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imade\bulletins\stats dublin\2018\"/>
    </mc:Choice>
  </mc:AlternateContent>
  <bookViews>
    <workbookView xWindow="0" yWindow="0" windowWidth="16380" windowHeight="8190" tabRatio="500"/>
  </bookViews>
  <sheets>
    <sheet name="2005-2018" sheetId="15" r:id="rId1"/>
    <sheet name="stats sortantes" sheetId="13" r:id="rId2"/>
    <sheet name="requêtes entrantes france" sheetId="2" r:id="rId3"/>
    <sheet name="REQUETES SORTANTES FRANCE" sheetId="4" r:id="rId4"/>
    <sheet name="DECISIONS UNILATERALES FRANCE" sheetId="5" r:id="rId5"/>
    <sheet name="accords sortants france" sheetId="7" r:id="rId6"/>
    <sheet name="TRANSFERTS FRANCE PAR DUREE" sheetId="11" r:id="rId7"/>
    <sheet name="ACCORDS ENTRANTS FRANCE" sheetId="6" r:id="rId8"/>
    <sheet name="TRANSFERTS ENTRANT FRANCE PAR P" sheetId="9" r:id="rId9"/>
    <sheet name="REQUETES SORTANTES PAR EM" sheetId="3" r:id="rId10"/>
    <sheet name="TRANSFERTS SORTANTS PAR EM" sheetId="10" r:id="rId11"/>
    <sheet name="requêtes entrantes par EM" sheetId="1" r:id="rId12"/>
    <sheet name="TRANSFERTS ENTRANT PAR EM" sheetId="8" r:id="rId13"/>
  </sheets>
  <externalReferences>
    <externalReference r:id="rId14"/>
    <externalReference r:id="rId15"/>
  </externalReferences>
  <definedNames>
    <definedName name="_xlnm._FilterDatabase" localSheetId="7" hidden="1">'ACCORDS ENTRANTS FRANCE'!$A$1:$Y$34</definedName>
    <definedName name="_xlnm._FilterDatabase" localSheetId="5" hidden="1">'accords sortants france'!$A$1:$W$32</definedName>
    <definedName name="_xlnm._FilterDatabase" localSheetId="4" hidden="1">'DECISIONS UNILATERALES FRANCE'!$A$1:$F$35</definedName>
    <definedName name="_xlnm._FilterDatabase" localSheetId="2" hidden="1">'requêtes entrantes france'!$A$1:$V$34</definedName>
    <definedName name="_xlnm._FilterDatabase" localSheetId="11" hidden="1">'requêtes entrantes par EM'!$A$1:$AH$30</definedName>
    <definedName name="_xlnm._FilterDatabase" localSheetId="3" hidden="1">'REQUETES SORTANTES FRANCE'!$A$1:$V$32</definedName>
    <definedName name="_xlnm._FilterDatabase" localSheetId="9" hidden="1">'REQUETES SORTANTES PAR EM'!$A$1:$AI$32</definedName>
    <definedName name="_xlnm._FilterDatabase" localSheetId="1" hidden="1">'stats sortantes'!$A$1:$G$38</definedName>
    <definedName name="_xlnm._FilterDatabase" localSheetId="8" hidden="1">'TRANSFERTS ENTRANT FRANCE PAR P'!$A$1:$E$1</definedName>
    <definedName name="_xlnm._FilterDatabase" localSheetId="12" hidden="1">'TRANSFERTS ENTRANT PAR EM'!$A$1:$AH$32</definedName>
    <definedName name="_xlnm._FilterDatabase" localSheetId="6" hidden="1">'TRANSFERTS FRANCE PAR DUREE'!$A$1:$E$1</definedName>
    <definedName name="_xlnm._FilterDatabase" localSheetId="10" hidden="1">'TRANSFERTS SORTANTS PAR EM'!$A$1:$AH$32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15" i="15" l="1"/>
  <c r="I15" i="15"/>
  <c r="H15" i="15"/>
  <c r="G15" i="15"/>
  <c r="P14" i="15"/>
  <c r="Q14" i="15" s="1"/>
  <c r="N14" i="15"/>
  <c r="O14" i="15" s="1"/>
  <c r="M14" i="15"/>
  <c r="J14" i="15"/>
  <c r="I14" i="15"/>
  <c r="H14" i="15"/>
  <c r="G14" i="15"/>
  <c r="Q13" i="15"/>
  <c r="P13" i="15"/>
  <c r="O13" i="15"/>
  <c r="N13" i="15"/>
  <c r="M13" i="15"/>
  <c r="J13" i="15"/>
  <c r="I13" i="15"/>
  <c r="H13" i="15"/>
  <c r="G13" i="15"/>
  <c r="D13" i="15"/>
  <c r="O12" i="15"/>
  <c r="N12" i="15"/>
  <c r="M12" i="15"/>
  <c r="P12" i="15" s="1"/>
  <c r="Q12" i="15" s="1"/>
  <c r="J12" i="15"/>
  <c r="I12" i="15"/>
  <c r="H12" i="15"/>
  <c r="G12" i="15"/>
  <c r="P11" i="15"/>
  <c r="Q11" i="15" s="1"/>
  <c r="N11" i="15"/>
  <c r="O11" i="15" s="1"/>
  <c r="M11" i="15"/>
  <c r="J11" i="15"/>
  <c r="I11" i="15"/>
  <c r="H11" i="15"/>
  <c r="G11" i="15"/>
  <c r="M10" i="15"/>
  <c r="P10" i="15" s="1"/>
  <c r="J10" i="15"/>
  <c r="I10" i="15"/>
  <c r="H10" i="15"/>
  <c r="G10" i="15"/>
  <c r="P9" i="15"/>
  <c r="Q9" i="15" s="1"/>
  <c r="N9" i="15"/>
  <c r="O9" i="15" s="1"/>
  <c r="M9" i="15"/>
  <c r="J9" i="15"/>
  <c r="I9" i="15"/>
  <c r="H9" i="15"/>
  <c r="G9" i="15"/>
  <c r="M8" i="15"/>
  <c r="P8" i="15" s="1"/>
  <c r="J8" i="15"/>
  <c r="I8" i="15"/>
  <c r="H8" i="15"/>
  <c r="G8" i="15"/>
  <c r="P7" i="15"/>
  <c r="Q7" i="15" s="1"/>
  <c r="N7" i="15"/>
  <c r="O7" i="15" s="1"/>
  <c r="M7" i="15"/>
  <c r="J7" i="15"/>
  <c r="I7" i="15"/>
  <c r="H7" i="15"/>
  <c r="G7" i="15"/>
  <c r="M6" i="15"/>
  <c r="P6" i="15" s="1"/>
  <c r="J6" i="15"/>
  <c r="I6" i="15"/>
  <c r="H6" i="15"/>
  <c r="G6" i="15"/>
  <c r="P5" i="15"/>
  <c r="Q5" i="15" s="1"/>
  <c r="N5" i="15"/>
  <c r="O5" i="15" s="1"/>
  <c r="M5" i="15"/>
  <c r="J5" i="15"/>
  <c r="I5" i="15"/>
  <c r="H5" i="15"/>
  <c r="G5" i="15"/>
  <c r="M4" i="15"/>
  <c r="P4" i="15" s="1"/>
  <c r="J4" i="15"/>
  <c r="I4" i="15"/>
  <c r="H4" i="15"/>
  <c r="G4" i="15"/>
  <c r="P3" i="15"/>
  <c r="Q3" i="15" s="1"/>
  <c r="N3" i="15"/>
  <c r="O3" i="15" s="1"/>
  <c r="M3" i="15"/>
  <c r="I3" i="15"/>
  <c r="H3" i="15"/>
  <c r="G3" i="15"/>
  <c r="P2" i="15"/>
  <c r="Q2" i="15" s="1"/>
  <c r="N2" i="15"/>
  <c r="O2" i="15" s="1"/>
  <c r="M2" i="15"/>
  <c r="I2" i="15"/>
  <c r="H2" i="15"/>
  <c r="G2" i="15"/>
  <c r="N4" i="15" l="1"/>
  <c r="O4" i="15" s="1"/>
  <c r="N6" i="15"/>
  <c r="O6" i="15" s="1"/>
  <c r="N8" i="15"/>
  <c r="O8" i="15" s="1"/>
  <c r="N10" i="15"/>
  <c r="O10" i="15" s="1"/>
  <c r="Q8" i="15" l="1"/>
  <c r="Q4" i="15"/>
  <c r="Q10" i="15"/>
  <c r="Q6" i="15"/>
  <c r="H33" i="13" l="1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F2" i="13"/>
  <c r="G2" i="13"/>
  <c r="G12" i="13"/>
  <c r="G33" i="13"/>
  <c r="G17" i="13"/>
  <c r="G7" i="13"/>
  <c r="G22" i="13"/>
  <c r="G14" i="13"/>
  <c r="G13" i="13"/>
  <c r="G15" i="13"/>
  <c r="G11" i="13"/>
  <c r="G20" i="13"/>
  <c r="G25" i="13"/>
  <c r="G18" i="13"/>
  <c r="G27" i="13"/>
  <c r="G32" i="13"/>
  <c r="G3" i="13"/>
  <c r="G24" i="13"/>
  <c r="G31" i="13"/>
  <c r="G30" i="13"/>
  <c r="G23" i="13"/>
  <c r="G10" i="13"/>
  <c r="G5" i="13"/>
  <c r="G26" i="13"/>
  <c r="G16" i="13"/>
  <c r="G4" i="13"/>
  <c r="G21" i="13"/>
  <c r="G28" i="13"/>
  <c r="G8" i="13"/>
  <c r="G19" i="13"/>
  <c r="G6" i="13"/>
  <c r="G9" i="13"/>
  <c r="F12" i="13"/>
  <c r="F33" i="13"/>
  <c r="F17" i="13"/>
  <c r="F7" i="13"/>
  <c r="F22" i="13"/>
  <c r="F14" i="13"/>
  <c r="F13" i="13"/>
  <c r="F15" i="13"/>
  <c r="F11" i="13"/>
  <c r="F20" i="13"/>
  <c r="F25" i="13"/>
  <c r="F18" i="13"/>
  <c r="F27" i="13"/>
  <c r="F32" i="13"/>
  <c r="F3" i="13"/>
  <c r="F24" i="13"/>
  <c r="F31" i="13"/>
  <c r="F30" i="13"/>
  <c r="F23" i="13"/>
  <c r="F29" i="13"/>
  <c r="F10" i="13"/>
  <c r="F5" i="13"/>
  <c r="F26" i="13"/>
  <c r="F16" i="13"/>
  <c r="F4" i="13"/>
  <c r="F21" i="13"/>
  <c r="F28" i="13"/>
  <c r="F8" i="13"/>
  <c r="F19" i="13"/>
  <c r="F6" i="13"/>
  <c r="F9" i="13"/>
  <c r="A2" i="13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2" i="4"/>
  <c r="W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Z32" i="7" l="1"/>
  <c r="Y32" i="7"/>
  <c r="X32" i="7"/>
  <c r="Z31" i="7"/>
  <c r="Y31" i="7"/>
  <c r="X31" i="7"/>
  <c r="Z30" i="7"/>
  <c r="Y30" i="7"/>
  <c r="X30" i="7"/>
  <c r="Z29" i="7"/>
  <c r="Y29" i="7"/>
  <c r="X29" i="7"/>
  <c r="Z28" i="7"/>
  <c r="Y28" i="7"/>
  <c r="X28" i="7"/>
  <c r="Z27" i="7"/>
  <c r="Y27" i="7"/>
  <c r="X27" i="7"/>
  <c r="Z26" i="7"/>
  <c r="Y26" i="7"/>
  <c r="X26" i="7"/>
  <c r="Z25" i="7"/>
  <c r="Y25" i="7"/>
  <c r="X25" i="7"/>
  <c r="Z24" i="7"/>
  <c r="Y24" i="7"/>
  <c r="X24" i="7"/>
  <c r="Z23" i="7"/>
  <c r="Y23" i="7"/>
  <c r="X23" i="7"/>
  <c r="Z22" i="7"/>
  <c r="Y22" i="7"/>
  <c r="X22" i="7"/>
  <c r="Z21" i="7"/>
  <c r="Y21" i="7"/>
  <c r="X21" i="7"/>
  <c r="Z20" i="7"/>
  <c r="Y20" i="7"/>
  <c r="X20" i="7"/>
  <c r="Z19" i="7"/>
  <c r="Y19" i="7"/>
  <c r="X19" i="7"/>
  <c r="Z18" i="7"/>
  <c r="Y18" i="7"/>
  <c r="X18" i="7"/>
  <c r="Z17" i="7"/>
  <c r="Y17" i="7"/>
  <c r="X17" i="7"/>
  <c r="Z16" i="7"/>
  <c r="Y16" i="7"/>
  <c r="X16" i="7"/>
  <c r="Z15" i="7"/>
  <c r="Y15" i="7"/>
  <c r="X15" i="7"/>
  <c r="Z14" i="7"/>
  <c r="Y14" i="7"/>
  <c r="X14" i="7"/>
  <c r="Z13" i="7"/>
  <c r="Y13" i="7"/>
  <c r="X13" i="7"/>
  <c r="Z12" i="7"/>
  <c r="Y12" i="7"/>
  <c r="X12" i="7"/>
  <c r="Z11" i="7"/>
  <c r="Y11" i="7"/>
  <c r="X11" i="7"/>
  <c r="Z10" i="7"/>
  <c r="Y10" i="7"/>
  <c r="X10" i="7"/>
  <c r="Z9" i="7"/>
  <c r="Y9" i="7"/>
  <c r="X9" i="7"/>
  <c r="Z8" i="7"/>
  <c r="Y8" i="7"/>
  <c r="X8" i="7"/>
  <c r="Z7" i="7"/>
  <c r="Y7" i="7"/>
  <c r="X7" i="7"/>
  <c r="Z6" i="7"/>
  <c r="Y6" i="7"/>
  <c r="X6" i="7"/>
  <c r="Z5" i="7"/>
  <c r="Y5" i="7"/>
  <c r="X5" i="7"/>
  <c r="Z4" i="7"/>
  <c r="Y4" i="7"/>
  <c r="X4" i="7"/>
  <c r="Z3" i="7"/>
  <c r="Y3" i="7"/>
  <c r="X3" i="7"/>
  <c r="Z2" i="7"/>
  <c r="Y2" i="7"/>
  <c r="X2" i="7"/>
  <c r="F3" i="5"/>
  <c r="F2" i="5"/>
  <c r="A33" i="4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AJ4" i="3"/>
  <c r="AJ3" i="3"/>
  <c r="AJ2" i="3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X32" i="4" l="1"/>
  <c r="X33" i="4" s="1"/>
  <c r="W32" i="4"/>
  <c r="W33" i="4" s="1"/>
</calcChain>
</file>

<file path=xl/sharedStrings.xml><?xml version="1.0" encoding="utf-8"?>
<sst xmlns="http://schemas.openxmlformats.org/spreadsheetml/2006/main" count="780" uniqueCount="129">
  <si>
    <t>GEO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</si>
  <si>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</si>
  <si>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</si>
  <si>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</si>
  <si>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</si>
  <si>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</si>
  <si>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</si>
  <si>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</si>
  <si>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</si>
  <si>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</si>
  <si>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</si>
  <si>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</si>
  <si>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</si>
  <si>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</si>
  <si>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</si>
  <si>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</si>
  <si>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</si>
  <si>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</si>
  <si>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</si>
  <si>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</si>
  <si>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</si>
  <si>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</si>
  <si>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</si>
  <si>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</si>
  <si>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</si>
  <si>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</si>
  <si>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</si>
  <si>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</si>
  <si>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</si>
  <si>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</si>
  <si>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</si>
  <si>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</si>
  <si>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</si>
  <si>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Total Résultat</t>
  </si>
  <si>
    <t>GR</t>
  </si>
  <si>
    <t>TOTAL</t>
  </si>
  <si>
    <t>PARTNER</t>
  </si>
  <si>
    <t>BACK</t>
  </si>
  <si>
    <t>BK_181B</t>
  </si>
  <si>
    <t>BK_181C</t>
  </si>
  <si>
    <t>BK_181D</t>
  </si>
  <si>
    <t>BK_205</t>
  </si>
  <si>
    <t>CH_131</t>
  </si>
  <si>
    <t>CH_132</t>
  </si>
  <si>
    <t>CH_172</t>
  </si>
  <si>
    <t>CHARGE</t>
  </si>
  <si>
    <t>CHD</t>
  </si>
  <si>
    <t>CHD_121</t>
  </si>
  <si>
    <t>CHD_122</t>
  </si>
  <si>
    <t>CHD_123</t>
  </si>
  <si>
    <t>CHD_124</t>
  </si>
  <si>
    <t>CHD_14</t>
  </si>
  <si>
    <t>CHF</t>
  </si>
  <si>
    <t>CHF_10</t>
  </si>
  <si>
    <t>CHF_11</t>
  </si>
  <si>
    <t>CHF_8</t>
  </si>
  <si>
    <t>CHF_9</t>
  </si>
  <si>
    <t>Allemagne (jusqu'en 1990, ancien territoire de la RFA)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</si>
  <si>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</si>
  <si>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</si>
  <si>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</si>
  <si>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</si>
  <si>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</si>
  <si>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</si>
  <si>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</si>
  <si>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</si>
  <si>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</si>
  <si>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</si>
  <si>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</si>
  <si>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</si>
  <si>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</si>
  <si>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Islande</t>
  </si>
  <si>
    <t>Italie</t>
  </si>
  <si>
    <t>Lettonie</t>
  </si>
  <si>
    <t>Liechtenstein</t>
  </si>
  <si>
    <t>Lituanie</t>
  </si>
  <si>
    <t>Luxembourg</t>
  </si>
  <si>
    <t>Malte</t>
  </si>
  <si>
    <t>Norvège</t>
  </si>
  <si>
    <t>Pays-Bas</t>
  </si>
  <si>
    <t>Pologne</t>
  </si>
  <si>
    <t>Portugal</t>
  </si>
  <si>
    <t>Roumanie</t>
  </si>
  <si>
    <t>Royaume-Uni</t>
  </si>
  <si>
    <t>Slovaquie</t>
  </si>
  <si>
    <t>Slovénie</t>
  </si>
  <si>
    <t>Suède</t>
  </si>
  <si>
    <t>Suisse</t>
  </si>
  <si>
    <t>Tchéquie</t>
  </si>
  <si>
    <t>Union européenne - 28 pays</t>
  </si>
  <si>
    <t>Total</t>
  </si>
  <si>
    <t>PART</t>
  </si>
  <si>
    <t>em</t>
  </si>
  <si>
    <t xml:space="preserve">Clause de souveraineté </t>
  </si>
  <si>
    <t xml:space="preserve"> Pas de critères préalables applicables (Article 3.2 premier paragr.)</t>
  </si>
  <si>
    <t>Pas de transfert (Article 3.2 deuxième et troisième paragr.)</t>
  </si>
  <si>
    <t>Transfert non exécuté dans les délais (Article 29.2)</t>
  </si>
  <si>
    <t>Responsabilité par défaut</t>
  </si>
  <si>
    <t>EM</t>
  </si>
  <si>
    <t>CH_15</t>
  </si>
  <si>
    <t>CH_16</t>
  </si>
  <si>
    <t>part déboutés</t>
  </si>
  <si>
    <t>part reprise en charge</t>
  </si>
  <si>
    <t>De 1 à 6 mois</t>
  </si>
  <si>
    <t>De 7 à 12 mois</t>
  </si>
  <si>
    <t>De 13 à 18 mois</t>
  </si>
  <si>
    <t>EU28</t>
  </si>
  <si>
    <t>M1-6</t>
  </si>
  <si>
    <t>M7-12</t>
  </si>
  <si>
    <t>M13-18</t>
  </si>
  <si>
    <t>part reprise encharge</t>
  </si>
  <si>
    <t>requêtes sortantes</t>
  </si>
  <si>
    <t>réponses</t>
  </si>
  <si>
    <t>transferts</t>
  </si>
  <si>
    <t>accords/saisines</t>
  </si>
  <si>
    <t>transferts/accords</t>
  </si>
  <si>
    <t>transferts/saisines</t>
  </si>
  <si>
    <t>Pt</t>
  </si>
  <si>
    <t xml:space="preserve">années </t>
  </si>
  <si>
    <t>saisines</t>
  </si>
  <si>
    <t xml:space="preserve">accords </t>
  </si>
  <si>
    <t xml:space="preserve">refus </t>
  </si>
  <si>
    <t xml:space="preserve"> transferts </t>
  </si>
  <si>
    <t>délais prolongés</t>
  </si>
  <si>
    <t>DA OFPRA</t>
  </si>
  <si>
    <t>mineurs OFPRA</t>
  </si>
  <si>
    <t>DA+Dublin</t>
  </si>
  <si>
    <t>part Dublin</t>
  </si>
  <si>
    <t>estimation Dublinés (avec enfants)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</si>
</sst>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\ %"/>
    <numFmt numFmtId="165" formatCode="0.0%"/>
    <numFmt numFmtId="166" formatCode="_-* #,##0\ _F_-;\-* #,##0\ _F_-;_-* \-??\ _F_-;_-@_-"/>
  </numFmts>
  <fonts count="1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8"/>
      <name val="MS Sans Serif"/>
      <family val="2"/>
    </font>
    <font>
      <sz val="8"/>
      <color theme="1"/>
      <name val="Arial"/>
      <family val="2"/>
      <charset val="1"/>
    </font>
    <font>
      <b/>
      <sz val="8"/>
      <color indexed="12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1" applyFont="1" applyBorder="1"/>
    <xf numFmtId="0" fontId="0" fillId="0" borderId="2" xfId="4" applyFont="1" applyBorder="1">
      <alignment horizontal="left"/>
    </xf>
    <xf numFmtId="0" fontId="0" fillId="0" borderId="3" xfId="4" applyFont="1" applyBorder="1">
      <alignment horizontal="left"/>
    </xf>
    <xf numFmtId="0" fontId="1" fillId="0" borderId="4" xfId="5" applyFont="1" applyBorder="1">
      <alignment horizontal="left"/>
    </xf>
    <xf numFmtId="0" fontId="0" fillId="0" borderId="5" xfId="4" applyFont="1" applyBorder="1">
      <alignment horizontal="left"/>
    </xf>
    <xf numFmtId="0" fontId="0" fillId="0" borderId="6" xfId="3" applyFont="1" applyBorder="1"/>
    <xf numFmtId="0" fontId="0" fillId="0" borderId="7" xfId="3" applyFont="1" applyBorder="1"/>
    <xf numFmtId="0" fontId="0" fillId="0" borderId="8" xfId="3" applyFont="1" applyBorder="1"/>
    <xf numFmtId="0" fontId="1" fillId="0" borderId="9" xfId="6" applyBorder="1"/>
    <xf numFmtId="0" fontId="0" fillId="0" borderId="10" xfId="4" applyFont="1" applyBorder="1">
      <alignment horizontal="left"/>
    </xf>
    <xf numFmtId="0" fontId="0" fillId="0" borderId="11" xfId="3" applyFont="1" applyBorder="1"/>
    <xf numFmtId="0" fontId="0" fillId="0" borderId="0" xfId="3" applyFont="1"/>
    <xf numFmtId="0" fontId="0" fillId="0" borderId="0" xfId="3" applyFont="1"/>
    <xf numFmtId="0" fontId="0" fillId="0" borderId="12" xfId="3" applyFont="1" applyBorder="1"/>
    <xf numFmtId="0" fontId="1" fillId="0" borderId="13" xfId="6" applyBorder="1"/>
    <xf numFmtId="0" fontId="0" fillId="0" borderId="2" xfId="3" applyFont="1" applyBorder="1"/>
    <xf numFmtId="0" fontId="0" fillId="0" borderId="3" xfId="3" applyFont="1" applyBorder="1"/>
    <xf numFmtId="0" fontId="0" fillId="0" borderId="14" xfId="3" applyFont="1" applyBorder="1"/>
    <xf numFmtId="3" fontId="0" fillId="0" borderId="0" xfId="0" applyNumberFormat="1"/>
    <xf numFmtId="3" fontId="0" fillId="0" borderId="1" xfId="1" applyNumberFormat="1" applyFont="1" applyBorder="1"/>
    <xf numFmtId="3" fontId="0" fillId="0" borderId="2" xfId="4" applyNumberFormat="1" applyFont="1" applyBorder="1">
      <alignment horizontal="left"/>
    </xf>
    <xf numFmtId="3" fontId="0" fillId="0" borderId="3" xfId="4" applyNumberFormat="1" applyFont="1" applyBorder="1">
      <alignment horizontal="left"/>
    </xf>
    <xf numFmtId="3" fontId="0" fillId="0" borderId="10" xfId="4" applyNumberFormat="1" applyFont="1" applyBorder="1">
      <alignment horizontal="left"/>
    </xf>
    <xf numFmtId="3" fontId="0" fillId="0" borderId="11" xfId="3" applyNumberFormat="1" applyFont="1" applyBorder="1"/>
    <xf numFmtId="3" fontId="0" fillId="0" borderId="0" xfId="3" applyNumberFormat="1" applyFont="1"/>
    <xf numFmtId="3" fontId="0" fillId="0" borderId="12" xfId="3" applyNumberFormat="1" applyFont="1" applyBorder="1"/>
    <xf numFmtId="164" fontId="0" fillId="0" borderId="0" xfId="0" applyNumberFormat="1"/>
    <xf numFmtId="3" fontId="0" fillId="0" borderId="2" xfId="3" applyNumberFormat="1" applyFont="1" applyBorder="1"/>
    <xf numFmtId="3" fontId="0" fillId="0" borderId="3" xfId="3" applyNumberFormat="1" applyFont="1" applyBorder="1"/>
    <xf numFmtId="3" fontId="0" fillId="0" borderId="14" xfId="3" applyNumberFormat="1" applyFont="1" applyBorder="1"/>
    <xf numFmtId="3" fontId="0" fillId="0" borderId="5" xfId="4" applyNumberFormat="1" applyFont="1" applyBorder="1">
      <alignment horizontal="left"/>
    </xf>
    <xf numFmtId="3" fontId="0" fillId="0" borderId="6" xfId="3" applyNumberFormat="1" applyFont="1" applyBorder="1"/>
    <xf numFmtId="3" fontId="0" fillId="0" borderId="7" xfId="3" applyNumberFormat="1" applyFont="1" applyBorder="1"/>
    <xf numFmtId="3" fontId="0" fillId="0" borderId="8" xfId="3" applyNumberFormat="1" applyFont="1" applyBorder="1"/>
    <xf numFmtId="0" fontId="0" fillId="0" borderId="0" xfId="0" applyFont="1"/>
    <xf numFmtId="0" fontId="0" fillId="0" borderId="7" xfId="3" applyFont="1" applyBorder="1"/>
    <xf numFmtId="0" fontId="0" fillId="0" borderId="11" xfId="3" applyFont="1" applyBorder="1"/>
    <xf numFmtId="0" fontId="0" fillId="0" borderId="12" xfId="3" applyFont="1" applyBorder="1"/>
    <xf numFmtId="9" fontId="0" fillId="0" borderId="0" xfId="8" applyFont="1"/>
    <xf numFmtId="3" fontId="0" fillId="0" borderId="0" xfId="4" applyNumberFormat="1" applyFont="1" applyFill="1" applyBorder="1">
      <alignment horizontal="left"/>
    </xf>
    <xf numFmtId="0" fontId="0" fillId="0" borderId="0" xfId="3" applyFont="1" applyBorder="1"/>
    <xf numFmtId="0" fontId="0" fillId="0" borderId="5" xfId="0" applyBorder="1"/>
    <xf numFmtId="0" fontId="0" fillId="0" borderId="0" xfId="4" applyFont="1" applyBorder="1">
      <alignment horizontal="left"/>
    </xf>
    <xf numFmtId="3" fontId="0" fillId="0" borderId="6" xfId="0" applyNumberFormat="1" applyBorder="1"/>
    <xf numFmtId="3" fontId="0" fillId="0" borderId="0" xfId="3" applyNumberFormat="1" applyFont="1" applyBorder="1"/>
    <xf numFmtId="0" fontId="5" fillId="0" borderId="0" xfId="0" applyFont="1"/>
    <xf numFmtId="0" fontId="5" fillId="0" borderId="1" xfId="1" applyFont="1" applyBorder="1"/>
    <xf numFmtId="3" fontId="5" fillId="0" borderId="3" xfId="4" applyNumberFormat="1" applyFont="1" applyBorder="1">
      <alignment horizontal="left"/>
    </xf>
    <xf numFmtId="0" fontId="5" fillId="0" borderId="10" xfId="4" applyFont="1" applyBorder="1">
      <alignment horizontal="left"/>
    </xf>
    <xf numFmtId="3" fontId="5" fillId="0" borderId="12" xfId="3" applyNumberFormat="1" applyFont="1" applyBorder="1"/>
    <xf numFmtId="0" fontId="5" fillId="0" borderId="12" xfId="3" applyFont="1" applyBorder="1"/>
    <xf numFmtId="9" fontId="5" fillId="0" borderId="0" xfId="8" applyFont="1"/>
    <xf numFmtId="0" fontId="5" fillId="0" borderId="8" xfId="3" applyFont="1" applyBorder="1"/>
    <xf numFmtId="0" fontId="5" fillId="0" borderId="14" xfId="3" applyFont="1" applyBorder="1"/>
    <xf numFmtId="0" fontId="5" fillId="0" borderId="0" xfId="4" applyFont="1" applyBorder="1">
      <alignment horizontal="left"/>
    </xf>
    <xf numFmtId="3" fontId="5" fillId="0" borderId="0" xfId="3" applyNumberFormat="1" applyFont="1" applyBorder="1"/>
    <xf numFmtId="0" fontId="6" fillId="0" borderId="0" xfId="0" applyFont="1"/>
    <xf numFmtId="0" fontId="6" fillId="0" borderId="12" xfId="3" applyFont="1" applyBorder="1"/>
    <xf numFmtId="9" fontId="6" fillId="0" borderId="0" xfId="8" applyFont="1"/>
    <xf numFmtId="0" fontId="6" fillId="0" borderId="10" xfId="0" applyFont="1" applyBorder="1"/>
    <xf numFmtId="0" fontId="5" fillId="0" borderId="5" xfId="4" applyFont="1" applyBorder="1">
      <alignment horizontal="left"/>
    </xf>
    <xf numFmtId="3" fontId="6" fillId="0" borderId="12" xfId="0" applyNumberFormat="1" applyFont="1" applyBorder="1"/>
    <xf numFmtId="3" fontId="5" fillId="0" borderId="6" xfId="3" applyNumberFormat="1" applyFont="1" applyBorder="1"/>
    <xf numFmtId="0" fontId="5" fillId="0" borderId="0" xfId="0" applyFont="1" applyFill="1" applyBorder="1"/>
    <xf numFmtId="0" fontId="6" fillId="2" borderId="15" xfId="0" applyFont="1" applyFill="1" applyBorder="1" applyAlignment="1">
      <alignment horizontal="justify" wrapText="1"/>
    </xf>
    <xf numFmtId="0" fontId="6" fillId="2" borderId="15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left" wrapText="1"/>
    </xf>
    <xf numFmtId="0" fontId="7" fillId="2" borderId="15" xfId="0" applyFont="1" applyFill="1" applyBorder="1"/>
    <xf numFmtId="0" fontId="6" fillId="0" borderId="15" xfId="0" applyFont="1" applyBorder="1" applyAlignment="1">
      <alignment horizontal="justify" wrapText="1"/>
    </xf>
    <xf numFmtId="0" fontId="5" fillId="0" borderId="15" xfId="0" applyFont="1" applyBorder="1" applyAlignment="1">
      <alignment horizontal="right" wrapText="1"/>
    </xf>
    <xf numFmtId="165" fontId="7" fillId="0" borderId="15" xfId="0" applyNumberFormat="1" applyFont="1" applyBorder="1"/>
    <xf numFmtId="3" fontId="7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 wrapText="1"/>
    </xf>
    <xf numFmtId="165" fontId="5" fillId="0" borderId="15" xfId="0" applyNumberFormat="1" applyFont="1" applyBorder="1" applyAlignment="1">
      <alignment horizontal="right" wrapText="1"/>
    </xf>
    <xf numFmtId="3" fontId="7" fillId="0" borderId="15" xfId="0" applyNumberFormat="1" applyFont="1" applyBorder="1"/>
    <xf numFmtId="0" fontId="6" fillId="3" borderId="15" xfId="0" applyFont="1" applyFill="1" applyBorder="1" applyAlignment="1">
      <alignment horizontal="justify" wrapText="1"/>
    </xf>
    <xf numFmtId="0" fontId="5" fillId="3" borderId="15" xfId="0" applyFont="1" applyFill="1" applyBorder="1" applyAlignment="1">
      <alignment horizontal="right" wrapText="1"/>
    </xf>
    <xf numFmtId="165" fontId="7" fillId="3" borderId="15" xfId="0" applyNumberFormat="1" applyFont="1" applyFill="1" applyBorder="1"/>
    <xf numFmtId="3" fontId="7" fillId="3" borderId="15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horizontal="right" wrapText="1"/>
    </xf>
    <xf numFmtId="165" fontId="5" fillId="3" borderId="15" xfId="0" applyNumberFormat="1" applyFont="1" applyFill="1" applyBorder="1" applyAlignment="1">
      <alignment horizontal="right" wrapText="1"/>
    </xf>
    <xf numFmtId="3" fontId="7" fillId="3" borderId="15" xfId="0" applyNumberFormat="1" applyFont="1" applyFill="1" applyBorder="1"/>
    <xf numFmtId="0" fontId="6" fillId="3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right"/>
    </xf>
    <xf numFmtId="0" fontId="5" fillId="3" borderId="15" xfId="0" applyNumberFormat="1" applyFont="1" applyFill="1" applyBorder="1" applyAlignment="1">
      <alignment horizontal="right"/>
    </xf>
    <xf numFmtId="3" fontId="5" fillId="3" borderId="15" xfId="7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left"/>
    </xf>
    <xf numFmtId="0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3" fontId="7" fillId="0" borderId="15" xfId="0" applyNumberFormat="1" applyFont="1" applyBorder="1" applyAlignment="1">
      <alignment vertical="center"/>
    </xf>
    <xf numFmtId="3" fontId="8" fillId="0" borderId="15" xfId="0" applyNumberFormat="1" applyFont="1" applyBorder="1"/>
    <xf numFmtId="3" fontId="9" fillId="3" borderId="15" xfId="0" applyNumberFormat="1" applyFont="1" applyFill="1" applyBorder="1"/>
    <xf numFmtId="3" fontId="4" fillId="3" borderId="15" xfId="0" applyNumberFormat="1" applyFont="1" applyFill="1" applyBorder="1" applyAlignment="1"/>
    <xf numFmtId="166" fontId="7" fillId="3" borderId="15" xfId="0" applyNumberFormat="1" applyFont="1" applyFill="1" applyBorder="1"/>
    <xf numFmtId="3" fontId="10" fillId="3" borderId="15" xfId="7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/>
    </xf>
    <xf numFmtId="3" fontId="12" fillId="0" borderId="15" xfId="0" applyNumberFormat="1" applyFont="1" applyBorder="1" applyAlignment="1"/>
    <xf numFmtId="0" fontId="9" fillId="0" borderId="15" xfId="0" applyFont="1" applyBorder="1"/>
    <xf numFmtId="0" fontId="9" fillId="0" borderId="16" xfId="0" applyNumberFormat="1" applyFont="1" applyBorder="1"/>
    <xf numFmtId="165" fontId="12" fillId="0" borderId="15" xfId="0" applyNumberFormat="1" applyFont="1" applyBorder="1"/>
    <xf numFmtId="3" fontId="12" fillId="0" borderId="15" xfId="0" applyNumberFormat="1" applyFont="1" applyBorder="1"/>
    <xf numFmtId="165" fontId="12" fillId="0" borderId="15" xfId="0" applyNumberFormat="1" applyFont="1" applyBorder="1" applyAlignment="1">
      <alignment horizontal="right" wrapText="1"/>
    </xf>
    <xf numFmtId="0" fontId="13" fillId="3" borderId="15" xfId="0" applyFont="1" applyFill="1" applyBorder="1" applyAlignment="1">
      <alignment horizontal="left"/>
    </xf>
    <xf numFmtId="3" fontId="14" fillId="3" borderId="15" xfId="0" applyNumberFormat="1" applyFont="1" applyFill="1" applyBorder="1" applyAlignment="1">
      <alignment horizontal="center"/>
    </xf>
    <xf numFmtId="0" fontId="14" fillId="3" borderId="15" xfId="0" applyFont="1" applyFill="1" applyBorder="1"/>
    <xf numFmtId="165" fontId="5" fillId="3" borderId="15" xfId="0" applyNumberFormat="1" applyFont="1" applyFill="1" applyBorder="1"/>
    <xf numFmtId="3" fontId="12" fillId="3" borderId="15" xfId="0" applyNumberFormat="1" applyFont="1" applyFill="1" applyBorder="1"/>
    <xf numFmtId="3" fontId="5" fillId="3" borderId="15" xfId="0" applyNumberFormat="1" applyFont="1" applyFill="1" applyBorder="1"/>
    <xf numFmtId="0" fontId="3" fillId="0" borderId="0" xfId="0" applyFont="1"/>
    <xf numFmtId="0" fontId="3" fillId="3" borderId="17" xfId="0" applyNumberFormat="1" applyFont="1" applyFill="1" applyBorder="1"/>
    <xf numFmtId="0" fontId="0" fillId="0" borderId="0" xfId="0" applyNumberFormat="1"/>
  </cellXfs>
  <cellStyles count="9">
    <cellStyle name="Catégorie de la table dynamique" xfId="4"/>
    <cellStyle name="Champ de la table dynamique" xfId="1"/>
    <cellStyle name="Coin de la table dynamique" xfId="2"/>
    <cellStyle name="Milliers" xfId="7" builtinId="3"/>
    <cellStyle name="Normal" xfId="0" builtinId="0"/>
    <cellStyle name="Pourcentage" xfId="8" builtinId="5"/>
    <cellStyle name="Résultat de la table dynamique" xfId="6"/>
    <cellStyle name="Titre de la table dynamique" xfId="5"/>
    <cellStyle name="Valeur de la table dynamiqu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procédure Dublin</a:t>
            </a:r>
            <a:r>
              <a:rPr lang="fr-FR" baseline="0"/>
              <a:t> en France 2005-2018</a:t>
            </a:r>
          </a:p>
          <a:p>
            <a:pPr>
              <a:defRPr/>
            </a:pPr>
            <a:r>
              <a:rPr lang="fr-FR" baseline="0"/>
              <a:t>source MI et EUROSTAT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'2005-2018'!$B$1</c:f>
              <c:strCache>
                <c:ptCount val="1"/>
                <c:pt idx="0">
                  <c:v>saisines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'2005-2018'!$A$2:$A$15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'2005-2018'!$B$2:$B$15</c:f>
              <c:numCache>
                <c:formatCode>General</c:formatCode>
                <c:ptCount val="14"/>
                <c:pt idx="0">
                  <c:v>2934</c:v>
                </c:pt>
                <c:pt idx="1">
                  <c:v>2647</c:v>
                </c:pt>
                <c:pt idx="2" formatCode="#,##0">
                  <c:v>2943</c:v>
                </c:pt>
                <c:pt idx="3">
                  <c:v>4026</c:v>
                </c:pt>
                <c:pt idx="4">
                  <c:v>5349</c:v>
                </c:pt>
                <c:pt idx="5" formatCode="#,##0">
                  <c:v>5396</c:v>
                </c:pt>
                <c:pt idx="6">
                  <c:v>4450</c:v>
                </c:pt>
                <c:pt idx="7">
                  <c:v>5389</c:v>
                </c:pt>
                <c:pt idx="8">
                  <c:v>5903</c:v>
                </c:pt>
                <c:pt idx="9" formatCode="#,##0">
                  <c:v>4948</c:v>
                </c:pt>
                <c:pt idx="10" formatCode="#,##0">
                  <c:v>11657</c:v>
                </c:pt>
                <c:pt idx="11" formatCode="#,##0">
                  <c:v>25963</c:v>
                </c:pt>
                <c:pt idx="12">
                  <c:v>41420</c:v>
                </c:pt>
                <c:pt idx="13" formatCode="#,##0">
                  <c:v>45538</c:v>
                </c:pt>
              </c:numCache>
            </c:numRef>
          </c:val>
        </c:ser>
        <c:ser>
          <c:idx val="1"/>
          <c:order val="1"/>
          <c:tx>
            <c:strRef>
              <c:f>'2005-2018'!$C$1</c:f>
              <c:strCache>
                <c:ptCount val="1"/>
                <c:pt idx="0">
                  <c:v>accords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'2005-2018'!$A$2:$A$15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'2005-2018'!$C$2:$C$15</c:f>
              <c:numCache>
                <c:formatCode>General</c:formatCode>
                <c:ptCount val="14"/>
                <c:pt idx="0">
                  <c:v>2083</c:v>
                </c:pt>
                <c:pt idx="1">
                  <c:v>1754</c:v>
                </c:pt>
                <c:pt idx="2">
                  <c:v>1843</c:v>
                </c:pt>
                <c:pt idx="3">
                  <c:v>2641</c:v>
                </c:pt>
                <c:pt idx="4">
                  <c:v>3430</c:v>
                </c:pt>
                <c:pt idx="5">
                  <c:v>3340</c:v>
                </c:pt>
                <c:pt idx="6">
                  <c:v>2847</c:v>
                </c:pt>
                <c:pt idx="7">
                  <c:v>3555</c:v>
                </c:pt>
                <c:pt idx="8">
                  <c:v>3919</c:v>
                </c:pt>
                <c:pt idx="9" formatCode="#,##0">
                  <c:v>3281</c:v>
                </c:pt>
                <c:pt idx="10" formatCode="#,##0">
                  <c:v>7817</c:v>
                </c:pt>
                <c:pt idx="11" formatCode="#,##0">
                  <c:v>14308</c:v>
                </c:pt>
                <c:pt idx="12">
                  <c:v>29046</c:v>
                </c:pt>
                <c:pt idx="13" formatCode="#,##0">
                  <c:v>29259</c:v>
                </c:pt>
              </c:numCache>
            </c:numRef>
          </c:val>
        </c:ser>
        <c:ser>
          <c:idx val="2"/>
          <c:order val="4"/>
          <c:tx>
            <c:strRef>
              <c:f>'2005-2018'!$D$1</c:f>
              <c:strCache>
                <c:ptCount val="1"/>
                <c:pt idx="0">
                  <c:v>refus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'2005-2018'!$A$2:$A$15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'2005-2018'!$D$2:$D$15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8431184"/>
        <c:axId val="778431576"/>
      </c:barChart>
      <c:lineChart>
        <c:grouping val="standard"/>
        <c:varyColors val="0"/>
        <c:ser>
          <c:idx val="4"/>
          <c:order val="2"/>
          <c:tx>
            <c:strRef>
              <c:f>'2005-2018'!$F$1</c:f>
              <c:strCache>
                <c:ptCount val="1"/>
                <c:pt idx="0">
                  <c:v>délais prolongés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'2005-2018'!$A$2:$A$15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'2005-2018'!$F$2:$F$15</c:f>
              <c:numCache>
                <c:formatCode>General</c:formatCode>
                <c:ptCount val="14"/>
                <c:pt idx="2">
                  <c:v>280</c:v>
                </c:pt>
                <c:pt idx="3">
                  <c:v>383</c:v>
                </c:pt>
                <c:pt idx="4">
                  <c:v>462</c:v>
                </c:pt>
                <c:pt idx="5">
                  <c:v>891</c:v>
                </c:pt>
                <c:pt idx="6">
                  <c:v>809</c:v>
                </c:pt>
                <c:pt idx="7">
                  <c:v>1100</c:v>
                </c:pt>
                <c:pt idx="8">
                  <c:v>1662</c:v>
                </c:pt>
                <c:pt idx="9">
                  <c:v>1206</c:v>
                </c:pt>
                <c:pt idx="10">
                  <c:v>1566</c:v>
                </c:pt>
                <c:pt idx="11" formatCode="#,##0">
                  <c:v>2506</c:v>
                </c:pt>
                <c:pt idx="12">
                  <c:v>7165</c:v>
                </c:pt>
                <c:pt idx="13" formatCode="#,##0">
                  <c:v>15000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'2005-2018'!$E$1</c:f>
              <c:strCache>
                <c:ptCount val="1"/>
                <c:pt idx="0">
                  <c:v> transferts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'2005-2018'!$A$2:$A$15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'2005-2018'!$E$2:$E$15</c:f>
              <c:numCache>
                <c:formatCode>General</c:formatCode>
                <c:ptCount val="14"/>
                <c:pt idx="0">
                  <c:v>655</c:v>
                </c:pt>
                <c:pt idx="1">
                  <c:v>849</c:v>
                </c:pt>
                <c:pt idx="2">
                  <c:v>826</c:v>
                </c:pt>
                <c:pt idx="3">
                  <c:v>789</c:v>
                </c:pt>
                <c:pt idx="4">
                  <c:v>1010</c:v>
                </c:pt>
                <c:pt idx="5">
                  <c:v>883</c:v>
                </c:pt>
                <c:pt idx="6">
                  <c:v>487</c:v>
                </c:pt>
                <c:pt idx="7">
                  <c:v>598</c:v>
                </c:pt>
                <c:pt idx="8">
                  <c:v>645</c:v>
                </c:pt>
                <c:pt idx="9">
                  <c:v>470</c:v>
                </c:pt>
                <c:pt idx="10">
                  <c:v>525</c:v>
                </c:pt>
                <c:pt idx="11" formatCode="#,##0">
                  <c:v>1293</c:v>
                </c:pt>
                <c:pt idx="12">
                  <c:v>2633</c:v>
                </c:pt>
                <c:pt idx="13" formatCode="#,##0">
                  <c:v>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431184"/>
        <c:axId val="778431576"/>
      </c:lineChart>
      <c:catAx>
        <c:axId val="77843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8431576"/>
        <c:crosses val="autoZero"/>
        <c:auto val="1"/>
        <c:lblAlgn val="ctr"/>
        <c:lblOffset val="100"/>
        <c:noMultiLvlLbl val="0"/>
      </c:catAx>
      <c:valAx>
        <c:axId val="77843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843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719136</xdr:colOff>
      <xdr:row>16</xdr:row>
      <xdr:rowOff>57150</xdr:rowOff>
    </xdr:from>
    <xdr:to>
      <xdr:col>19</xdr:col>
      <xdr:colOff>19049</xdr:colOff>
      <xdr:row>36</xdr:row>
      <xdr:rowOff>147637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5-2017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imade/bulletins/stats%20dublin/2017/STATS%20DUBLIN%202017%20FR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-201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rds sortants par motif "/>
      <sheetName val="SAISINES SORTANTES"/>
      <sheetName val="TRANSFERTS SORTANTS"/>
      <sheetName val="SAISINES ACCORDS TRANSFERT"/>
      <sheetName val="DECISION UNILATERAL"/>
      <sheetName val="2005-2017"/>
      <sheetName val="transfert entrants"/>
      <sheetName val="TRANSFERTS EUROP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années </v>
          </cell>
          <cell r="B1" t="str">
            <v>saisines</v>
          </cell>
          <cell r="C1" t="str">
            <v xml:space="preserve">accords </v>
          </cell>
          <cell r="D1" t="str">
            <v xml:space="preserve">refus </v>
          </cell>
          <cell r="E1" t="str">
            <v xml:space="preserve"> transferts </v>
          </cell>
          <cell r="F1" t="str">
            <v>délais prolongés</v>
          </cell>
        </row>
        <row r="2">
          <cell r="A2">
            <v>2005</v>
          </cell>
          <cell r="B2">
            <v>2934</v>
          </cell>
          <cell r="C2">
            <v>2083</v>
          </cell>
          <cell r="D2">
            <v>617</v>
          </cell>
          <cell r="E2">
            <v>655</v>
          </cell>
        </row>
        <row r="3">
          <cell r="A3">
            <v>2006</v>
          </cell>
          <cell r="B3">
            <v>2647</v>
          </cell>
          <cell r="C3">
            <v>1754</v>
          </cell>
          <cell r="D3">
            <v>776</v>
          </cell>
          <cell r="E3">
            <v>849</v>
          </cell>
        </row>
        <row r="4">
          <cell r="A4">
            <v>2007</v>
          </cell>
          <cell r="B4">
            <v>2943</v>
          </cell>
          <cell r="C4">
            <v>1843</v>
          </cell>
          <cell r="D4">
            <v>849</v>
          </cell>
          <cell r="E4">
            <v>826</v>
          </cell>
          <cell r="F4">
            <v>280</v>
          </cell>
        </row>
        <row r="5">
          <cell r="A5">
            <v>2008</v>
          </cell>
          <cell r="B5">
            <v>4026</v>
          </cell>
          <cell r="C5">
            <v>2641</v>
          </cell>
          <cell r="D5">
            <v>783</v>
          </cell>
          <cell r="E5">
            <v>789</v>
          </cell>
          <cell r="F5">
            <v>383</v>
          </cell>
        </row>
        <row r="6">
          <cell r="A6">
            <v>2009</v>
          </cell>
          <cell r="B6">
            <v>5349</v>
          </cell>
          <cell r="C6">
            <v>3430</v>
          </cell>
          <cell r="D6">
            <v>1006</v>
          </cell>
          <cell r="E6">
            <v>1010</v>
          </cell>
          <cell r="F6">
            <v>462</v>
          </cell>
        </row>
        <row r="7">
          <cell r="A7">
            <v>2010</v>
          </cell>
          <cell r="B7">
            <v>5396</v>
          </cell>
          <cell r="C7">
            <v>3340</v>
          </cell>
          <cell r="D7">
            <v>1130</v>
          </cell>
          <cell r="E7">
            <v>883</v>
          </cell>
          <cell r="F7">
            <v>891</v>
          </cell>
        </row>
        <row r="8">
          <cell r="A8">
            <v>2011</v>
          </cell>
          <cell r="B8">
            <v>4450</v>
          </cell>
          <cell r="C8">
            <v>2847</v>
          </cell>
          <cell r="D8">
            <v>1019</v>
          </cell>
          <cell r="E8">
            <v>487</v>
          </cell>
          <cell r="F8">
            <v>809</v>
          </cell>
        </row>
        <row r="9">
          <cell r="A9">
            <v>2012</v>
          </cell>
          <cell r="B9">
            <v>5389</v>
          </cell>
          <cell r="C9">
            <v>3555</v>
          </cell>
          <cell r="D9">
            <v>1127</v>
          </cell>
          <cell r="E9">
            <v>598</v>
          </cell>
          <cell r="F9">
            <v>1100</v>
          </cell>
        </row>
        <row r="10">
          <cell r="A10">
            <v>2013</v>
          </cell>
          <cell r="B10">
            <v>5903</v>
          </cell>
          <cell r="C10">
            <v>3919</v>
          </cell>
          <cell r="D10">
            <v>1308</v>
          </cell>
          <cell r="E10">
            <v>645</v>
          </cell>
          <cell r="F10">
            <v>1662</v>
          </cell>
        </row>
        <row r="11">
          <cell r="A11">
            <v>2014</v>
          </cell>
          <cell r="B11">
            <v>4948</v>
          </cell>
          <cell r="C11">
            <v>3281</v>
          </cell>
          <cell r="D11">
            <v>1317</v>
          </cell>
          <cell r="E11">
            <v>470</v>
          </cell>
          <cell r="F11">
            <v>1206</v>
          </cell>
        </row>
        <row r="12">
          <cell r="A12">
            <v>2015</v>
          </cell>
          <cell r="B12">
            <v>11657</v>
          </cell>
          <cell r="C12">
            <v>7817</v>
          </cell>
          <cell r="D12">
            <v>2096</v>
          </cell>
          <cell r="E12">
            <v>525</v>
          </cell>
          <cell r="F12">
            <v>1566</v>
          </cell>
        </row>
        <row r="13">
          <cell r="A13">
            <v>2016</v>
          </cell>
          <cell r="B13">
            <v>25963</v>
          </cell>
          <cell r="C13">
            <v>14308</v>
          </cell>
          <cell r="D13">
            <v>11655</v>
          </cell>
          <cell r="E13">
            <v>1293</v>
          </cell>
          <cell r="F13">
            <v>2506</v>
          </cell>
        </row>
        <row r="14">
          <cell r="A14">
            <v>2017</v>
          </cell>
          <cell r="B14">
            <v>41420</v>
          </cell>
          <cell r="C14">
            <v>29046</v>
          </cell>
          <cell r="D14">
            <v>7249</v>
          </cell>
          <cell r="E14">
            <v>2633</v>
          </cell>
          <cell r="F14">
            <v>7165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E26" sqref="E26"/>
    </sheetView>
  </sheetViews>
  <sheetFormatPr baseColWidth="10" defaultRowHeight="15" x14ac:dyDescent="0.25"/>
  <cols>
    <col min="1" max="1" width="11.42578125" style="109"/>
    <col min="4" max="4" width="0" hidden="1" customWidth="1"/>
  </cols>
  <sheetData>
    <row r="1" spans="1:17" ht="22.5" x14ac:dyDescent="0.2">
      <c r="A1" s="65" t="s">
        <v>118</v>
      </c>
      <c r="B1" s="66" t="s">
        <v>119</v>
      </c>
      <c r="C1" s="66" t="s">
        <v>120</v>
      </c>
      <c r="D1" s="66" t="s">
        <v>121</v>
      </c>
      <c r="E1" s="66" t="s">
        <v>122</v>
      </c>
      <c r="F1" s="67" t="s">
        <v>123</v>
      </c>
      <c r="G1" s="68" t="s">
        <v>114</v>
      </c>
      <c r="H1" s="68" t="s">
        <v>115</v>
      </c>
      <c r="I1" s="68" t="s">
        <v>116</v>
      </c>
      <c r="J1" s="68" t="s">
        <v>123</v>
      </c>
      <c r="K1" s="68" t="s">
        <v>124</v>
      </c>
      <c r="L1" s="68" t="s">
        <v>125</v>
      </c>
      <c r="M1" s="68"/>
      <c r="N1" s="68" t="s">
        <v>126</v>
      </c>
      <c r="O1" s="68" t="s">
        <v>127</v>
      </c>
      <c r="P1" s="68" t="s">
        <v>128</v>
      </c>
      <c r="Q1" s="68"/>
    </row>
    <row r="2" spans="1:17" ht="12.75" x14ac:dyDescent="0.2">
      <c r="A2" s="69">
        <v>2005</v>
      </c>
      <c r="B2" s="70">
        <v>2934</v>
      </c>
      <c r="C2" s="70">
        <v>2083</v>
      </c>
      <c r="D2" s="70">
        <v>617</v>
      </c>
      <c r="E2" s="70">
        <v>655</v>
      </c>
      <c r="F2" s="70"/>
      <c r="G2" s="71">
        <f t="shared" ref="G2:G14" si="0">C2/B2</f>
        <v>0.70995228357191542</v>
      </c>
      <c r="H2" s="71">
        <f t="shared" ref="H2:H14" si="1">E2/C2</f>
        <v>0.31445031204992802</v>
      </c>
      <c r="I2" s="71">
        <f t="shared" ref="I2:J14" si="2">E2/B2</f>
        <v>0.22324471710974778</v>
      </c>
      <c r="J2" s="71"/>
      <c r="K2" s="72">
        <v>42578</v>
      </c>
      <c r="L2" s="73">
        <v>7155</v>
      </c>
      <c r="M2" s="74">
        <f t="shared" ref="M2:M14" si="3">L2/(K2+L2)</f>
        <v>0.14386825648965476</v>
      </c>
      <c r="N2" s="75">
        <f>K2*(1+M2)+B2+F2</f>
        <v>51637.622624816519</v>
      </c>
      <c r="O2" s="71">
        <f>B2/N2</f>
        <v>5.6819037183751933E-2</v>
      </c>
      <c r="P2" s="75">
        <f t="shared" ref="P2:P12" si="4">(F2+C2)*(1+M2)</f>
        <v>2382.6775782679506</v>
      </c>
      <c r="Q2" s="71">
        <f>P2/N2</f>
        <v>4.6142278771812782E-2</v>
      </c>
    </row>
    <row r="3" spans="1:17" ht="12.75" x14ac:dyDescent="0.2">
      <c r="A3" s="76">
        <v>2006</v>
      </c>
      <c r="B3" s="77">
        <v>2647</v>
      </c>
      <c r="C3" s="77">
        <v>1754</v>
      </c>
      <c r="D3" s="77">
        <v>776</v>
      </c>
      <c r="E3" s="77">
        <v>849</v>
      </c>
      <c r="F3" s="77"/>
      <c r="G3" s="78">
        <f t="shared" si="0"/>
        <v>0.66263694748772195</v>
      </c>
      <c r="H3" s="78">
        <f t="shared" si="1"/>
        <v>0.48403648802736604</v>
      </c>
      <c r="I3" s="78">
        <f t="shared" si="2"/>
        <v>0.32074046089913111</v>
      </c>
      <c r="J3" s="78"/>
      <c r="K3" s="79">
        <v>26629</v>
      </c>
      <c r="L3" s="80">
        <v>4479</v>
      </c>
      <c r="M3" s="81">
        <f t="shared" si="3"/>
        <v>0.14398225536839399</v>
      </c>
      <c r="N3" s="82">
        <f t="shared" ref="N3:N11" si="5">K3*(1+M3)+B3+F3</f>
        <v>33110.103478204968</v>
      </c>
      <c r="O3" s="78">
        <f t="shared" ref="O3:O14" si="6">B3/N3</f>
        <v>7.9945385907428904E-2</v>
      </c>
      <c r="P3" s="82">
        <f t="shared" si="4"/>
        <v>2006.5448759161632</v>
      </c>
      <c r="Q3" s="78">
        <f t="shared" ref="Q3:Q14" si="7">P3/N3</f>
        <v>6.0602192839324401E-2</v>
      </c>
    </row>
    <row r="4" spans="1:17" ht="12.75" x14ac:dyDescent="0.2">
      <c r="A4" s="69">
        <v>2007</v>
      </c>
      <c r="B4" s="73">
        <v>2943</v>
      </c>
      <c r="C4" s="70">
        <v>1843</v>
      </c>
      <c r="D4" s="70">
        <v>849</v>
      </c>
      <c r="E4" s="70">
        <v>826</v>
      </c>
      <c r="F4" s="70">
        <v>280</v>
      </c>
      <c r="G4" s="71">
        <f t="shared" si="0"/>
        <v>0.62623173632347939</v>
      </c>
      <c r="H4" s="71">
        <f t="shared" si="1"/>
        <v>0.44818231144872489</v>
      </c>
      <c r="I4" s="71">
        <f t="shared" si="2"/>
        <v>0.28066598708800544</v>
      </c>
      <c r="J4" s="71">
        <f t="shared" si="2"/>
        <v>0.1519262072707542</v>
      </c>
      <c r="K4" s="72">
        <v>23804</v>
      </c>
      <c r="L4" s="73">
        <v>5583</v>
      </c>
      <c r="M4" s="74">
        <f t="shared" si="3"/>
        <v>0.18998196481437371</v>
      </c>
      <c r="N4" s="75">
        <f t="shared" si="5"/>
        <v>31549.330690441351</v>
      </c>
      <c r="O4" s="71">
        <f t="shared" si="6"/>
        <v>9.3282486049431609E-2</v>
      </c>
      <c r="P4" s="75">
        <f t="shared" si="4"/>
        <v>2526.3317113009152</v>
      </c>
      <c r="Q4" s="71">
        <f t="shared" si="7"/>
        <v>8.0075604014836668E-2</v>
      </c>
    </row>
    <row r="5" spans="1:17" ht="12.75" x14ac:dyDescent="0.2">
      <c r="A5" s="76">
        <v>2008</v>
      </c>
      <c r="B5" s="77">
        <v>4026</v>
      </c>
      <c r="C5" s="77">
        <v>2641</v>
      </c>
      <c r="D5" s="77">
        <v>783</v>
      </c>
      <c r="E5" s="77">
        <v>789</v>
      </c>
      <c r="F5" s="77">
        <v>383</v>
      </c>
      <c r="G5" s="78">
        <f t="shared" si="0"/>
        <v>0.65598609041231992</v>
      </c>
      <c r="H5" s="78">
        <f t="shared" si="1"/>
        <v>0.29875047330556609</v>
      </c>
      <c r="I5" s="78">
        <f t="shared" si="2"/>
        <v>0.19597615499254845</v>
      </c>
      <c r="J5" s="78">
        <f t="shared" si="2"/>
        <v>0.14502082544490724</v>
      </c>
      <c r="K5" s="79">
        <v>27063</v>
      </c>
      <c r="L5" s="80">
        <v>8341</v>
      </c>
      <c r="M5" s="81">
        <f t="shared" si="3"/>
        <v>0.23559484803976952</v>
      </c>
      <c r="N5" s="82">
        <f t="shared" si="5"/>
        <v>37847.903372500288</v>
      </c>
      <c r="O5" s="78">
        <f t="shared" si="6"/>
        <v>0.10637313143547154</v>
      </c>
      <c r="P5" s="82">
        <f t="shared" si="4"/>
        <v>3736.4388204722632</v>
      </c>
      <c r="Q5" s="78">
        <f t="shared" si="7"/>
        <v>9.8722478328538088E-2</v>
      </c>
    </row>
    <row r="6" spans="1:17" ht="12.75" x14ac:dyDescent="0.2">
      <c r="A6" s="69">
        <v>2009</v>
      </c>
      <c r="B6" s="70">
        <v>5349</v>
      </c>
      <c r="C6" s="70">
        <v>3430</v>
      </c>
      <c r="D6" s="70">
        <v>1006</v>
      </c>
      <c r="E6" s="70">
        <v>1010</v>
      </c>
      <c r="F6" s="70">
        <v>462</v>
      </c>
      <c r="G6" s="71">
        <f t="shared" si="0"/>
        <v>0.64124135352402323</v>
      </c>
      <c r="H6" s="71">
        <f t="shared" si="1"/>
        <v>0.29446064139941691</v>
      </c>
      <c r="I6" s="71">
        <f t="shared" si="2"/>
        <v>0.18882034025051411</v>
      </c>
      <c r="J6" s="71">
        <f t="shared" si="2"/>
        <v>0.13469387755102041</v>
      </c>
      <c r="K6" s="72">
        <v>33235</v>
      </c>
      <c r="L6" s="73">
        <v>8883</v>
      </c>
      <c r="M6" s="74">
        <f t="shared" si="3"/>
        <v>0.21090745049622489</v>
      </c>
      <c r="N6" s="75">
        <f t="shared" si="5"/>
        <v>46055.509117242036</v>
      </c>
      <c r="O6" s="71">
        <f t="shared" si="6"/>
        <v>0.1161424572765708</v>
      </c>
      <c r="P6" s="75">
        <f t="shared" si="4"/>
        <v>4712.8517973313074</v>
      </c>
      <c r="Q6" s="71">
        <f t="shared" si="7"/>
        <v>0.10232981651193891</v>
      </c>
    </row>
    <row r="7" spans="1:17" ht="12.75" x14ac:dyDescent="0.2">
      <c r="A7" s="76">
        <v>2010</v>
      </c>
      <c r="B7" s="80">
        <v>5396</v>
      </c>
      <c r="C7" s="77">
        <v>3340</v>
      </c>
      <c r="D7" s="77">
        <v>1130</v>
      </c>
      <c r="E7" s="77">
        <v>883</v>
      </c>
      <c r="F7" s="77">
        <v>891</v>
      </c>
      <c r="G7" s="78">
        <f t="shared" si="0"/>
        <v>0.6189770200148258</v>
      </c>
      <c r="H7" s="78">
        <f t="shared" si="1"/>
        <v>0.26437125748502993</v>
      </c>
      <c r="I7" s="78">
        <f t="shared" si="2"/>
        <v>0.16363973313565605</v>
      </c>
      <c r="J7" s="78">
        <f t="shared" si="2"/>
        <v>0.26676646706586826</v>
      </c>
      <c r="K7" s="79">
        <v>36931</v>
      </c>
      <c r="L7" s="80">
        <v>11143</v>
      </c>
      <c r="M7" s="81">
        <f t="shared" si="3"/>
        <v>0.23178849274035862</v>
      </c>
      <c r="N7" s="82">
        <f t="shared" si="5"/>
        <v>51778.180825394185</v>
      </c>
      <c r="O7" s="78">
        <f t="shared" si="6"/>
        <v>0.10421378105569858</v>
      </c>
      <c r="P7" s="82">
        <f t="shared" si="4"/>
        <v>5211.6971127844572</v>
      </c>
      <c r="Q7" s="78">
        <f t="shared" si="7"/>
        <v>0.10065431094150035</v>
      </c>
    </row>
    <row r="8" spans="1:17" ht="12.75" x14ac:dyDescent="0.2">
      <c r="A8" s="69">
        <v>2011</v>
      </c>
      <c r="B8" s="70">
        <v>4450</v>
      </c>
      <c r="C8" s="70">
        <v>2847</v>
      </c>
      <c r="D8" s="70">
        <v>1019</v>
      </c>
      <c r="E8" s="70">
        <v>487</v>
      </c>
      <c r="F8" s="70">
        <v>809</v>
      </c>
      <c r="G8" s="71">
        <f t="shared" si="0"/>
        <v>0.63977528089887636</v>
      </c>
      <c r="H8" s="71">
        <f t="shared" si="1"/>
        <v>0.17105725324903406</v>
      </c>
      <c r="I8" s="71">
        <f t="shared" si="2"/>
        <v>0.10943820224719102</v>
      </c>
      <c r="J8" s="71">
        <f t="shared" si="2"/>
        <v>0.28415876361081843</v>
      </c>
      <c r="K8" s="72">
        <v>40464</v>
      </c>
      <c r="L8" s="73">
        <v>11683</v>
      </c>
      <c r="M8" s="74">
        <f t="shared" si="3"/>
        <v>0.22403973382936698</v>
      </c>
      <c r="N8" s="75">
        <f t="shared" si="5"/>
        <v>54788.543789671501</v>
      </c>
      <c r="O8" s="71">
        <f t="shared" si="6"/>
        <v>8.1221359287868042E-2</v>
      </c>
      <c r="P8" s="75">
        <f t="shared" si="4"/>
        <v>4475.0892668801653</v>
      </c>
      <c r="Q8" s="71">
        <f t="shared" si="7"/>
        <v>8.1679288357428284E-2</v>
      </c>
    </row>
    <row r="9" spans="1:17" ht="12.75" x14ac:dyDescent="0.2">
      <c r="A9" s="83">
        <v>2012</v>
      </c>
      <c r="B9" s="84">
        <v>5389</v>
      </c>
      <c r="C9" s="84">
        <v>3555</v>
      </c>
      <c r="D9" s="85">
        <v>1127</v>
      </c>
      <c r="E9" s="84">
        <v>598</v>
      </c>
      <c r="F9" s="84">
        <v>1100</v>
      </c>
      <c r="G9" s="78">
        <f t="shared" si="0"/>
        <v>0.65967712005938017</v>
      </c>
      <c r="H9" s="78">
        <f t="shared" si="1"/>
        <v>0.16821378340365681</v>
      </c>
      <c r="I9" s="78">
        <f t="shared" si="2"/>
        <v>0.1109667841900167</v>
      </c>
      <c r="J9" s="78">
        <f t="shared" si="2"/>
        <v>0.30942334739803096</v>
      </c>
      <c r="K9" s="79">
        <v>41254</v>
      </c>
      <c r="L9" s="86">
        <v>14001</v>
      </c>
      <c r="M9" s="81">
        <f t="shared" si="3"/>
        <v>0.25338883358972036</v>
      </c>
      <c r="N9" s="82">
        <f t="shared" si="5"/>
        <v>58196.302940910318</v>
      </c>
      <c r="O9" s="78">
        <f t="shared" si="6"/>
        <v>9.2600384005006767E-2</v>
      </c>
      <c r="P9" s="82">
        <f t="shared" si="4"/>
        <v>5834.5250203601481</v>
      </c>
      <c r="Q9" s="78">
        <f t="shared" si="7"/>
        <v>0.10025593938989973</v>
      </c>
    </row>
    <row r="10" spans="1:17" ht="12.75" x14ac:dyDescent="0.2">
      <c r="A10" s="87">
        <v>2013</v>
      </c>
      <c r="B10" s="88">
        <v>5903</v>
      </c>
      <c r="C10" s="89">
        <v>3919</v>
      </c>
      <c r="D10" s="89">
        <v>1308</v>
      </c>
      <c r="E10" s="89">
        <v>645</v>
      </c>
      <c r="F10" s="89">
        <v>1662</v>
      </c>
      <c r="G10" s="71">
        <f t="shared" si="0"/>
        <v>0.66389971201084197</v>
      </c>
      <c r="H10" s="71">
        <f t="shared" si="1"/>
        <v>0.16458280173513651</v>
      </c>
      <c r="I10" s="71">
        <f t="shared" si="2"/>
        <v>0.10926647467389462</v>
      </c>
      <c r="J10" s="71">
        <f t="shared" si="2"/>
        <v>0.42408777749425874</v>
      </c>
      <c r="K10" s="90">
        <v>45901</v>
      </c>
      <c r="L10" s="91">
        <v>14194</v>
      </c>
      <c r="M10" s="74">
        <f t="shared" si="3"/>
        <v>0.23619269489974207</v>
      </c>
      <c r="N10" s="75">
        <f t="shared" si="5"/>
        <v>64307.480888593062</v>
      </c>
      <c r="O10" s="71">
        <f t="shared" si="6"/>
        <v>9.179336398243336E-2</v>
      </c>
      <c r="P10" s="75">
        <f t="shared" si="4"/>
        <v>6899.1914302354608</v>
      </c>
      <c r="Q10" s="71">
        <f t="shared" si="7"/>
        <v>0.1072844299746042</v>
      </c>
    </row>
    <row r="11" spans="1:17" ht="13.5" thickBot="1" x14ac:dyDescent="0.25">
      <c r="A11" s="76">
        <v>2014</v>
      </c>
      <c r="B11" s="92">
        <v>4948</v>
      </c>
      <c r="C11" s="93">
        <v>3281</v>
      </c>
      <c r="D11" s="93">
        <v>1317</v>
      </c>
      <c r="E11" s="77">
        <v>470</v>
      </c>
      <c r="F11" s="77">
        <v>1206</v>
      </c>
      <c r="G11" s="78">
        <f t="shared" si="0"/>
        <v>0.66309620048504447</v>
      </c>
      <c r="H11" s="78">
        <f t="shared" si="1"/>
        <v>0.14324900944833893</v>
      </c>
      <c r="I11" s="78">
        <f t="shared" si="2"/>
        <v>9.4987873888439781E-2</v>
      </c>
      <c r="J11" s="78">
        <f t="shared" si="2"/>
        <v>0.36757086254190796</v>
      </c>
      <c r="K11" s="94">
        <v>45454</v>
      </c>
      <c r="L11" s="95">
        <v>13859</v>
      </c>
      <c r="M11" s="81">
        <f t="shared" si="3"/>
        <v>0.23365872574309174</v>
      </c>
      <c r="N11" s="82">
        <f t="shared" si="5"/>
        <v>62228.723719926493</v>
      </c>
      <c r="O11" s="78">
        <f t="shared" si="6"/>
        <v>7.9513120376203089E-2</v>
      </c>
      <c r="P11" s="82">
        <f t="shared" si="4"/>
        <v>5535.4267024092524</v>
      </c>
      <c r="Q11" s="78">
        <f t="shared" si="7"/>
        <v>8.8952920315746933E-2</v>
      </c>
    </row>
    <row r="12" spans="1:17" ht="14.25" thickTop="1" thickBot="1" x14ac:dyDescent="0.25">
      <c r="A12" s="96">
        <v>2015</v>
      </c>
      <c r="B12" s="97">
        <v>11657</v>
      </c>
      <c r="C12" s="97">
        <v>7817</v>
      </c>
      <c r="D12" s="97">
        <v>2096</v>
      </c>
      <c r="E12" s="98">
        <v>525</v>
      </c>
      <c r="F12" s="99">
        <v>1566</v>
      </c>
      <c r="G12" s="100">
        <f t="shared" si="0"/>
        <v>0.67058419833576388</v>
      </c>
      <c r="H12" s="100">
        <f t="shared" si="1"/>
        <v>6.7161315082512468E-2</v>
      </c>
      <c r="I12" s="100">
        <f t="shared" si="2"/>
        <v>4.5037316633782278E-2</v>
      </c>
      <c r="J12" s="100">
        <f t="shared" si="2"/>
        <v>0.20033260841755149</v>
      </c>
      <c r="K12" s="101">
        <v>59054</v>
      </c>
      <c r="L12" s="101">
        <v>15133</v>
      </c>
      <c r="M12" s="102">
        <f t="shared" si="3"/>
        <v>0.20398452559073693</v>
      </c>
      <c r="N12" s="101">
        <f>K12+B12+F12+L12</f>
        <v>87410</v>
      </c>
      <c r="O12" s="71">
        <f t="shared" si="6"/>
        <v>0.13336002745681272</v>
      </c>
      <c r="P12" s="101">
        <f t="shared" si="4"/>
        <v>11296.986803617885</v>
      </c>
      <c r="Q12" s="71">
        <f t="shared" si="7"/>
        <v>0.12924135457748409</v>
      </c>
    </row>
    <row r="13" spans="1:17" ht="13.5" thickTop="1" x14ac:dyDescent="0.2">
      <c r="A13" s="103">
        <v>2016</v>
      </c>
      <c r="B13" s="104">
        <v>25963</v>
      </c>
      <c r="C13" s="104">
        <v>14308</v>
      </c>
      <c r="D13" s="105">
        <f>+B13-C13</f>
        <v>11655</v>
      </c>
      <c r="E13" s="104">
        <v>1293</v>
      </c>
      <c r="F13" s="104">
        <v>2506</v>
      </c>
      <c r="G13" s="106">
        <f t="shared" si="0"/>
        <v>0.55109193852790506</v>
      </c>
      <c r="H13" s="106">
        <f t="shared" si="1"/>
        <v>9.0369024322057595E-2</v>
      </c>
      <c r="I13" s="106">
        <f t="shared" si="2"/>
        <v>4.9801640796518123E-2</v>
      </c>
      <c r="J13" s="106">
        <f t="shared" si="2"/>
        <v>0.17514677103718199</v>
      </c>
      <c r="K13" s="105">
        <v>63745</v>
      </c>
      <c r="L13" s="105">
        <v>14141</v>
      </c>
      <c r="M13" s="81">
        <f t="shared" si="3"/>
        <v>0.18156022905271807</v>
      </c>
      <c r="N13" s="107">
        <f>K13+B13+F13+L13</f>
        <v>106355</v>
      </c>
      <c r="O13" s="78">
        <f t="shared" si="6"/>
        <v>0.24411640261388745</v>
      </c>
      <c r="P13" s="108">
        <f>B13-E13+F13</f>
        <v>27176</v>
      </c>
      <c r="Q13" s="78">
        <f t="shared" si="7"/>
        <v>0.25552160218137371</v>
      </c>
    </row>
    <row r="14" spans="1:17" x14ac:dyDescent="0.25">
      <c r="A14" s="109">
        <v>2017</v>
      </c>
      <c r="B14" s="110">
        <v>41420</v>
      </c>
      <c r="C14" s="111">
        <v>29046</v>
      </c>
      <c r="D14">
        <v>7249</v>
      </c>
      <c r="E14">
        <v>2633</v>
      </c>
      <c r="F14">
        <v>7165</v>
      </c>
      <c r="G14" s="106">
        <f t="shared" si="0"/>
        <v>0.7012554321583776</v>
      </c>
      <c r="H14" s="106">
        <f t="shared" si="1"/>
        <v>9.064931487984576E-2</v>
      </c>
      <c r="I14" s="106">
        <f t="shared" si="2"/>
        <v>6.3568324480927085E-2</v>
      </c>
      <c r="J14" s="106">
        <f t="shared" si="2"/>
        <v>0.246677683674172</v>
      </c>
      <c r="K14">
        <v>73343</v>
      </c>
      <c r="L14">
        <v>19901</v>
      </c>
      <c r="M14" s="81">
        <f t="shared" si="3"/>
        <v>0.21342928231307109</v>
      </c>
      <c r="N14" s="107">
        <f>K14+B14+F14+L14</f>
        <v>141829</v>
      </c>
      <c r="O14" s="78">
        <f t="shared" si="6"/>
        <v>0.29204182501463027</v>
      </c>
      <c r="P14" s="108">
        <f>B14-E14+F14</f>
        <v>45952</v>
      </c>
      <c r="Q14" s="78">
        <f t="shared" si="7"/>
        <v>0.32399579775645321</v>
      </c>
    </row>
    <row r="15" spans="1:17" x14ac:dyDescent="0.25">
      <c r="A15" s="109">
        <v>2018</v>
      </c>
      <c r="B15" s="19">
        <v>45538</v>
      </c>
      <c r="C15" s="19">
        <v>29259</v>
      </c>
      <c r="E15" s="19">
        <v>3533</v>
      </c>
      <c r="F15" s="19">
        <v>15000</v>
      </c>
      <c r="G15" s="106">
        <f t="shared" ref="G15" si="8">C15/B15</f>
        <v>0.64251833633448985</v>
      </c>
      <c r="H15" s="106">
        <f t="shared" ref="H15" si="9">E15/C15</f>
        <v>0.1207491711951878</v>
      </c>
      <c r="I15" s="106">
        <f t="shared" ref="I15" si="10">E15/B15</f>
        <v>7.7583556590100577E-2</v>
      </c>
      <c r="J15" s="106">
        <f t="shared" ref="J15" si="11">F15/C15</f>
        <v>0.51266277042961139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I1" zoomScale="72" zoomScaleNormal="72" workbookViewId="0">
      <selection activeCell="AI33" activeCellId="1" sqref="B1:B2 AI33"/>
    </sheetView>
  </sheetViews>
  <sheetFormatPr baseColWidth="10" defaultColWidth="9.140625" defaultRowHeight="12.75" x14ac:dyDescent="0.2"/>
  <cols>
    <col min="1" max="35" width="11.5703125" style="19"/>
    <col min="36" max="1025" width="11.5703125"/>
  </cols>
  <sheetData>
    <row r="1" spans="1:36" ht="10.9" customHeight="1" x14ac:dyDescent="0.2">
      <c r="A1" s="20" t="s">
        <v>0</v>
      </c>
      <c r="B1" s="21" t="s">
        <v>57</v>
      </c>
      <c r="C1" s="22" t="s">
        <v>58</v>
      </c>
      <c r="D1" s="22" t="s">
        <v>59</v>
      </c>
      <c r="E1" s="22" t="s">
        <v>60</v>
      </c>
      <c r="F1" s="22" t="s">
        <v>61</v>
      </c>
      <c r="G1" s="22" t="s">
        <v>62</v>
      </c>
      <c r="H1" s="22" t="s">
        <v>63</v>
      </c>
      <c r="I1" s="22" t="s">
        <v>64</v>
      </c>
      <c r="J1" s="22" t="s">
        <v>65</v>
      </c>
      <c r="K1" s="22" t="s">
        <v>66</v>
      </c>
      <c r="L1" s="22" t="s">
        <v>67</v>
      </c>
      <c r="M1" s="22" t="s">
        <v>68</v>
      </c>
      <c r="N1" s="22" t="s">
        <v>69</v>
      </c>
      <c r="O1" s="22" t="s">
        <v>70</v>
      </c>
      <c r="P1" s="22" t="s">
        <v>71</v>
      </c>
      <c r="Q1" s="22" t="s">
        <v>72</v>
      </c>
      <c r="R1" s="22" t="s">
        <v>73</v>
      </c>
      <c r="S1" s="22" t="s">
        <v>74</v>
      </c>
      <c r="T1" s="22" t="s">
        <v>75</v>
      </c>
      <c r="U1" s="22" t="s">
        <v>76</v>
      </c>
      <c r="V1" s="22" t="s">
        <v>77</v>
      </c>
      <c r="W1" s="22" t="s">
        <v>78</v>
      </c>
      <c r="X1" s="22" t="s">
        <v>79</v>
      </c>
      <c r="Y1" s="22" t="s">
        <v>80</v>
      </c>
      <c r="Z1" s="22" t="s">
        <v>81</v>
      </c>
      <c r="AA1" s="22" t="s">
        <v>82</v>
      </c>
      <c r="AB1" s="22" t="s">
        <v>83</v>
      </c>
      <c r="AC1" s="22" t="s">
        <v>84</v>
      </c>
      <c r="AD1" s="22" t="s">
        <v>85</v>
      </c>
      <c r="AE1" s="22" t="s">
        <v>86</v>
      </c>
      <c r="AF1" s="22" t="s">
        <v>87</v>
      </c>
      <c r="AG1" s="22" t="s">
        <v>88</v>
      </c>
      <c r="AH1" s="22" t="s">
        <v>89</v>
      </c>
      <c r="AI1" s="22" t="s">
        <v>90</v>
      </c>
      <c r="AJ1" t="s">
        <v>91</v>
      </c>
    </row>
    <row r="2" spans="1:36" x14ac:dyDescent="0.2">
      <c r="A2" s="23" t="s">
        <v>7</v>
      </c>
      <c r="B2" s="24"/>
      <c r="C2" s="25">
        <v>2161</v>
      </c>
      <c r="D2" s="25">
        <v>903</v>
      </c>
      <c r="E2" s="25">
        <v>1437</v>
      </c>
      <c r="F2" s="25">
        <v>31</v>
      </c>
      <c r="G2" s="25">
        <v>375</v>
      </c>
      <c r="H2" s="25">
        <v>1195</v>
      </c>
      <c r="I2" s="25">
        <v>3790</v>
      </c>
      <c r="J2" s="25">
        <v>94</v>
      </c>
      <c r="K2" s="25">
        <v>762</v>
      </c>
      <c r="L2" s="25">
        <v>4444</v>
      </c>
      <c r="M2" s="25">
        <v>7079</v>
      </c>
      <c r="N2" s="25">
        <v>585</v>
      </c>
      <c r="O2" s="25">
        <v>10</v>
      </c>
      <c r="P2" s="25">
        <v>26</v>
      </c>
      <c r="Q2" s="25">
        <v>17285</v>
      </c>
      <c r="R2" s="25">
        <v>298</v>
      </c>
      <c r="S2" s="25">
        <v>6</v>
      </c>
      <c r="T2" s="25">
        <v>592</v>
      </c>
      <c r="U2" s="25">
        <v>68</v>
      </c>
      <c r="V2" s="25">
        <v>342</v>
      </c>
      <c r="W2" s="25">
        <v>753</v>
      </c>
      <c r="X2" s="25">
        <v>2060</v>
      </c>
      <c r="Y2" s="25">
        <v>2070</v>
      </c>
      <c r="Z2" s="25">
        <v>477</v>
      </c>
      <c r="AA2" s="25">
        <v>1014</v>
      </c>
      <c r="AB2" s="25">
        <v>118</v>
      </c>
      <c r="AC2" s="25">
        <v>256</v>
      </c>
      <c r="AD2" s="25">
        <v>430</v>
      </c>
      <c r="AE2" s="25">
        <v>3475</v>
      </c>
      <c r="AF2" s="25">
        <v>2230</v>
      </c>
      <c r="AG2" s="25">
        <v>540</v>
      </c>
      <c r="AH2" s="26">
        <v>51891</v>
      </c>
      <c r="AI2" s="25">
        <v>54906</v>
      </c>
      <c r="AJ2" s="27">
        <f t="shared" ref="AJ2:AJ33" si="0">+AI2/AI$33</f>
        <v>0.35009213622133095</v>
      </c>
    </row>
    <row r="3" spans="1:36" x14ac:dyDescent="0.2">
      <c r="A3" s="23" t="s">
        <v>13</v>
      </c>
      <c r="B3" s="24">
        <v>8694</v>
      </c>
      <c r="C3" s="25">
        <v>1805</v>
      </c>
      <c r="D3" s="25">
        <v>1631</v>
      </c>
      <c r="E3" s="25">
        <v>996</v>
      </c>
      <c r="F3" s="25">
        <v>7</v>
      </c>
      <c r="G3" s="25">
        <v>134</v>
      </c>
      <c r="H3" s="25">
        <v>705</v>
      </c>
      <c r="I3" s="25">
        <v>5309</v>
      </c>
      <c r="J3" s="25">
        <v>34</v>
      </c>
      <c r="K3" s="25">
        <v>522</v>
      </c>
      <c r="L3" s="25">
        <v>0</v>
      </c>
      <c r="M3" s="25">
        <v>9</v>
      </c>
      <c r="N3" s="25">
        <v>859</v>
      </c>
      <c r="O3" s="25">
        <v>14</v>
      </c>
      <c r="P3" s="25">
        <v>21</v>
      </c>
      <c r="Q3" s="25">
        <v>15428</v>
      </c>
      <c r="R3" s="25">
        <v>80</v>
      </c>
      <c r="S3" s="25">
        <v>10</v>
      </c>
      <c r="T3" s="25">
        <v>205</v>
      </c>
      <c r="U3" s="25">
        <v>115</v>
      </c>
      <c r="V3" s="25">
        <v>255</v>
      </c>
      <c r="W3" s="25">
        <v>564</v>
      </c>
      <c r="X3" s="25">
        <v>1154</v>
      </c>
      <c r="Y3" s="25">
        <v>1250</v>
      </c>
      <c r="Z3" s="25">
        <v>1002</v>
      </c>
      <c r="AA3" s="25">
        <v>122</v>
      </c>
      <c r="AB3" s="25">
        <v>395</v>
      </c>
      <c r="AC3" s="25">
        <v>90</v>
      </c>
      <c r="AD3" s="25">
        <v>360</v>
      </c>
      <c r="AE3" s="25">
        <v>1807</v>
      </c>
      <c r="AF3" s="25">
        <v>1547</v>
      </c>
      <c r="AG3" s="25">
        <v>234</v>
      </c>
      <c r="AH3" s="26">
        <v>43216</v>
      </c>
      <c r="AI3" s="25">
        <v>45358</v>
      </c>
      <c r="AJ3" s="27">
        <f t="shared" si="0"/>
        <v>0.28921209184291569</v>
      </c>
    </row>
    <row r="4" spans="1:36" x14ac:dyDescent="0.2">
      <c r="A4" s="23" t="s">
        <v>24</v>
      </c>
      <c r="B4" s="24">
        <v>3182</v>
      </c>
      <c r="C4" s="25">
        <v>195</v>
      </c>
      <c r="D4" s="25">
        <v>195</v>
      </c>
      <c r="E4" s="25">
        <v>46</v>
      </c>
      <c r="F4" s="25">
        <v>13</v>
      </c>
      <c r="G4" s="25">
        <v>65</v>
      </c>
      <c r="H4" s="25">
        <v>85</v>
      </c>
      <c r="I4" s="25">
        <v>411</v>
      </c>
      <c r="J4" s="25">
        <v>2</v>
      </c>
      <c r="K4" s="25">
        <v>37</v>
      </c>
      <c r="L4" s="25">
        <v>541</v>
      </c>
      <c r="M4" s="25">
        <v>75</v>
      </c>
      <c r="N4" s="25">
        <v>12</v>
      </c>
      <c r="O4" s="25">
        <v>5</v>
      </c>
      <c r="P4" s="25">
        <v>1</v>
      </c>
      <c r="Q4" s="25">
        <v>2269</v>
      </c>
      <c r="R4" s="25">
        <v>40</v>
      </c>
      <c r="S4" s="25">
        <v>1</v>
      </c>
      <c r="T4" s="25">
        <v>216</v>
      </c>
      <c r="U4" s="25">
        <v>56</v>
      </c>
      <c r="V4" s="25">
        <v>30</v>
      </c>
      <c r="W4" s="25">
        <v>33</v>
      </c>
      <c r="X4" s="25">
        <v>0</v>
      </c>
      <c r="Y4" s="25">
        <v>168</v>
      </c>
      <c r="Z4" s="25">
        <v>54</v>
      </c>
      <c r="AA4" s="25">
        <v>40</v>
      </c>
      <c r="AB4" s="25">
        <v>46</v>
      </c>
      <c r="AC4" s="25">
        <v>7</v>
      </c>
      <c r="AD4" s="25">
        <v>89</v>
      </c>
      <c r="AE4" s="25">
        <v>207</v>
      </c>
      <c r="AF4" s="25">
        <v>428</v>
      </c>
      <c r="AG4" s="25">
        <v>70</v>
      </c>
      <c r="AH4" s="26">
        <v>8156</v>
      </c>
      <c r="AI4" s="25">
        <v>8619</v>
      </c>
      <c r="AJ4" s="27">
        <f t="shared" si="0"/>
        <v>5.495654613506086E-2</v>
      </c>
    </row>
    <row r="5" spans="1:36" x14ac:dyDescent="0.2">
      <c r="A5" s="23" t="s">
        <v>2</v>
      </c>
      <c r="B5" s="24">
        <v>1641</v>
      </c>
      <c r="C5" s="25">
        <v>210</v>
      </c>
      <c r="D5" s="25"/>
      <c r="E5" s="25">
        <v>133</v>
      </c>
      <c r="F5" s="25">
        <v>3</v>
      </c>
      <c r="G5" s="25">
        <v>43</v>
      </c>
      <c r="H5" s="25">
        <v>70</v>
      </c>
      <c r="I5" s="25">
        <v>1666</v>
      </c>
      <c r="J5" s="25">
        <v>4</v>
      </c>
      <c r="K5" s="25">
        <v>68</v>
      </c>
      <c r="L5" s="25">
        <v>869</v>
      </c>
      <c r="M5" s="25">
        <v>576</v>
      </c>
      <c r="N5" s="25">
        <v>65</v>
      </c>
      <c r="O5" s="25">
        <v>1</v>
      </c>
      <c r="P5" s="25">
        <v>11</v>
      </c>
      <c r="Q5" s="25">
        <v>1372</v>
      </c>
      <c r="R5" s="25">
        <v>17</v>
      </c>
      <c r="S5" s="25">
        <v>1</v>
      </c>
      <c r="T5" s="25">
        <v>30</v>
      </c>
      <c r="U5" s="25">
        <v>75</v>
      </c>
      <c r="V5" s="25">
        <v>28</v>
      </c>
      <c r="W5" s="25">
        <v>51</v>
      </c>
      <c r="X5" s="25">
        <v>371</v>
      </c>
      <c r="Y5" s="25">
        <v>162</v>
      </c>
      <c r="Z5" s="25">
        <v>131</v>
      </c>
      <c r="AA5" s="25">
        <v>78</v>
      </c>
      <c r="AB5" s="25">
        <v>32</v>
      </c>
      <c r="AC5" s="25">
        <v>3</v>
      </c>
      <c r="AD5" s="25">
        <v>58</v>
      </c>
      <c r="AE5" s="25">
        <v>224</v>
      </c>
      <c r="AF5" s="25">
        <v>354</v>
      </c>
      <c r="AG5" s="25">
        <v>37</v>
      </c>
      <c r="AH5" s="26">
        <v>7967</v>
      </c>
      <c r="AI5" s="25">
        <v>8384</v>
      </c>
      <c r="AJ5" s="27">
        <f t="shared" si="0"/>
        <v>5.3458136999228481E-2</v>
      </c>
    </row>
    <row r="6" spans="1:36" x14ac:dyDescent="0.2">
      <c r="A6" s="23" t="s">
        <v>18</v>
      </c>
      <c r="B6" s="24">
        <v>2319</v>
      </c>
      <c r="C6" s="25">
        <v>718</v>
      </c>
      <c r="D6" s="25">
        <v>117</v>
      </c>
      <c r="E6" s="25">
        <v>247</v>
      </c>
      <c r="F6" s="25">
        <v>5</v>
      </c>
      <c r="G6" s="25">
        <v>72</v>
      </c>
      <c r="H6" s="25">
        <v>83</v>
      </c>
      <c r="I6" s="25">
        <v>113</v>
      </c>
      <c r="J6" s="25">
        <v>2</v>
      </c>
      <c r="K6" s="25">
        <v>79</v>
      </c>
      <c r="L6" s="25">
        <v>712</v>
      </c>
      <c r="M6" s="25">
        <v>64</v>
      </c>
      <c r="N6" s="25">
        <v>364</v>
      </c>
      <c r="O6" s="25">
        <v>12</v>
      </c>
      <c r="P6" s="25">
        <v>1</v>
      </c>
      <c r="Q6" s="25">
        <v>0</v>
      </c>
      <c r="R6" s="25">
        <v>3</v>
      </c>
      <c r="S6" s="25">
        <v>4</v>
      </c>
      <c r="T6" s="25">
        <v>56</v>
      </c>
      <c r="U6" s="25">
        <v>0</v>
      </c>
      <c r="V6" s="25">
        <v>18</v>
      </c>
      <c r="W6" s="25">
        <v>90</v>
      </c>
      <c r="X6" s="25">
        <v>85</v>
      </c>
      <c r="Y6" s="25">
        <v>145</v>
      </c>
      <c r="Z6" s="25">
        <v>14</v>
      </c>
      <c r="AA6" s="25">
        <v>53</v>
      </c>
      <c r="AB6" s="25">
        <v>0</v>
      </c>
      <c r="AC6" s="25">
        <v>7</v>
      </c>
      <c r="AD6" s="25">
        <v>371</v>
      </c>
      <c r="AE6" s="25">
        <v>339</v>
      </c>
      <c r="AF6" s="25">
        <v>152</v>
      </c>
      <c r="AG6" s="25">
        <v>24</v>
      </c>
      <c r="AH6" s="26">
        <v>6022</v>
      </c>
      <c r="AI6" s="25">
        <v>6269</v>
      </c>
      <c r="AJ6" s="27">
        <f t="shared" si="0"/>
        <v>3.997245477673704E-2</v>
      </c>
    </row>
    <row r="7" spans="1:36" x14ac:dyDescent="0.2">
      <c r="A7" s="23" t="s">
        <v>4</v>
      </c>
      <c r="B7" s="24">
        <v>1347</v>
      </c>
      <c r="C7" s="25">
        <v>276</v>
      </c>
      <c r="D7" s="25">
        <v>107</v>
      </c>
      <c r="E7" s="25">
        <v>67</v>
      </c>
      <c r="F7" s="25">
        <v>0</v>
      </c>
      <c r="G7" s="25">
        <v>80</v>
      </c>
      <c r="H7" s="25">
        <v>35</v>
      </c>
      <c r="I7" s="25">
        <v>297</v>
      </c>
      <c r="J7" s="25">
        <v>0</v>
      </c>
      <c r="K7" s="25">
        <v>11</v>
      </c>
      <c r="L7" s="25">
        <v>413</v>
      </c>
      <c r="M7" s="25">
        <v>139</v>
      </c>
      <c r="N7" s="25">
        <v>60</v>
      </c>
      <c r="O7" s="25">
        <v>0</v>
      </c>
      <c r="P7" s="25">
        <v>3</v>
      </c>
      <c r="Q7" s="25">
        <v>2255</v>
      </c>
      <c r="R7" s="25">
        <v>12</v>
      </c>
      <c r="S7" s="25">
        <v>7</v>
      </c>
      <c r="T7" s="25">
        <v>31</v>
      </c>
      <c r="U7" s="25">
        <v>57</v>
      </c>
      <c r="V7" s="25">
        <v>19</v>
      </c>
      <c r="W7" s="25">
        <v>21</v>
      </c>
      <c r="X7" s="25">
        <v>238</v>
      </c>
      <c r="Y7" s="25">
        <v>64</v>
      </c>
      <c r="Z7" s="25">
        <v>45</v>
      </c>
      <c r="AA7" s="25">
        <v>44</v>
      </c>
      <c r="AB7" s="25">
        <v>15</v>
      </c>
      <c r="AC7" s="25">
        <v>18</v>
      </c>
      <c r="AD7" s="25">
        <v>120</v>
      </c>
      <c r="AE7" s="25">
        <v>127</v>
      </c>
      <c r="AF7" s="25">
        <v>0</v>
      </c>
      <c r="AG7" s="25">
        <v>33</v>
      </c>
      <c r="AH7" s="26">
        <v>5910</v>
      </c>
      <c r="AI7" s="25">
        <v>5941</v>
      </c>
      <c r="AJ7" s="27">
        <f t="shared" si="0"/>
        <v>3.7881058195660351E-2</v>
      </c>
    </row>
    <row r="8" spans="1:36" x14ac:dyDescent="0.2">
      <c r="A8" s="23" t="s">
        <v>32</v>
      </c>
      <c r="B8" s="28">
        <v>939</v>
      </c>
      <c r="C8" s="29">
        <v>224</v>
      </c>
      <c r="D8" s="29">
        <v>104</v>
      </c>
      <c r="E8" s="29">
        <v>198</v>
      </c>
      <c r="F8" s="29">
        <v>10</v>
      </c>
      <c r="G8" s="29">
        <v>25</v>
      </c>
      <c r="H8" s="29">
        <v>119</v>
      </c>
      <c r="I8" s="29">
        <v>105</v>
      </c>
      <c r="J8" s="29">
        <v>0</v>
      </c>
      <c r="K8" s="29">
        <v>121</v>
      </c>
      <c r="L8" s="29">
        <v>646</v>
      </c>
      <c r="M8" s="29">
        <v>0</v>
      </c>
      <c r="N8" s="29">
        <v>0</v>
      </c>
      <c r="O8" s="29">
        <v>213</v>
      </c>
      <c r="P8" s="29">
        <v>4</v>
      </c>
      <c r="Q8" s="29">
        <v>1840</v>
      </c>
      <c r="R8" s="29">
        <v>6</v>
      </c>
      <c r="S8" s="29">
        <v>0</v>
      </c>
      <c r="T8" s="29">
        <v>7</v>
      </c>
      <c r="U8" s="29">
        <v>18</v>
      </c>
      <c r="V8" s="29">
        <v>9</v>
      </c>
      <c r="W8" s="29">
        <v>85</v>
      </c>
      <c r="X8" s="29">
        <v>211</v>
      </c>
      <c r="Y8" s="29">
        <v>17</v>
      </c>
      <c r="Z8" s="29">
        <v>5</v>
      </c>
      <c r="AA8" s="29">
        <v>161</v>
      </c>
      <c r="AB8" s="29">
        <v>0</v>
      </c>
      <c r="AC8" s="29">
        <v>4</v>
      </c>
      <c r="AD8" s="29">
        <v>32</v>
      </c>
      <c r="AE8" s="29">
        <v>152</v>
      </c>
      <c r="AF8" s="29">
        <v>242</v>
      </c>
      <c r="AG8" s="29">
        <v>13</v>
      </c>
      <c r="AH8" s="30">
        <v>5179</v>
      </c>
      <c r="AI8" s="29">
        <v>5510</v>
      </c>
      <c r="AJ8" s="27">
        <f t="shared" si="0"/>
        <v>3.5132912078452878E-2</v>
      </c>
    </row>
    <row r="9" spans="1:36" x14ac:dyDescent="0.2">
      <c r="A9" s="31" t="s">
        <v>1</v>
      </c>
      <c r="B9" s="32">
        <v>1321</v>
      </c>
      <c r="C9" s="33">
        <v>0</v>
      </c>
      <c r="D9" s="33">
        <v>38</v>
      </c>
      <c r="E9" s="33">
        <v>296</v>
      </c>
      <c r="F9" s="33">
        <v>4</v>
      </c>
      <c r="G9" s="33">
        <v>42</v>
      </c>
      <c r="H9" s="33">
        <v>40</v>
      </c>
      <c r="I9" s="33">
        <v>79</v>
      </c>
      <c r="J9" s="33">
        <v>6</v>
      </c>
      <c r="K9" s="33">
        <v>23</v>
      </c>
      <c r="L9" s="33">
        <v>191</v>
      </c>
      <c r="M9" s="33">
        <v>0</v>
      </c>
      <c r="N9" s="33">
        <v>280</v>
      </c>
      <c r="O9" s="33">
        <v>3</v>
      </c>
      <c r="P9" s="33">
        <v>2</v>
      </c>
      <c r="Q9" s="33">
        <v>1986</v>
      </c>
      <c r="R9" s="33">
        <v>13</v>
      </c>
      <c r="S9" s="33">
        <v>11</v>
      </c>
      <c r="T9" s="33">
        <v>30</v>
      </c>
      <c r="U9" s="33">
        <v>9</v>
      </c>
      <c r="V9" s="33">
        <v>15</v>
      </c>
      <c r="W9" s="33">
        <v>26</v>
      </c>
      <c r="X9" s="33">
        <v>100</v>
      </c>
      <c r="Y9" s="33">
        <v>83</v>
      </c>
      <c r="Z9" s="33">
        <v>28</v>
      </c>
      <c r="AA9" s="33">
        <v>164</v>
      </c>
      <c r="AB9" s="33">
        <v>21</v>
      </c>
      <c r="AC9" s="33">
        <v>41</v>
      </c>
      <c r="AD9" s="33">
        <v>59</v>
      </c>
      <c r="AE9" s="33">
        <v>104</v>
      </c>
      <c r="AF9" s="33">
        <v>173</v>
      </c>
      <c r="AG9" s="33">
        <v>74</v>
      </c>
      <c r="AH9" s="34">
        <v>5050</v>
      </c>
      <c r="AI9" s="33">
        <v>5262</v>
      </c>
      <c r="AJ9" s="27">
        <f t="shared" si="0"/>
        <v>3.3551612224468064E-2</v>
      </c>
    </row>
    <row r="10" spans="1:36" x14ac:dyDescent="0.2">
      <c r="A10" s="23" t="s">
        <v>34</v>
      </c>
      <c r="B10" s="24">
        <v>2203</v>
      </c>
      <c r="C10" s="25">
        <v>196</v>
      </c>
      <c r="D10" s="25">
        <v>125</v>
      </c>
      <c r="E10" s="25">
        <v>105</v>
      </c>
      <c r="F10" s="25">
        <v>6</v>
      </c>
      <c r="G10" s="25">
        <v>8</v>
      </c>
      <c r="H10" s="25">
        <v>32</v>
      </c>
      <c r="I10" s="25">
        <v>74</v>
      </c>
      <c r="J10" s="25">
        <v>0</v>
      </c>
      <c r="K10" s="25">
        <v>60</v>
      </c>
      <c r="L10" s="25">
        <v>161</v>
      </c>
      <c r="M10" s="25">
        <v>0</v>
      </c>
      <c r="N10" s="25">
        <v>46</v>
      </c>
      <c r="O10" s="25">
        <v>19</v>
      </c>
      <c r="P10" s="25">
        <v>3</v>
      </c>
      <c r="Q10" s="25">
        <v>114</v>
      </c>
      <c r="R10" s="25">
        <v>0</v>
      </c>
      <c r="S10" s="25">
        <v>0</v>
      </c>
      <c r="T10" s="25">
        <v>1</v>
      </c>
      <c r="U10" s="25">
        <v>22</v>
      </c>
      <c r="V10" s="25">
        <v>108</v>
      </c>
      <c r="W10" s="25">
        <v>75</v>
      </c>
      <c r="X10" s="25">
        <v>148</v>
      </c>
      <c r="Y10" s="25">
        <v>1</v>
      </c>
      <c r="Z10" s="25">
        <v>3</v>
      </c>
      <c r="AA10" s="25">
        <v>8</v>
      </c>
      <c r="AB10" s="25">
        <v>768</v>
      </c>
      <c r="AC10" s="25">
        <v>0</v>
      </c>
      <c r="AD10" s="25">
        <v>2</v>
      </c>
      <c r="AE10" s="25">
        <v>459</v>
      </c>
      <c r="AF10" s="25">
        <v>290</v>
      </c>
      <c r="AG10" s="25">
        <v>1</v>
      </c>
      <c r="AH10" s="26">
        <v>4670</v>
      </c>
      <c r="AI10" s="25">
        <v>5038</v>
      </c>
      <c r="AJ10" s="27">
        <f t="shared" si="0"/>
        <v>3.2123341388610817E-2</v>
      </c>
    </row>
    <row r="11" spans="1:36" x14ac:dyDescent="0.2">
      <c r="A11" s="23" t="s">
        <v>29</v>
      </c>
      <c r="B11" s="24">
        <v>427</v>
      </c>
      <c r="C11" s="25">
        <v>52</v>
      </c>
      <c r="D11" s="25">
        <v>42</v>
      </c>
      <c r="E11" s="25">
        <v>21</v>
      </c>
      <c r="F11" s="25">
        <v>6</v>
      </c>
      <c r="G11" s="25">
        <v>5</v>
      </c>
      <c r="H11" s="25">
        <v>199</v>
      </c>
      <c r="I11" s="25">
        <v>217</v>
      </c>
      <c r="J11" s="25">
        <v>4</v>
      </c>
      <c r="K11" s="25">
        <v>97</v>
      </c>
      <c r="L11" s="25">
        <v>272</v>
      </c>
      <c r="M11" s="25">
        <v>637</v>
      </c>
      <c r="N11" s="25">
        <v>122</v>
      </c>
      <c r="O11" s="25">
        <v>2</v>
      </c>
      <c r="P11" s="25">
        <v>6</v>
      </c>
      <c r="Q11" s="25">
        <v>594</v>
      </c>
      <c r="R11" s="25">
        <v>59</v>
      </c>
      <c r="S11" s="25">
        <v>1</v>
      </c>
      <c r="T11" s="25">
        <v>173</v>
      </c>
      <c r="U11" s="25">
        <v>6</v>
      </c>
      <c r="V11" s="25">
        <v>36</v>
      </c>
      <c r="W11" s="25">
        <v>130</v>
      </c>
      <c r="X11" s="25">
        <v>65</v>
      </c>
      <c r="Y11" s="25">
        <v>130</v>
      </c>
      <c r="Z11" s="25">
        <v>41</v>
      </c>
      <c r="AA11" s="25">
        <v>17</v>
      </c>
      <c r="AB11" s="25">
        <v>22</v>
      </c>
      <c r="AC11" s="25">
        <v>10</v>
      </c>
      <c r="AD11" s="25">
        <v>15</v>
      </c>
      <c r="AE11" s="25"/>
      <c r="AF11" s="25">
        <v>85</v>
      </c>
      <c r="AG11" s="25">
        <v>56</v>
      </c>
      <c r="AH11" s="26">
        <v>3327</v>
      </c>
      <c r="AI11" s="25">
        <v>3549</v>
      </c>
      <c r="AJ11" s="27">
        <f t="shared" si="0"/>
        <v>2.2629166055613294E-2</v>
      </c>
    </row>
    <row r="12" spans="1:36" x14ac:dyDescent="0.2">
      <c r="A12" s="23" t="s">
        <v>8</v>
      </c>
      <c r="B12" s="24">
        <v>317</v>
      </c>
      <c r="C12" s="25">
        <v>28</v>
      </c>
      <c r="D12" s="25">
        <v>22</v>
      </c>
      <c r="E12" s="25">
        <v>18</v>
      </c>
      <c r="F12" s="25">
        <v>2</v>
      </c>
      <c r="G12" s="25">
        <v>2</v>
      </c>
      <c r="H12" s="25">
        <v>0</v>
      </c>
      <c r="I12" s="25">
        <v>52</v>
      </c>
      <c r="J12" s="25">
        <v>6</v>
      </c>
      <c r="K12" s="25">
        <v>27</v>
      </c>
      <c r="L12" s="25">
        <v>50</v>
      </c>
      <c r="M12" s="25">
        <v>0</v>
      </c>
      <c r="N12" s="25">
        <v>0</v>
      </c>
      <c r="O12" s="25">
        <v>0</v>
      </c>
      <c r="P12" s="25">
        <v>1</v>
      </c>
      <c r="Q12" s="25">
        <v>197</v>
      </c>
      <c r="R12" s="25">
        <v>3</v>
      </c>
      <c r="S12" s="25">
        <v>0</v>
      </c>
      <c r="T12" s="25">
        <v>16</v>
      </c>
      <c r="U12" s="25">
        <v>8</v>
      </c>
      <c r="V12" s="25">
        <v>1</v>
      </c>
      <c r="W12" s="25">
        <v>25</v>
      </c>
      <c r="X12" s="25">
        <v>69</v>
      </c>
      <c r="Y12" s="25">
        <v>27</v>
      </c>
      <c r="Z12" s="25">
        <v>1</v>
      </c>
      <c r="AA12" s="25">
        <v>2</v>
      </c>
      <c r="AB12" s="25">
        <v>7</v>
      </c>
      <c r="AC12" s="25">
        <v>4</v>
      </c>
      <c r="AD12" s="25">
        <v>9</v>
      </c>
      <c r="AE12" s="25">
        <v>292</v>
      </c>
      <c r="AF12" s="25">
        <v>61</v>
      </c>
      <c r="AG12" s="25">
        <v>13</v>
      </c>
      <c r="AH12" s="26">
        <v>1173</v>
      </c>
      <c r="AI12" s="25">
        <v>1260</v>
      </c>
      <c r="AJ12" s="27">
        <f t="shared" si="0"/>
        <v>8.0340234516970283E-3</v>
      </c>
    </row>
    <row r="13" spans="1:36" x14ac:dyDescent="0.2">
      <c r="A13" s="23" t="s">
        <v>21</v>
      </c>
      <c r="B13" s="24">
        <v>370</v>
      </c>
      <c r="C13" s="25">
        <v>36</v>
      </c>
      <c r="D13" s="25">
        <v>57</v>
      </c>
      <c r="E13" s="25">
        <v>1</v>
      </c>
      <c r="F13" s="25">
        <v>0</v>
      </c>
      <c r="G13" s="25">
        <v>4</v>
      </c>
      <c r="H13" s="25">
        <v>16</v>
      </c>
      <c r="I13" s="25">
        <v>46</v>
      </c>
      <c r="J13" s="25">
        <v>0</v>
      </c>
      <c r="K13" s="25">
        <v>9</v>
      </c>
      <c r="L13" s="25">
        <v>155</v>
      </c>
      <c r="M13" s="25">
        <v>7</v>
      </c>
      <c r="N13" s="25">
        <v>2</v>
      </c>
      <c r="O13" s="25">
        <v>0</v>
      </c>
      <c r="P13" s="25">
        <v>0</v>
      </c>
      <c r="Q13" s="25">
        <v>194</v>
      </c>
      <c r="R13" s="25">
        <v>2</v>
      </c>
      <c r="S13" s="25">
        <v>1</v>
      </c>
      <c r="T13" s="25">
        <v>2</v>
      </c>
      <c r="U13" s="25">
        <v>0</v>
      </c>
      <c r="V13" s="25">
        <v>11</v>
      </c>
      <c r="W13" s="25">
        <v>9</v>
      </c>
      <c r="X13" s="25">
        <v>77</v>
      </c>
      <c r="Y13" s="25">
        <v>10</v>
      </c>
      <c r="Z13" s="25">
        <v>3</v>
      </c>
      <c r="AA13" s="25">
        <v>1</v>
      </c>
      <c r="AB13" s="25">
        <v>4</v>
      </c>
      <c r="AC13" s="25">
        <v>3</v>
      </c>
      <c r="AD13" s="25">
        <v>6</v>
      </c>
      <c r="AE13" s="25">
        <v>28</v>
      </c>
      <c r="AF13" s="25">
        <v>87</v>
      </c>
      <c r="AG13" s="25">
        <v>0</v>
      </c>
      <c r="AH13" s="26">
        <v>1044</v>
      </c>
      <c r="AI13" s="25">
        <v>1141</v>
      </c>
      <c r="AJ13" s="27">
        <f t="shared" si="0"/>
        <v>7.2752545701478639E-3</v>
      </c>
    </row>
    <row r="14" spans="1:36" x14ac:dyDescent="0.2">
      <c r="A14" s="23" t="s">
        <v>25</v>
      </c>
      <c r="B14" s="24">
        <v>75</v>
      </c>
      <c r="C14" s="25">
        <v>5</v>
      </c>
      <c r="D14" s="25">
        <v>12</v>
      </c>
      <c r="E14" s="25">
        <v>10</v>
      </c>
      <c r="F14" s="25">
        <v>0</v>
      </c>
      <c r="G14" s="25">
        <v>0</v>
      </c>
      <c r="H14" s="25">
        <v>18</v>
      </c>
      <c r="I14" s="25">
        <v>36</v>
      </c>
      <c r="J14" s="25">
        <v>2</v>
      </c>
      <c r="K14" s="25">
        <v>11</v>
      </c>
      <c r="L14" s="25">
        <v>27</v>
      </c>
      <c r="M14" s="25">
        <v>551</v>
      </c>
      <c r="N14" s="25">
        <v>18</v>
      </c>
      <c r="O14" s="25">
        <v>1</v>
      </c>
      <c r="P14" s="25">
        <v>4</v>
      </c>
      <c r="Q14" s="25">
        <v>108</v>
      </c>
      <c r="R14" s="25">
        <v>3</v>
      </c>
      <c r="S14" s="25">
        <v>0</v>
      </c>
      <c r="T14" s="25">
        <v>5</v>
      </c>
      <c r="U14" s="25">
        <v>0</v>
      </c>
      <c r="V14" s="25">
        <v>0</v>
      </c>
      <c r="W14" s="25">
        <v>0</v>
      </c>
      <c r="X14" s="25">
        <v>13</v>
      </c>
      <c r="Y14" s="25">
        <v>15</v>
      </c>
      <c r="Z14" s="25">
        <v>29</v>
      </c>
      <c r="AA14" s="25">
        <v>3</v>
      </c>
      <c r="AB14" s="25">
        <v>5</v>
      </c>
      <c r="AC14" s="25">
        <v>1</v>
      </c>
      <c r="AD14" s="25">
        <v>5</v>
      </c>
      <c r="AE14" s="25">
        <v>60</v>
      </c>
      <c r="AF14" s="25">
        <v>8</v>
      </c>
      <c r="AG14" s="25">
        <v>17</v>
      </c>
      <c r="AH14" s="26">
        <v>1030</v>
      </c>
      <c r="AI14" s="25">
        <v>1042</v>
      </c>
      <c r="AJ14" s="27">
        <f t="shared" si="0"/>
        <v>6.644009870371669E-3</v>
      </c>
    </row>
    <row r="15" spans="1:36" x14ac:dyDescent="0.2">
      <c r="A15" s="23" t="s">
        <v>30</v>
      </c>
      <c r="B15" s="24">
        <v>30</v>
      </c>
      <c r="C15" s="25">
        <v>16</v>
      </c>
      <c r="D15" s="25">
        <v>3</v>
      </c>
      <c r="E15" s="25">
        <v>58</v>
      </c>
      <c r="F15" s="25">
        <v>3</v>
      </c>
      <c r="G15" s="25">
        <v>354</v>
      </c>
      <c r="H15" s="25">
        <v>3</v>
      </c>
      <c r="I15" s="25">
        <v>0</v>
      </c>
      <c r="J15" s="25">
        <v>0</v>
      </c>
      <c r="K15" s="25">
        <v>0</v>
      </c>
      <c r="L15" s="25">
        <v>9</v>
      </c>
      <c r="M15" s="25">
        <v>287</v>
      </c>
      <c r="N15" s="25">
        <v>7</v>
      </c>
      <c r="O15" s="25">
        <v>2</v>
      </c>
      <c r="P15" s="25">
        <v>0</v>
      </c>
      <c r="Q15" s="25">
        <v>21</v>
      </c>
      <c r="R15" s="25">
        <v>0</v>
      </c>
      <c r="S15" s="25">
        <v>0</v>
      </c>
      <c r="T15" s="25">
        <v>0</v>
      </c>
      <c r="U15" s="25">
        <v>1</v>
      </c>
      <c r="V15" s="25">
        <v>0</v>
      </c>
      <c r="W15" s="25">
        <v>0</v>
      </c>
      <c r="X15" s="25">
        <v>0</v>
      </c>
      <c r="Y15" s="25">
        <v>3</v>
      </c>
      <c r="Z15" s="25">
        <v>0</v>
      </c>
      <c r="AA15" s="25">
        <v>12</v>
      </c>
      <c r="AB15" s="25">
        <v>4</v>
      </c>
      <c r="AC15" s="25">
        <v>0</v>
      </c>
      <c r="AD15" s="25">
        <v>0</v>
      </c>
      <c r="AE15" s="25">
        <v>6</v>
      </c>
      <c r="AF15" s="25">
        <v>4</v>
      </c>
      <c r="AG15" s="25">
        <v>0</v>
      </c>
      <c r="AH15" s="26">
        <v>819</v>
      </c>
      <c r="AI15" s="25">
        <v>823</v>
      </c>
      <c r="AJ15" s="27">
        <f t="shared" si="0"/>
        <v>5.2476200799576617E-3</v>
      </c>
    </row>
    <row r="16" spans="1:36" x14ac:dyDescent="0.2">
      <c r="A16" s="23" t="s">
        <v>16</v>
      </c>
      <c r="B16" s="24">
        <v>99</v>
      </c>
      <c r="C16" s="25">
        <v>20</v>
      </c>
      <c r="D16" s="25">
        <v>34</v>
      </c>
      <c r="E16" s="25">
        <v>4</v>
      </c>
      <c r="F16" s="25">
        <v>1</v>
      </c>
      <c r="G16" s="25">
        <v>34</v>
      </c>
      <c r="H16" s="25">
        <v>4</v>
      </c>
      <c r="I16" s="25">
        <v>51</v>
      </c>
      <c r="J16" s="25">
        <v>4</v>
      </c>
      <c r="K16" s="25">
        <v>3</v>
      </c>
      <c r="L16" s="25">
        <v>62</v>
      </c>
      <c r="M16" s="25">
        <v>14</v>
      </c>
      <c r="N16" s="25">
        <v>28</v>
      </c>
      <c r="O16" s="25">
        <v>0</v>
      </c>
      <c r="P16" s="25">
        <v>4</v>
      </c>
      <c r="Q16" s="25">
        <v>103</v>
      </c>
      <c r="R16" s="25">
        <v>1</v>
      </c>
      <c r="S16" s="25">
        <v>0</v>
      </c>
      <c r="T16" s="25">
        <v>1</v>
      </c>
      <c r="U16" s="25">
        <v>2</v>
      </c>
      <c r="V16" s="25">
        <v>2</v>
      </c>
      <c r="W16" s="25">
        <v>5</v>
      </c>
      <c r="X16" s="25">
        <v>25</v>
      </c>
      <c r="Y16" s="25">
        <v>7</v>
      </c>
      <c r="Z16" s="25">
        <v>11</v>
      </c>
      <c r="AA16" s="25">
        <v>1</v>
      </c>
      <c r="AB16" s="25">
        <v>205</v>
      </c>
      <c r="AC16" s="25">
        <v>0</v>
      </c>
      <c r="AD16" s="25">
        <v>7</v>
      </c>
      <c r="AE16" s="25">
        <v>27</v>
      </c>
      <c r="AF16" s="25">
        <v>15</v>
      </c>
      <c r="AG16" s="25">
        <v>6</v>
      </c>
      <c r="AH16" s="26">
        <v>756</v>
      </c>
      <c r="AI16" s="25">
        <v>780</v>
      </c>
      <c r="AJ16" s="27">
        <f t="shared" si="0"/>
        <v>4.9734430891457794E-3</v>
      </c>
    </row>
    <row r="17" spans="1:36" x14ac:dyDescent="0.2">
      <c r="A17" s="23" t="s">
        <v>23</v>
      </c>
      <c r="B17" s="24">
        <v>27</v>
      </c>
      <c r="C17" s="25">
        <v>4</v>
      </c>
      <c r="D17" s="25">
        <v>0</v>
      </c>
      <c r="E17" s="25">
        <v>20</v>
      </c>
      <c r="F17" s="25">
        <v>0</v>
      </c>
      <c r="G17" s="25">
        <v>0</v>
      </c>
      <c r="H17" s="25">
        <v>0</v>
      </c>
      <c r="I17" s="25">
        <v>16</v>
      </c>
      <c r="J17" s="25">
        <v>0</v>
      </c>
      <c r="K17" s="25">
        <v>6</v>
      </c>
      <c r="L17" s="25">
        <v>23</v>
      </c>
      <c r="M17" s="25">
        <v>0</v>
      </c>
      <c r="N17" s="25">
        <v>4</v>
      </c>
      <c r="O17" s="25">
        <v>0</v>
      </c>
      <c r="P17" s="25">
        <v>0</v>
      </c>
      <c r="Q17" s="25">
        <v>448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9</v>
      </c>
      <c r="X17" s="25">
        <v>4</v>
      </c>
      <c r="Y17" s="25">
        <v>4</v>
      </c>
      <c r="Z17" s="25">
        <v>1</v>
      </c>
      <c r="AA17" s="25">
        <v>3</v>
      </c>
      <c r="AB17" s="25">
        <v>2</v>
      </c>
      <c r="AC17" s="25">
        <v>0</v>
      </c>
      <c r="AD17" s="25">
        <v>7</v>
      </c>
      <c r="AE17" s="25">
        <v>26</v>
      </c>
      <c r="AF17" s="25">
        <v>2</v>
      </c>
      <c r="AG17" s="25">
        <v>8</v>
      </c>
      <c r="AH17" s="26">
        <v>604</v>
      </c>
      <c r="AI17" s="25">
        <v>615</v>
      </c>
      <c r="AJ17" s="27">
        <f t="shared" si="0"/>
        <v>3.9213685895187877E-3</v>
      </c>
    </row>
    <row r="18" spans="1:36" x14ac:dyDescent="0.2">
      <c r="A18" s="23" t="s">
        <v>12</v>
      </c>
      <c r="B18" s="24">
        <v>64</v>
      </c>
      <c r="C18" s="25">
        <v>6</v>
      </c>
      <c r="D18" s="25">
        <v>7</v>
      </c>
      <c r="E18" s="25">
        <v>1</v>
      </c>
      <c r="F18" s="25">
        <v>0</v>
      </c>
      <c r="G18" s="25">
        <v>0</v>
      </c>
      <c r="H18" s="25">
        <v>20</v>
      </c>
      <c r="I18" s="25">
        <v>38</v>
      </c>
      <c r="J18" s="25">
        <v>16</v>
      </c>
      <c r="K18" s="25">
        <v>0</v>
      </c>
      <c r="L18" s="25">
        <v>33</v>
      </c>
      <c r="M18" s="25">
        <v>30</v>
      </c>
      <c r="N18" s="25">
        <v>0</v>
      </c>
      <c r="O18" s="25">
        <v>8</v>
      </c>
      <c r="P18" s="25">
        <v>1</v>
      </c>
      <c r="Q18" s="25">
        <v>59</v>
      </c>
      <c r="R18" s="25">
        <v>5</v>
      </c>
      <c r="S18" s="25">
        <v>0</v>
      </c>
      <c r="T18" s="25">
        <v>17</v>
      </c>
      <c r="U18" s="25">
        <v>0</v>
      </c>
      <c r="V18" s="25">
        <v>2</v>
      </c>
      <c r="W18" s="25">
        <v>12</v>
      </c>
      <c r="X18" s="25">
        <v>11</v>
      </c>
      <c r="Y18" s="25">
        <v>7</v>
      </c>
      <c r="Z18" s="25">
        <v>27</v>
      </c>
      <c r="AA18" s="25">
        <v>3</v>
      </c>
      <c r="AB18" s="25">
        <v>0</v>
      </c>
      <c r="AC18" s="25">
        <v>1</v>
      </c>
      <c r="AD18" s="25">
        <v>1</v>
      </c>
      <c r="AE18" s="25">
        <v>54</v>
      </c>
      <c r="AF18" s="25">
        <v>10</v>
      </c>
      <c r="AG18" s="25">
        <v>2</v>
      </c>
      <c r="AH18" s="26">
        <v>412</v>
      </c>
      <c r="AI18" s="25">
        <v>435</v>
      </c>
      <c r="AJ18" s="27">
        <f t="shared" si="0"/>
        <v>2.773650953562069E-3</v>
      </c>
    </row>
    <row r="19" spans="1:36" x14ac:dyDescent="0.2">
      <c r="A19" s="23" t="s">
        <v>15</v>
      </c>
      <c r="B19" s="24">
        <v>33</v>
      </c>
      <c r="C19" s="25">
        <v>7</v>
      </c>
      <c r="D19" s="25">
        <v>0</v>
      </c>
      <c r="E19" s="25">
        <v>209</v>
      </c>
      <c r="F19" s="25">
        <v>0</v>
      </c>
      <c r="G19" s="25">
        <v>1</v>
      </c>
      <c r="H19" s="25">
        <v>0</v>
      </c>
      <c r="I19" s="25">
        <v>1</v>
      </c>
      <c r="J19" s="25">
        <v>0</v>
      </c>
      <c r="K19" s="25">
        <v>0</v>
      </c>
      <c r="L19" s="25">
        <v>5</v>
      </c>
      <c r="M19" s="25">
        <v>5</v>
      </c>
      <c r="N19" s="25">
        <v>0</v>
      </c>
      <c r="O19" s="25">
        <v>0</v>
      </c>
      <c r="P19" s="25">
        <v>0</v>
      </c>
      <c r="Q19" s="25">
        <v>7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4</v>
      </c>
      <c r="AB19" s="25">
        <v>0</v>
      </c>
      <c r="AC19" s="25">
        <v>0</v>
      </c>
      <c r="AD19" s="25">
        <v>2</v>
      </c>
      <c r="AE19" s="25">
        <v>0</v>
      </c>
      <c r="AF19" s="25">
        <v>0</v>
      </c>
      <c r="AG19" s="25">
        <v>2</v>
      </c>
      <c r="AH19" s="26">
        <v>277</v>
      </c>
      <c r="AI19" s="25">
        <v>277</v>
      </c>
      <c r="AJ19" s="27">
        <f t="shared" si="0"/>
        <v>1.7662099175556165E-3</v>
      </c>
    </row>
    <row r="20" spans="1:36" x14ac:dyDescent="0.2">
      <c r="A20" s="23" t="s">
        <v>28</v>
      </c>
      <c r="B20" s="24">
        <v>28</v>
      </c>
      <c r="C20" s="25">
        <v>1</v>
      </c>
      <c r="D20" s="25">
        <v>0</v>
      </c>
      <c r="E20" s="25">
        <v>182</v>
      </c>
      <c r="F20" s="25">
        <v>4</v>
      </c>
      <c r="G20" s="25">
        <v>2</v>
      </c>
      <c r="H20" s="25">
        <v>1</v>
      </c>
      <c r="I20" s="25">
        <v>2</v>
      </c>
      <c r="J20" s="25">
        <v>0</v>
      </c>
      <c r="K20" s="25">
        <v>0</v>
      </c>
      <c r="L20" s="25">
        <v>2</v>
      </c>
      <c r="M20" s="25">
        <v>2</v>
      </c>
      <c r="N20" s="25">
        <v>0</v>
      </c>
      <c r="O20" s="25">
        <v>0</v>
      </c>
      <c r="P20" s="25">
        <v>0</v>
      </c>
      <c r="Q20" s="25">
        <v>3</v>
      </c>
      <c r="R20" s="25">
        <v>0</v>
      </c>
      <c r="S20" s="25">
        <v>0</v>
      </c>
      <c r="T20" s="25">
        <v>1</v>
      </c>
      <c r="U20" s="25">
        <v>0</v>
      </c>
      <c r="V20" s="25">
        <v>0</v>
      </c>
      <c r="W20" s="25">
        <v>1</v>
      </c>
      <c r="X20" s="25">
        <v>4</v>
      </c>
      <c r="Y20" s="25">
        <v>0</v>
      </c>
      <c r="Z20" s="25">
        <v>0</v>
      </c>
      <c r="AA20" s="25">
        <v>0</v>
      </c>
      <c r="AB20" s="25">
        <v>7</v>
      </c>
      <c r="AC20" s="25">
        <v>1</v>
      </c>
      <c r="AD20" s="25">
        <v>0</v>
      </c>
      <c r="AE20" s="25">
        <v>3</v>
      </c>
      <c r="AF20" s="25">
        <v>0</v>
      </c>
      <c r="AG20" s="25">
        <v>1</v>
      </c>
      <c r="AH20" s="26">
        <v>244</v>
      </c>
      <c r="AI20" s="25">
        <v>245</v>
      </c>
      <c r="AJ20" s="27">
        <f t="shared" si="0"/>
        <v>1.5621712267188666E-3</v>
      </c>
    </row>
    <row r="21" spans="1:36" x14ac:dyDescent="0.2">
      <c r="A21" s="23" t="s">
        <v>17</v>
      </c>
      <c r="B21" s="24">
        <v>42</v>
      </c>
      <c r="C21" s="25">
        <v>6</v>
      </c>
      <c r="D21" s="25">
        <v>8</v>
      </c>
      <c r="E21" s="25">
        <v>0</v>
      </c>
      <c r="F21" s="25">
        <v>0</v>
      </c>
      <c r="G21" s="25">
        <v>0</v>
      </c>
      <c r="H21" s="25">
        <v>10</v>
      </c>
      <c r="I21" s="25">
        <v>9</v>
      </c>
      <c r="J21" s="25">
        <v>0</v>
      </c>
      <c r="K21" s="25">
        <v>6</v>
      </c>
      <c r="L21" s="25">
        <v>24</v>
      </c>
      <c r="M21" s="25">
        <v>7</v>
      </c>
      <c r="N21" s="25">
        <v>3</v>
      </c>
      <c r="O21" s="25">
        <v>2</v>
      </c>
      <c r="P21" s="25">
        <v>0</v>
      </c>
      <c r="Q21" s="25">
        <v>44</v>
      </c>
      <c r="R21" s="25">
        <v>1</v>
      </c>
      <c r="S21" s="25">
        <v>0</v>
      </c>
      <c r="T21" s="25">
        <v>0</v>
      </c>
      <c r="U21" s="25">
        <v>1</v>
      </c>
      <c r="V21" s="25">
        <v>8</v>
      </c>
      <c r="W21" s="25">
        <v>10</v>
      </c>
      <c r="X21" s="25">
        <v>1</v>
      </c>
      <c r="Y21" s="25">
        <v>8</v>
      </c>
      <c r="Z21" s="25">
        <v>3</v>
      </c>
      <c r="AA21" s="25">
        <v>0</v>
      </c>
      <c r="AB21" s="25">
        <v>6</v>
      </c>
      <c r="AC21" s="25">
        <v>0</v>
      </c>
      <c r="AD21" s="25">
        <v>2</v>
      </c>
      <c r="AE21" s="25">
        <v>23</v>
      </c>
      <c r="AF21" s="25">
        <v>4</v>
      </c>
      <c r="AG21" s="25">
        <v>1</v>
      </c>
      <c r="AH21" s="26">
        <v>215</v>
      </c>
      <c r="AI21" s="25">
        <v>229</v>
      </c>
      <c r="AJ21" s="27">
        <f t="shared" si="0"/>
        <v>1.4601518813004916E-3</v>
      </c>
    </row>
    <row r="22" spans="1:36" x14ac:dyDescent="0.2">
      <c r="A22" s="23" t="s">
        <v>26</v>
      </c>
      <c r="B22" s="24">
        <v>80</v>
      </c>
      <c r="C22" s="25">
        <v>4</v>
      </c>
      <c r="D22" s="25">
        <v>3</v>
      </c>
      <c r="E22" s="25">
        <v>5</v>
      </c>
      <c r="F22" s="25">
        <v>2</v>
      </c>
      <c r="G22" s="25">
        <v>0</v>
      </c>
      <c r="H22" s="25">
        <v>0</v>
      </c>
      <c r="I22" s="25">
        <v>4</v>
      </c>
      <c r="J22" s="25">
        <v>0</v>
      </c>
      <c r="K22" s="25">
        <v>2</v>
      </c>
      <c r="L22" s="25">
        <v>24</v>
      </c>
      <c r="M22" s="25">
        <v>18</v>
      </c>
      <c r="N22" s="25">
        <v>3</v>
      </c>
      <c r="O22" s="25">
        <v>0</v>
      </c>
      <c r="P22" s="25">
        <v>0</v>
      </c>
      <c r="Q22" s="25">
        <v>19</v>
      </c>
      <c r="R22" s="25">
        <v>1</v>
      </c>
      <c r="S22" s="25">
        <v>0</v>
      </c>
      <c r="T22" s="25">
        <v>28</v>
      </c>
      <c r="U22" s="25">
        <v>0</v>
      </c>
      <c r="V22" s="25">
        <v>1</v>
      </c>
      <c r="W22" s="25">
        <v>2</v>
      </c>
      <c r="X22" s="25">
        <v>5</v>
      </c>
      <c r="Y22" s="25">
        <v>0</v>
      </c>
      <c r="Z22" s="25">
        <v>0</v>
      </c>
      <c r="AA22" s="25">
        <v>6</v>
      </c>
      <c r="AB22" s="25">
        <v>2</v>
      </c>
      <c r="AC22" s="25">
        <v>0</v>
      </c>
      <c r="AD22" s="25">
        <v>1</v>
      </c>
      <c r="AE22" s="25">
        <v>5</v>
      </c>
      <c r="AF22" s="25">
        <v>2</v>
      </c>
      <c r="AG22" s="25">
        <v>4</v>
      </c>
      <c r="AH22" s="26">
        <v>217</v>
      </c>
      <c r="AI22" s="25">
        <v>221</v>
      </c>
      <c r="AJ22" s="27">
        <f t="shared" si="0"/>
        <v>1.4091422085913041E-3</v>
      </c>
    </row>
    <row r="23" spans="1:36" x14ac:dyDescent="0.2">
      <c r="A23" s="23" t="s">
        <v>27</v>
      </c>
      <c r="B23" s="24">
        <v>42</v>
      </c>
      <c r="C23" s="25">
        <v>6</v>
      </c>
      <c r="D23" s="25">
        <v>1</v>
      </c>
      <c r="E23" s="25">
        <v>2</v>
      </c>
      <c r="F23" s="25">
        <v>0</v>
      </c>
      <c r="G23" s="25">
        <v>0</v>
      </c>
      <c r="H23" s="25">
        <v>3</v>
      </c>
      <c r="I23" s="25">
        <v>24</v>
      </c>
      <c r="J23" s="25">
        <v>0</v>
      </c>
      <c r="K23" s="25">
        <v>3</v>
      </c>
      <c r="L23" s="25">
        <v>19</v>
      </c>
      <c r="M23" s="25">
        <v>0</v>
      </c>
      <c r="N23" s="25">
        <v>3</v>
      </c>
      <c r="O23" s="25">
        <v>0</v>
      </c>
      <c r="P23" s="25">
        <v>0</v>
      </c>
      <c r="Q23" s="25">
        <v>75</v>
      </c>
      <c r="R23" s="25">
        <v>0</v>
      </c>
      <c r="S23" s="25">
        <v>0</v>
      </c>
      <c r="T23" s="25">
        <v>7</v>
      </c>
      <c r="U23" s="25">
        <v>0</v>
      </c>
      <c r="V23" s="25">
        <v>1</v>
      </c>
      <c r="W23" s="25">
        <v>8</v>
      </c>
      <c r="X23" s="25">
        <v>3</v>
      </c>
      <c r="Y23" s="25">
        <v>5</v>
      </c>
      <c r="Z23" s="25">
        <v>0</v>
      </c>
      <c r="AA23" s="25">
        <v>1</v>
      </c>
      <c r="AB23" s="25">
        <v>1</v>
      </c>
      <c r="AC23" s="25">
        <v>1</v>
      </c>
      <c r="AD23" s="25">
        <v>0</v>
      </c>
      <c r="AE23" s="25">
        <v>7</v>
      </c>
      <c r="AF23" s="25">
        <v>8</v>
      </c>
      <c r="AG23" s="25">
        <v>0</v>
      </c>
      <c r="AH23" s="26">
        <v>204</v>
      </c>
      <c r="AI23" s="25">
        <v>220</v>
      </c>
      <c r="AJ23" s="27">
        <f t="shared" si="0"/>
        <v>1.4027659995026556E-3</v>
      </c>
    </row>
    <row r="24" spans="1:36" x14ac:dyDescent="0.2">
      <c r="A24" s="23" t="s">
        <v>14</v>
      </c>
      <c r="B24" s="24">
        <v>19</v>
      </c>
      <c r="C24" s="25">
        <v>3</v>
      </c>
      <c r="D24" s="25">
        <v>0</v>
      </c>
      <c r="E24" s="25">
        <v>39</v>
      </c>
      <c r="F24" s="25">
        <v>6</v>
      </c>
      <c r="G24" s="25">
        <v>0</v>
      </c>
      <c r="H24" s="25">
        <v>0</v>
      </c>
      <c r="I24" s="25">
        <v>1</v>
      </c>
      <c r="J24" s="25">
        <v>0</v>
      </c>
      <c r="K24" s="25">
        <v>0</v>
      </c>
      <c r="L24" s="25">
        <v>4</v>
      </c>
      <c r="M24" s="25">
        <v>84</v>
      </c>
      <c r="N24" s="25">
        <v>11</v>
      </c>
      <c r="O24" s="25">
        <v>0</v>
      </c>
      <c r="P24" s="25">
        <v>0</v>
      </c>
      <c r="Q24" s="25">
        <v>2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1</v>
      </c>
      <c r="X24" s="25">
        <v>4</v>
      </c>
      <c r="Y24" s="25">
        <v>1</v>
      </c>
      <c r="Z24" s="25">
        <v>1</v>
      </c>
      <c r="AA24" s="25">
        <v>5</v>
      </c>
      <c r="AB24" s="25">
        <v>1</v>
      </c>
      <c r="AC24" s="25">
        <v>0</v>
      </c>
      <c r="AD24" s="25">
        <v>0</v>
      </c>
      <c r="AE24" s="25">
        <v>6</v>
      </c>
      <c r="AF24" s="25">
        <v>3</v>
      </c>
      <c r="AG24" s="25">
        <v>0</v>
      </c>
      <c r="AH24" s="26">
        <v>187</v>
      </c>
      <c r="AI24" s="25">
        <v>191</v>
      </c>
      <c r="AJ24" s="27">
        <f t="shared" si="0"/>
        <v>1.217855935931851E-3</v>
      </c>
    </row>
    <row r="25" spans="1:36" x14ac:dyDescent="0.2">
      <c r="A25" s="23" t="s">
        <v>3</v>
      </c>
      <c r="B25" s="24">
        <v>63</v>
      </c>
      <c r="C25" s="25">
        <v>3</v>
      </c>
      <c r="D25" s="25">
        <v>2</v>
      </c>
      <c r="E25" s="25">
        <v>0</v>
      </c>
      <c r="F25" s="25">
        <v>1</v>
      </c>
      <c r="G25" s="25">
        <v>0</v>
      </c>
      <c r="H25" s="25">
        <v>3</v>
      </c>
      <c r="I25" s="25">
        <v>0</v>
      </c>
      <c r="J25" s="25">
        <v>0</v>
      </c>
      <c r="K25" s="25">
        <v>0</v>
      </c>
      <c r="L25" s="25">
        <v>5</v>
      </c>
      <c r="M25" s="25">
        <v>0</v>
      </c>
      <c r="N25" s="25">
        <v>3</v>
      </c>
      <c r="O25" s="25">
        <v>0</v>
      </c>
      <c r="P25" s="25">
        <v>0</v>
      </c>
      <c r="Q25" s="25">
        <v>3</v>
      </c>
      <c r="R25" s="25">
        <v>0</v>
      </c>
      <c r="S25" s="25">
        <v>0</v>
      </c>
      <c r="T25" s="25">
        <v>0</v>
      </c>
      <c r="U25" s="25">
        <v>0</v>
      </c>
      <c r="V25" s="25">
        <v>19</v>
      </c>
      <c r="W25" s="25">
        <v>3</v>
      </c>
      <c r="X25" s="25">
        <v>6</v>
      </c>
      <c r="Y25" s="25">
        <v>0</v>
      </c>
      <c r="Z25" s="25">
        <v>0</v>
      </c>
      <c r="AA25" s="25">
        <v>1</v>
      </c>
      <c r="AB25" s="25">
        <v>21</v>
      </c>
      <c r="AC25" s="25">
        <v>0</v>
      </c>
      <c r="AD25" s="25">
        <v>0</v>
      </c>
      <c r="AE25" s="25">
        <v>5</v>
      </c>
      <c r="AF25" s="25">
        <v>3</v>
      </c>
      <c r="AG25" s="25">
        <v>0</v>
      </c>
      <c r="AH25" s="26">
        <v>135</v>
      </c>
      <c r="AI25" s="25">
        <v>141</v>
      </c>
      <c r="AJ25" s="27">
        <f t="shared" si="0"/>
        <v>8.9904548149942931E-4</v>
      </c>
    </row>
    <row r="26" spans="1:36" x14ac:dyDescent="0.2">
      <c r="A26" s="23" t="s">
        <v>6</v>
      </c>
      <c r="B26" s="24">
        <v>32</v>
      </c>
      <c r="C26" s="25">
        <v>5</v>
      </c>
      <c r="D26" s="25">
        <v>1</v>
      </c>
      <c r="E26" s="25">
        <v>2</v>
      </c>
      <c r="F26" s="25">
        <v>0</v>
      </c>
      <c r="G26" s="25">
        <v>6</v>
      </c>
      <c r="H26" s="25">
        <v>0</v>
      </c>
      <c r="I26" s="25">
        <v>4</v>
      </c>
      <c r="J26" s="25">
        <v>0</v>
      </c>
      <c r="K26" s="25">
        <v>1</v>
      </c>
      <c r="L26" s="25">
        <v>12</v>
      </c>
      <c r="M26" s="25">
        <v>6</v>
      </c>
      <c r="N26" s="25">
        <v>2</v>
      </c>
      <c r="O26" s="25">
        <v>0</v>
      </c>
      <c r="P26" s="25">
        <v>0</v>
      </c>
      <c r="Q26" s="25">
        <v>9</v>
      </c>
      <c r="R26" s="25">
        <v>3</v>
      </c>
      <c r="S26" s="25">
        <v>0</v>
      </c>
      <c r="T26" s="25">
        <v>3</v>
      </c>
      <c r="U26" s="25">
        <v>0</v>
      </c>
      <c r="V26" s="25">
        <v>0</v>
      </c>
      <c r="W26" s="25">
        <v>0</v>
      </c>
      <c r="X26" s="25">
        <v>0</v>
      </c>
      <c r="Y26" s="25">
        <v>21</v>
      </c>
      <c r="Z26" s="25">
        <v>0</v>
      </c>
      <c r="AA26" s="25">
        <v>22</v>
      </c>
      <c r="AB26" s="25">
        <v>4</v>
      </c>
      <c r="AC26" s="25">
        <v>0</v>
      </c>
      <c r="AD26" s="25">
        <v>2</v>
      </c>
      <c r="AE26" s="25">
        <v>3</v>
      </c>
      <c r="AF26" s="25">
        <v>3</v>
      </c>
      <c r="AG26" s="25">
        <v>0</v>
      </c>
      <c r="AH26" s="26">
        <v>138</v>
      </c>
      <c r="AI26" s="25">
        <v>141</v>
      </c>
      <c r="AJ26" s="27">
        <f t="shared" si="0"/>
        <v>8.9904548149942931E-4</v>
      </c>
    </row>
    <row r="27" spans="1:36" x14ac:dyDescent="0.2">
      <c r="A27" s="23" t="s">
        <v>19</v>
      </c>
      <c r="B27" s="24">
        <v>28</v>
      </c>
      <c r="C27" s="25">
        <v>11</v>
      </c>
      <c r="D27" s="25">
        <v>3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2</v>
      </c>
      <c r="N27" s="25">
        <v>0</v>
      </c>
      <c r="O27" s="25">
        <v>0</v>
      </c>
      <c r="P27" s="25">
        <v>2</v>
      </c>
      <c r="Q27" s="25">
        <v>10</v>
      </c>
      <c r="R27" s="25">
        <v>1</v>
      </c>
      <c r="S27" s="25">
        <v>0</v>
      </c>
      <c r="T27" s="25">
        <v>8</v>
      </c>
      <c r="U27" s="25">
        <v>2</v>
      </c>
      <c r="V27" s="25">
        <v>0</v>
      </c>
      <c r="W27" s="25">
        <v>0</v>
      </c>
      <c r="X27" s="25">
        <v>3</v>
      </c>
      <c r="Y27" s="25">
        <v>5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1</v>
      </c>
      <c r="AF27" s="25">
        <v>16</v>
      </c>
      <c r="AG27" s="25">
        <v>2</v>
      </c>
      <c r="AH27" s="26">
        <v>76</v>
      </c>
      <c r="AI27" s="25">
        <v>94</v>
      </c>
      <c r="AJ27" s="27">
        <f t="shared" si="0"/>
        <v>5.9936365433295284E-4</v>
      </c>
    </row>
    <row r="28" spans="1:36" x14ac:dyDescent="0.2">
      <c r="A28" s="23" t="s">
        <v>31</v>
      </c>
      <c r="B28" s="24">
        <v>10</v>
      </c>
      <c r="C28" s="25">
        <v>2</v>
      </c>
      <c r="D28" s="25">
        <v>1</v>
      </c>
      <c r="E28" s="25">
        <v>5</v>
      </c>
      <c r="F28" s="25">
        <v>0</v>
      </c>
      <c r="G28" s="25">
        <v>0</v>
      </c>
      <c r="H28" s="25">
        <v>2</v>
      </c>
      <c r="I28" s="25">
        <v>1</v>
      </c>
      <c r="J28" s="25">
        <v>0</v>
      </c>
      <c r="K28" s="25">
        <v>0</v>
      </c>
      <c r="L28" s="25">
        <v>2</v>
      </c>
      <c r="M28" s="25">
        <v>3</v>
      </c>
      <c r="N28" s="25">
        <v>13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1</v>
      </c>
      <c r="V28" s="25">
        <v>0</v>
      </c>
      <c r="W28" s="25">
        <v>2</v>
      </c>
      <c r="X28" s="25">
        <v>7</v>
      </c>
      <c r="Y28" s="25">
        <v>7</v>
      </c>
      <c r="Z28" s="25">
        <v>1</v>
      </c>
      <c r="AA28" s="25">
        <v>5</v>
      </c>
      <c r="AB28" s="25">
        <v>1</v>
      </c>
      <c r="AC28" s="25">
        <v>0</v>
      </c>
      <c r="AD28" s="25">
        <v>0</v>
      </c>
      <c r="AE28" s="25">
        <v>2</v>
      </c>
      <c r="AF28" s="25">
        <v>2</v>
      </c>
      <c r="AG28" s="25">
        <v>2</v>
      </c>
      <c r="AH28" s="26">
        <v>65</v>
      </c>
      <c r="AI28" s="25">
        <v>69</v>
      </c>
      <c r="AJ28" s="27">
        <f t="shared" si="0"/>
        <v>4.3995842711674199E-4</v>
      </c>
    </row>
    <row r="29" spans="1:36" x14ac:dyDescent="0.2">
      <c r="A29" s="23" t="s">
        <v>20</v>
      </c>
      <c r="B29" s="24">
        <v>15</v>
      </c>
      <c r="C29" s="25">
        <v>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  <c r="J29" s="25">
        <v>0</v>
      </c>
      <c r="K29" s="25">
        <v>0</v>
      </c>
      <c r="L29" s="25">
        <v>10</v>
      </c>
      <c r="M29" s="25">
        <v>6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1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4</v>
      </c>
      <c r="AF29" s="25">
        <v>0</v>
      </c>
      <c r="AG29" s="25">
        <v>2</v>
      </c>
      <c r="AH29" s="26">
        <v>40</v>
      </c>
      <c r="AI29" s="25">
        <v>40</v>
      </c>
      <c r="AJ29" s="27">
        <f t="shared" si="0"/>
        <v>2.550483635459374E-4</v>
      </c>
    </row>
    <row r="30" spans="1:36" x14ac:dyDescent="0.2">
      <c r="A30" s="23" t="s">
        <v>22</v>
      </c>
      <c r="B30" s="24">
        <v>0</v>
      </c>
      <c r="C30" s="25">
        <v>2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</v>
      </c>
      <c r="K30" s="25">
        <v>0</v>
      </c>
      <c r="L30" s="25">
        <v>1</v>
      </c>
      <c r="M30" s="25">
        <v>1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3</v>
      </c>
      <c r="U30" s="25">
        <v>0</v>
      </c>
      <c r="V30" s="25">
        <v>0</v>
      </c>
      <c r="W30" s="25">
        <v>4</v>
      </c>
      <c r="X30" s="25">
        <v>1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3</v>
      </c>
      <c r="AF30" s="25">
        <v>0</v>
      </c>
      <c r="AG30" s="25">
        <v>0</v>
      </c>
      <c r="AH30" s="26">
        <v>12</v>
      </c>
      <c r="AI30" s="25">
        <v>16</v>
      </c>
      <c r="AJ30" s="27">
        <f t="shared" si="0"/>
        <v>1.0201934541837496E-4</v>
      </c>
    </row>
    <row r="31" spans="1:36" x14ac:dyDescent="0.2">
      <c r="A31" s="23" t="s">
        <v>9</v>
      </c>
      <c r="B31" s="24"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3</v>
      </c>
      <c r="L31" s="25">
        <v>0</v>
      </c>
      <c r="M31" s="25">
        <v>1</v>
      </c>
      <c r="N31" s="25">
        <v>0</v>
      </c>
      <c r="O31" s="25">
        <v>0</v>
      </c>
      <c r="P31" s="25">
        <v>0</v>
      </c>
      <c r="Q31" s="25">
        <v>1</v>
      </c>
      <c r="R31" s="25">
        <v>1</v>
      </c>
      <c r="S31" s="25">
        <v>0</v>
      </c>
      <c r="T31" s="25">
        <v>0</v>
      </c>
      <c r="U31" s="25">
        <v>1</v>
      </c>
      <c r="V31" s="25">
        <v>0</v>
      </c>
      <c r="W31" s="25">
        <v>0</v>
      </c>
      <c r="X31" s="25">
        <v>0</v>
      </c>
      <c r="Y31" s="25">
        <v>1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1</v>
      </c>
      <c r="AF31" s="25">
        <v>0</v>
      </c>
      <c r="AG31" s="25">
        <v>0</v>
      </c>
      <c r="AH31" s="26">
        <v>10</v>
      </c>
      <c r="AI31" s="25">
        <v>10</v>
      </c>
      <c r="AJ31" s="27">
        <f t="shared" si="0"/>
        <v>6.376209088648435E-5</v>
      </c>
    </row>
    <row r="32" spans="1:36" x14ac:dyDescent="0.2">
      <c r="A32" s="23" t="s">
        <v>11</v>
      </c>
      <c r="B32" s="24">
        <v>5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2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6">
        <v>7</v>
      </c>
      <c r="AI32" s="25">
        <v>7</v>
      </c>
      <c r="AJ32" s="27">
        <f t="shared" si="0"/>
        <v>4.4633463620539045E-5</v>
      </c>
    </row>
    <row r="33" spans="1:36" x14ac:dyDescent="0.2">
      <c r="A33" s="23" t="s">
        <v>35</v>
      </c>
      <c r="B33" s="24">
        <v>23453</v>
      </c>
      <c r="C33" s="25">
        <v>6003</v>
      </c>
      <c r="D33" s="25">
        <v>3416</v>
      </c>
      <c r="E33" s="25">
        <v>4102</v>
      </c>
      <c r="F33" s="25">
        <v>104</v>
      </c>
      <c r="G33" s="25">
        <v>1252</v>
      </c>
      <c r="H33" s="25">
        <v>2643</v>
      </c>
      <c r="I33" s="25">
        <v>12347</v>
      </c>
      <c r="J33" s="25">
        <v>175</v>
      </c>
      <c r="K33" s="25">
        <v>1851</v>
      </c>
      <c r="L33" s="25">
        <v>8718</v>
      </c>
      <c r="M33" s="25">
        <v>9603</v>
      </c>
      <c r="N33" s="25">
        <v>2490</v>
      </c>
      <c r="O33" s="25">
        <v>292</v>
      </c>
      <c r="P33" s="25">
        <v>90</v>
      </c>
      <c r="Q33" s="25">
        <v>44446</v>
      </c>
      <c r="R33" s="25">
        <v>550</v>
      </c>
      <c r="S33" s="25">
        <v>42</v>
      </c>
      <c r="T33" s="25">
        <v>1433</v>
      </c>
      <c r="U33" s="25">
        <v>442</v>
      </c>
      <c r="V33" s="25">
        <v>905</v>
      </c>
      <c r="W33" s="25">
        <v>1919</v>
      </c>
      <c r="X33" s="25">
        <v>4665</v>
      </c>
      <c r="Y33" s="25">
        <v>4212</v>
      </c>
      <c r="Z33" s="25">
        <v>1877</v>
      </c>
      <c r="AA33" s="25">
        <v>1770</v>
      </c>
      <c r="AB33" s="25">
        <v>1687</v>
      </c>
      <c r="AC33" s="25">
        <v>447</v>
      </c>
      <c r="AD33" s="25">
        <v>1578</v>
      </c>
      <c r="AE33" s="25">
        <v>7450</v>
      </c>
      <c r="AF33" s="25">
        <v>5729</v>
      </c>
      <c r="AG33" s="25">
        <v>1142</v>
      </c>
      <c r="AH33" s="26">
        <v>149053</v>
      </c>
      <c r="AI33" s="25">
        <v>156833</v>
      </c>
      <c r="AJ33" s="27">
        <f t="shared" si="0"/>
        <v>1</v>
      </c>
    </row>
  </sheetData>
  <autoFilter ref="A1:AI32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T1" zoomScale="72" zoomScaleNormal="72" workbookViewId="0">
      <selection activeCell="AH7" activeCellId="1" sqref="B1:B2 AH7"/>
    </sheetView>
  </sheetViews>
  <sheetFormatPr baseColWidth="10" defaultColWidth="9.140625" defaultRowHeight="12.75" x14ac:dyDescent="0.2"/>
  <cols>
    <col min="1" max="1025" width="11.5703125"/>
  </cols>
  <sheetData>
    <row r="1" spans="1:34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34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35</v>
      </c>
    </row>
    <row r="2" spans="1:34" x14ac:dyDescent="0.2">
      <c r="A2" s="10" t="s">
        <v>35</v>
      </c>
      <c r="B2" s="11">
        <v>992</v>
      </c>
      <c r="C2" s="13">
        <v>864</v>
      </c>
      <c r="D2" s="13">
        <v>95</v>
      </c>
      <c r="E2" s="13">
        <v>1146</v>
      </c>
      <c r="F2" s="13">
        <v>2</v>
      </c>
      <c r="G2" s="13">
        <v>326</v>
      </c>
      <c r="H2" s="13">
        <v>7206</v>
      </c>
      <c r="I2" s="13">
        <v>381</v>
      </c>
      <c r="J2" s="13">
        <v>38</v>
      </c>
      <c r="K2" s="13">
        <v>11</v>
      </c>
      <c r="L2" s="13">
        <v>1158</v>
      </c>
      <c r="M2" s="13">
        <v>533</v>
      </c>
      <c r="N2" s="13">
        <v>1564</v>
      </c>
      <c r="O2" s="13">
        <v>105</v>
      </c>
      <c r="P2" s="13">
        <v>0</v>
      </c>
      <c r="Q2" s="13">
        <v>27</v>
      </c>
      <c r="R2" s="13">
        <v>17</v>
      </c>
      <c r="S2" s="13">
        <v>7023</v>
      </c>
      <c r="T2" s="13">
        <v>6</v>
      </c>
      <c r="U2" s="13">
        <v>256</v>
      </c>
      <c r="V2" s="13">
        <v>98</v>
      </c>
      <c r="W2" s="13">
        <v>59</v>
      </c>
      <c r="X2" s="13">
        <v>156</v>
      </c>
      <c r="Y2" s="13">
        <v>845</v>
      </c>
      <c r="Z2" s="13">
        <v>418</v>
      </c>
      <c r="AA2" s="13">
        <v>924</v>
      </c>
      <c r="AB2" s="13">
        <v>329</v>
      </c>
      <c r="AC2" s="13">
        <v>165</v>
      </c>
      <c r="AD2" s="13">
        <v>1492</v>
      </c>
      <c r="AE2" s="13">
        <v>126</v>
      </c>
      <c r="AF2" s="13">
        <v>48</v>
      </c>
      <c r="AG2" s="14">
        <v>1138</v>
      </c>
      <c r="AH2" s="13">
        <v>27548</v>
      </c>
    </row>
    <row r="3" spans="1:34" x14ac:dyDescent="0.2">
      <c r="A3" s="10" t="s">
        <v>106</v>
      </c>
      <c r="B3" s="11">
        <v>907</v>
      </c>
      <c r="C3" s="13">
        <v>837</v>
      </c>
      <c r="D3" s="13">
        <v>91</v>
      </c>
      <c r="E3" s="13">
        <v>1140</v>
      </c>
      <c r="F3" s="13">
        <v>2</v>
      </c>
      <c r="G3" s="13">
        <v>308</v>
      </c>
      <c r="H3" s="13">
        <v>6672</v>
      </c>
      <c r="I3" s="13">
        <v>364</v>
      </c>
      <c r="J3" s="13">
        <v>36</v>
      </c>
      <c r="K3" s="13">
        <v>11</v>
      </c>
      <c r="L3" s="13">
        <v>1126</v>
      </c>
      <c r="M3" s="13">
        <v>511</v>
      </c>
      <c r="N3" s="13">
        <v>1468</v>
      </c>
      <c r="O3" s="13">
        <v>97</v>
      </c>
      <c r="P3" s="13">
        <v>0</v>
      </c>
      <c r="Q3" s="13">
        <v>24</v>
      </c>
      <c r="R3" s="13">
        <v>14</v>
      </c>
      <c r="S3" s="13">
        <v>6418</v>
      </c>
      <c r="T3" s="13">
        <v>6</v>
      </c>
      <c r="U3" s="13">
        <v>250</v>
      </c>
      <c r="V3" s="13">
        <v>75</v>
      </c>
      <c r="W3" s="13">
        <v>54</v>
      </c>
      <c r="X3" s="13">
        <v>154</v>
      </c>
      <c r="Y3" s="13">
        <v>802</v>
      </c>
      <c r="Z3" s="13">
        <v>404</v>
      </c>
      <c r="AA3" s="13">
        <v>900</v>
      </c>
      <c r="AB3" s="13">
        <v>299</v>
      </c>
      <c r="AC3" s="13">
        <v>158</v>
      </c>
      <c r="AD3" s="13">
        <v>1403</v>
      </c>
      <c r="AE3" s="13">
        <v>116</v>
      </c>
      <c r="AF3" s="13">
        <v>44</v>
      </c>
      <c r="AG3" s="14">
        <v>1131</v>
      </c>
      <c r="AH3" s="13">
        <v>25822</v>
      </c>
    </row>
    <row r="4" spans="1:34" x14ac:dyDescent="0.2">
      <c r="A4" s="10" t="s">
        <v>7</v>
      </c>
      <c r="B4" s="11">
        <v>586</v>
      </c>
      <c r="C4" s="13">
        <v>403</v>
      </c>
      <c r="D4" s="13">
        <v>43</v>
      </c>
      <c r="E4" s="13">
        <v>503</v>
      </c>
      <c r="F4" s="12"/>
      <c r="G4" s="13">
        <v>199</v>
      </c>
      <c r="H4" s="12"/>
      <c r="I4" s="13">
        <v>216</v>
      </c>
      <c r="J4" s="13">
        <v>23</v>
      </c>
      <c r="K4" s="13">
        <v>6</v>
      </c>
      <c r="L4" s="13">
        <v>577</v>
      </c>
      <c r="M4" s="13">
        <v>276</v>
      </c>
      <c r="N4" s="13">
        <v>753</v>
      </c>
      <c r="O4" s="13">
        <v>29</v>
      </c>
      <c r="P4" s="12"/>
      <c r="Q4" s="12"/>
      <c r="R4" s="13">
        <v>7</v>
      </c>
      <c r="S4" s="13">
        <v>2848</v>
      </c>
      <c r="T4" s="12"/>
      <c r="U4" s="13">
        <v>183</v>
      </c>
      <c r="V4" s="13">
        <v>11</v>
      </c>
      <c r="W4" s="13">
        <v>29</v>
      </c>
      <c r="X4" s="13">
        <v>20</v>
      </c>
      <c r="Y4" s="13">
        <v>493</v>
      </c>
      <c r="Z4" s="13">
        <v>234</v>
      </c>
      <c r="AA4" s="13">
        <v>691</v>
      </c>
      <c r="AB4" s="13">
        <v>185</v>
      </c>
      <c r="AC4" s="13">
        <v>109</v>
      </c>
      <c r="AD4" s="13">
        <v>681</v>
      </c>
      <c r="AE4" s="13">
        <v>53</v>
      </c>
      <c r="AF4" s="13">
        <v>22</v>
      </c>
      <c r="AG4" s="14">
        <v>29</v>
      </c>
      <c r="AH4" s="13">
        <v>9209</v>
      </c>
    </row>
    <row r="5" spans="1:34" x14ac:dyDescent="0.2">
      <c r="A5" s="10" t="s">
        <v>34</v>
      </c>
      <c r="B5" s="11">
        <v>123</v>
      </c>
      <c r="C5" s="13">
        <v>70</v>
      </c>
      <c r="D5" s="13">
        <v>0</v>
      </c>
      <c r="E5" s="13">
        <v>252</v>
      </c>
      <c r="F5" s="13">
        <v>0</v>
      </c>
      <c r="G5" s="13">
        <v>0</v>
      </c>
      <c r="H5" s="13">
        <v>3461</v>
      </c>
      <c r="I5" s="13">
        <v>8</v>
      </c>
      <c r="J5" s="13">
        <v>0</v>
      </c>
      <c r="K5" s="13">
        <v>0</v>
      </c>
      <c r="L5" s="13">
        <v>49</v>
      </c>
      <c r="M5" s="13">
        <v>32</v>
      </c>
      <c r="N5" s="13">
        <v>33</v>
      </c>
      <c r="O5" s="13">
        <v>6</v>
      </c>
      <c r="P5" s="13">
        <v>0</v>
      </c>
      <c r="Q5" s="13">
        <v>5</v>
      </c>
      <c r="R5" s="13">
        <v>1</v>
      </c>
      <c r="S5" s="13">
        <v>33</v>
      </c>
      <c r="T5" s="13">
        <v>0</v>
      </c>
      <c r="U5" s="13">
        <v>0</v>
      </c>
      <c r="V5" s="13">
        <v>18</v>
      </c>
      <c r="W5" s="13">
        <v>0</v>
      </c>
      <c r="X5" s="13">
        <v>96</v>
      </c>
      <c r="Y5" s="13">
        <v>50</v>
      </c>
      <c r="Z5" s="13">
        <v>39</v>
      </c>
      <c r="AA5" s="13">
        <v>0</v>
      </c>
      <c r="AB5" s="13">
        <v>3</v>
      </c>
      <c r="AC5" s="13">
        <v>0</v>
      </c>
      <c r="AD5" s="13">
        <v>228</v>
      </c>
      <c r="AE5" s="13">
        <v>0</v>
      </c>
      <c r="AF5" s="13">
        <v>0</v>
      </c>
      <c r="AG5" s="14">
        <v>940</v>
      </c>
      <c r="AH5" s="13">
        <v>5447</v>
      </c>
    </row>
    <row r="6" spans="1:34" x14ac:dyDescent="0.2">
      <c r="A6" s="10" t="s">
        <v>13</v>
      </c>
      <c r="B6" s="11">
        <v>74</v>
      </c>
      <c r="C6" s="13">
        <v>219</v>
      </c>
      <c r="D6" s="13">
        <v>6</v>
      </c>
      <c r="E6" s="13">
        <v>83</v>
      </c>
      <c r="F6" s="13">
        <v>0</v>
      </c>
      <c r="G6" s="13">
        <v>5</v>
      </c>
      <c r="H6" s="13">
        <v>783</v>
      </c>
      <c r="I6" s="13">
        <v>25</v>
      </c>
      <c r="J6" s="13">
        <v>1</v>
      </c>
      <c r="K6" s="13">
        <v>0</v>
      </c>
      <c r="L6" s="13">
        <v>262</v>
      </c>
      <c r="M6" s="13">
        <v>68</v>
      </c>
      <c r="N6" s="13">
        <v>0</v>
      </c>
      <c r="O6" s="13">
        <v>2</v>
      </c>
      <c r="P6" s="13">
        <v>0</v>
      </c>
      <c r="Q6" s="13">
        <v>0</v>
      </c>
      <c r="R6" s="13">
        <v>2</v>
      </c>
      <c r="S6" s="13">
        <v>1647</v>
      </c>
      <c r="T6" s="13">
        <v>0</v>
      </c>
      <c r="U6" s="13">
        <v>1</v>
      </c>
      <c r="V6" s="13">
        <v>7</v>
      </c>
      <c r="W6" s="13">
        <v>2</v>
      </c>
      <c r="X6" s="13">
        <v>6</v>
      </c>
      <c r="Y6" s="13">
        <v>59</v>
      </c>
      <c r="Z6" s="13">
        <v>30</v>
      </c>
      <c r="AA6" s="13">
        <v>42</v>
      </c>
      <c r="AB6" s="13">
        <v>42</v>
      </c>
      <c r="AC6" s="13">
        <v>4</v>
      </c>
      <c r="AD6" s="13">
        <v>94</v>
      </c>
      <c r="AE6" s="13">
        <v>11</v>
      </c>
      <c r="AF6" s="13">
        <v>0</v>
      </c>
      <c r="AG6" s="14">
        <v>58</v>
      </c>
      <c r="AH6" s="13">
        <v>3533</v>
      </c>
    </row>
    <row r="7" spans="1:34" x14ac:dyDescent="0.2">
      <c r="A7" s="5" t="s">
        <v>1</v>
      </c>
      <c r="B7" s="6">
        <v>0</v>
      </c>
      <c r="C7" s="7">
        <v>9</v>
      </c>
      <c r="D7" s="7">
        <v>8</v>
      </c>
      <c r="E7" s="7">
        <v>39</v>
      </c>
      <c r="F7" s="7">
        <v>2</v>
      </c>
      <c r="G7" s="7">
        <v>57</v>
      </c>
      <c r="H7" s="7">
        <v>645</v>
      </c>
      <c r="I7" s="7">
        <v>11</v>
      </c>
      <c r="J7" s="7">
        <v>0</v>
      </c>
      <c r="K7" s="7">
        <v>0</v>
      </c>
      <c r="L7" s="7">
        <v>27</v>
      </c>
      <c r="M7" s="7">
        <v>9</v>
      </c>
      <c r="N7" s="7">
        <v>81</v>
      </c>
      <c r="O7" s="7">
        <v>45</v>
      </c>
      <c r="P7" s="7">
        <v>0</v>
      </c>
      <c r="Q7" s="7">
        <v>1</v>
      </c>
      <c r="R7" s="7">
        <v>1</v>
      </c>
      <c r="S7" s="7">
        <v>1105</v>
      </c>
      <c r="T7" s="7">
        <v>0</v>
      </c>
      <c r="U7" s="7">
        <v>10</v>
      </c>
      <c r="V7" s="7">
        <v>5</v>
      </c>
      <c r="W7" s="7">
        <v>4</v>
      </c>
      <c r="X7" s="7">
        <v>6</v>
      </c>
      <c r="Y7" s="7">
        <v>31</v>
      </c>
      <c r="Z7" s="7">
        <v>17</v>
      </c>
      <c r="AA7" s="7">
        <v>52</v>
      </c>
      <c r="AB7" s="7">
        <v>8</v>
      </c>
      <c r="AC7" s="7">
        <v>26</v>
      </c>
      <c r="AD7" s="7">
        <v>44</v>
      </c>
      <c r="AE7" s="7">
        <v>22</v>
      </c>
      <c r="AF7" s="7">
        <v>12</v>
      </c>
      <c r="AG7" s="8">
        <v>14</v>
      </c>
      <c r="AH7" s="7">
        <v>2291</v>
      </c>
    </row>
    <row r="8" spans="1:34" x14ac:dyDescent="0.2">
      <c r="A8" s="10" t="s">
        <v>24</v>
      </c>
      <c r="B8" s="11">
        <v>39</v>
      </c>
      <c r="C8" s="13">
        <v>78</v>
      </c>
      <c r="D8" s="13">
        <v>3</v>
      </c>
      <c r="E8" s="13">
        <v>94</v>
      </c>
      <c r="F8" s="13">
        <v>0</v>
      </c>
      <c r="G8" s="13">
        <v>19</v>
      </c>
      <c r="H8" s="13">
        <v>910</v>
      </c>
      <c r="I8" s="13">
        <v>17</v>
      </c>
      <c r="J8" s="13">
        <v>0</v>
      </c>
      <c r="K8" s="13">
        <v>0</v>
      </c>
      <c r="L8" s="13">
        <v>93</v>
      </c>
      <c r="M8" s="13">
        <v>15</v>
      </c>
      <c r="N8" s="13">
        <v>164</v>
      </c>
      <c r="O8" s="13">
        <v>9</v>
      </c>
      <c r="P8" s="13">
        <v>0</v>
      </c>
      <c r="Q8" s="13">
        <v>1</v>
      </c>
      <c r="R8" s="13">
        <v>0</v>
      </c>
      <c r="S8" s="13">
        <v>187</v>
      </c>
      <c r="T8" s="13">
        <v>0</v>
      </c>
      <c r="U8" s="13">
        <v>15</v>
      </c>
      <c r="V8" s="13">
        <v>19</v>
      </c>
      <c r="W8" s="13">
        <v>4</v>
      </c>
      <c r="X8" s="13">
        <v>2</v>
      </c>
      <c r="Y8" s="13">
        <v>0</v>
      </c>
      <c r="Z8" s="13">
        <v>8</v>
      </c>
      <c r="AA8" s="13">
        <v>51</v>
      </c>
      <c r="AB8" s="13">
        <v>13</v>
      </c>
      <c r="AC8" s="13">
        <v>3</v>
      </c>
      <c r="AD8" s="13">
        <v>65</v>
      </c>
      <c r="AE8" s="13">
        <v>11</v>
      </c>
      <c r="AF8" s="13">
        <v>1</v>
      </c>
      <c r="AG8" s="14">
        <v>28</v>
      </c>
      <c r="AH8" s="13">
        <v>1849</v>
      </c>
    </row>
    <row r="9" spans="1:34" x14ac:dyDescent="0.2">
      <c r="A9" s="10" t="s">
        <v>4</v>
      </c>
      <c r="B9" s="11">
        <v>79</v>
      </c>
      <c r="C9" s="13">
        <v>14</v>
      </c>
      <c r="D9" s="13">
        <v>4</v>
      </c>
      <c r="E9" s="13">
        <v>0</v>
      </c>
      <c r="F9" s="13">
        <v>0</v>
      </c>
      <c r="G9" s="13">
        <v>7</v>
      </c>
      <c r="H9" s="13">
        <v>435</v>
      </c>
      <c r="I9" s="13">
        <v>5</v>
      </c>
      <c r="J9" s="13">
        <v>0</v>
      </c>
      <c r="K9" s="13">
        <v>0</v>
      </c>
      <c r="L9" s="13">
        <v>17</v>
      </c>
      <c r="M9" s="13">
        <v>4</v>
      </c>
      <c r="N9" s="13">
        <v>62</v>
      </c>
      <c r="O9" s="13">
        <v>8</v>
      </c>
      <c r="P9" s="13">
        <v>0</v>
      </c>
      <c r="Q9" s="13">
        <v>0</v>
      </c>
      <c r="R9" s="13">
        <v>1</v>
      </c>
      <c r="S9" s="13">
        <v>534</v>
      </c>
      <c r="T9" s="13">
        <v>0</v>
      </c>
      <c r="U9" s="13">
        <v>1</v>
      </c>
      <c r="V9" s="13">
        <v>21</v>
      </c>
      <c r="W9" s="13">
        <v>1</v>
      </c>
      <c r="X9" s="13">
        <v>0</v>
      </c>
      <c r="Y9" s="13">
        <v>38</v>
      </c>
      <c r="Z9" s="13">
        <v>5</v>
      </c>
      <c r="AA9" s="13">
        <v>9</v>
      </c>
      <c r="AB9" s="13">
        <v>6</v>
      </c>
      <c r="AC9" s="13">
        <v>7</v>
      </c>
      <c r="AD9" s="13">
        <v>39</v>
      </c>
      <c r="AE9" s="13">
        <v>8</v>
      </c>
      <c r="AF9" s="13">
        <v>4</v>
      </c>
      <c r="AG9" s="14">
        <v>4</v>
      </c>
      <c r="AH9" s="13">
        <v>1313</v>
      </c>
    </row>
    <row r="10" spans="1:34" x14ac:dyDescent="0.2">
      <c r="A10" s="10" t="s">
        <v>29</v>
      </c>
      <c r="B10" s="11">
        <v>11</v>
      </c>
      <c r="C10" s="13">
        <v>15</v>
      </c>
      <c r="D10" s="13">
        <v>3</v>
      </c>
      <c r="E10" s="13">
        <v>17</v>
      </c>
      <c r="F10" s="12"/>
      <c r="G10" s="13">
        <v>19</v>
      </c>
      <c r="H10" s="13">
        <v>167</v>
      </c>
      <c r="I10" s="13">
        <v>53</v>
      </c>
      <c r="J10" s="13">
        <v>1</v>
      </c>
      <c r="K10" s="13">
        <v>2</v>
      </c>
      <c r="L10" s="13">
        <v>49</v>
      </c>
      <c r="M10" s="13">
        <v>46</v>
      </c>
      <c r="N10" s="13">
        <v>138</v>
      </c>
      <c r="O10" s="12"/>
      <c r="P10" s="12"/>
      <c r="Q10" s="12"/>
      <c r="R10" s="12"/>
      <c r="S10" s="13">
        <v>192</v>
      </c>
      <c r="T10" s="12"/>
      <c r="U10" s="13">
        <v>31</v>
      </c>
      <c r="V10" s="12"/>
      <c r="W10" s="13">
        <v>13</v>
      </c>
      <c r="X10" s="13">
        <v>10</v>
      </c>
      <c r="Y10" s="13">
        <v>43</v>
      </c>
      <c r="Z10" s="13">
        <v>44</v>
      </c>
      <c r="AA10" s="13">
        <v>34</v>
      </c>
      <c r="AB10" s="13">
        <v>20</v>
      </c>
      <c r="AC10" s="13">
        <v>5</v>
      </c>
      <c r="AD10" s="12"/>
      <c r="AE10" s="13">
        <v>5</v>
      </c>
      <c r="AF10" s="13">
        <v>1</v>
      </c>
      <c r="AG10" s="14">
        <v>16</v>
      </c>
      <c r="AH10" s="13">
        <v>935</v>
      </c>
    </row>
    <row r="11" spans="1:34" x14ac:dyDescent="0.2">
      <c r="A11" s="10" t="s">
        <v>2</v>
      </c>
      <c r="B11" s="11">
        <v>23</v>
      </c>
      <c r="C11" s="12"/>
      <c r="D11" s="13">
        <v>3</v>
      </c>
      <c r="E11" s="13">
        <v>82</v>
      </c>
      <c r="F11" s="13">
        <v>0</v>
      </c>
      <c r="G11" s="13">
        <v>3</v>
      </c>
      <c r="H11" s="13">
        <v>247</v>
      </c>
      <c r="I11" s="13">
        <v>14</v>
      </c>
      <c r="J11" s="13">
        <v>0</v>
      </c>
      <c r="K11" s="13">
        <v>3</v>
      </c>
      <c r="L11" s="13">
        <v>33</v>
      </c>
      <c r="M11" s="13">
        <v>9</v>
      </c>
      <c r="N11" s="13">
        <v>131</v>
      </c>
      <c r="O11" s="13">
        <v>2</v>
      </c>
      <c r="P11" s="13">
        <v>0</v>
      </c>
      <c r="Q11" s="13">
        <v>0</v>
      </c>
      <c r="R11" s="13">
        <v>0</v>
      </c>
      <c r="S11" s="13">
        <v>190</v>
      </c>
      <c r="T11" s="13">
        <v>0</v>
      </c>
      <c r="U11" s="13">
        <v>1</v>
      </c>
      <c r="V11" s="13">
        <v>9</v>
      </c>
      <c r="W11" s="13">
        <v>1</v>
      </c>
      <c r="X11" s="13">
        <v>1</v>
      </c>
      <c r="Y11" s="13">
        <v>64</v>
      </c>
      <c r="Z11" s="13">
        <v>5</v>
      </c>
      <c r="AA11" s="13">
        <v>7</v>
      </c>
      <c r="AB11" s="13">
        <v>6</v>
      </c>
      <c r="AC11" s="13">
        <v>2</v>
      </c>
      <c r="AD11" s="13">
        <v>34</v>
      </c>
      <c r="AE11" s="13">
        <v>7</v>
      </c>
      <c r="AF11" s="13">
        <v>0</v>
      </c>
      <c r="AG11" s="14">
        <v>20</v>
      </c>
      <c r="AH11" s="13">
        <v>897</v>
      </c>
    </row>
    <row r="12" spans="1:34" x14ac:dyDescent="0.2">
      <c r="A12" s="10" t="s">
        <v>8</v>
      </c>
      <c r="B12" s="11">
        <v>10</v>
      </c>
      <c r="C12" s="13">
        <v>8</v>
      </c>
      <c r="D12" s="13">
        <v>1</v>
      </c>
      <c r="E12" s="13">
        <v>21</v>
      </c>
      <c r="F12" s="13">
        <v>0</v>
      </c>
      <c r="G12" s="13">
        <v>2</v>
      </c>
      <c r="H12" s="13">
        <v>138</v>
      </c>
      <c r="I12" s="13">
        <v>0</v>
      </c>
      <c r="J12" s="13">
        <v>4</v>
      </c>
      <c r="K12" s="13">
        <v>0</v>
      </c>
      <c r="L12" s="13">
        <v>10</v>
      </c>
      <c r="M12" s="13">
        <v>17</v>
      </c>
      <c r="N12" s="13">
        <v>19</v>
      </c>
      <c r="O12" s="13">
        <v>0</v>
      </c>
      <c r="P12" s="13">
        <v>0</v>
      </c>
      <c r="Q12" s="13">
        <v>0</v>
      </c>
      <c r="R12" s="13">
        <v>1</v>
      </c>
      <c r="S12" s="13">
        <v>96</v>
      </c>
      <c r="T12" s="13">
        <v>0</v>
      </c>
      <c r="U12" s="13">
        <v>4</v>
      </c>
      <c r="V12" s="13">
        <v>5</v>
      </c>
      <c r="W12" s="13">
        <v>0</v>
      </c>
      <c r="X12" s="13">
        <v>0</v>
      </c>
      <c r="Y12" s="13">
        <v>27</v>
      </c>
      <c r="Z12" s="13">
        <v>13</v>
      </c>
      <c r="AA12" s="13">
        <v>10</v>
      </c>
      <c r="AB12" s="13">
        <v>1</v>
      </c>
      <c r="AC12" s="13">
        <v>3</v>
      </c>
      <c r="AD12" s="13">
        <v>177</v>
      </c>
      <c r="AE12" s="13">
        <v>3</v>
      </c>
      <c r="AF12" s="13">
        <v>0</v>
      </c>
      <c r="AG12" s="14">
        <v>6</v>
      </c>
      <c r="AH12" s="13">
        <v>576</v>
      </c>
    </row>
    <row r="13" spans="1:34" x14ac:dyDescent="0.2">
      <c r="A13" s="10" t="s">
        <v>21</v>
      </c>
      <c r="B13" s="11">
        <v>0</v>
      </c>
      <c r="C13" s="13">
        <v>19</v>
      </c>
      <c r="D13" s="13">
        <v>0</v>
      </c>
      <c r="E13" s="13">
        <v>21</v>
      </c>
      <c r="F13" s="13">
        <v>0</v>
      </c>
      <c r="G13" s="13">
        <v>1</v>
      </c>
      <c r="H13" s="13">
        <v>109</v>
      </c>
      <c r="I13" s="13">
        <v>4</v>
      </c>
      <c r="J13" s="13">
        <v>0</v>
      </c>
      <c r="K13" s="13">
        <v>0</v>
      </c>
      <c r="L13" s="13">
        <v>9</v>
      </c>
      <c r="M13" s="13">
        <v>2</v>
      </c>
      <c r="N13" s="13">
        <v>50</v>
      </c>
      <c r="O13" s="13">
        <v>2</v>
      </c>
      <c r="P13" s="13">
        <v>0</v>
      </c>
      <c r="Q13" s="13">
        <v>0</v>
      </c>
      <c r="R13" s="13">
        <v>0</v>
      </c>
      <c r="S13" s="13">
        <v>41</v>
      </c>
      <c r="T13" s="13">
        <v>0</v>
      </c>
      <c r="U13" s="13">
        <v>1</v>
      </c>
      <c r="V13" s="13">
        <v>0</v>
      </c>
      <c r="W13" s="13">
        <v>0</v>
      </c>
      <c r="X13" s="13">
        <v>0</v>
      </c>
      <c r="Y13" s="13">
        <v>17</v>
      </c>
      <c r="Z13" s="13">
        <v>2</v>
      </c>
      <c r="AA13" s="13">
        <v>2</v>
      </c>
      <c r="AB13" s="13">
        <v>0</v>
      </c>
      <c r="AC13" s="13">
        <v>0</v>
      </c>
      <c r="AD13" s="13">
        <v>10</v>
      </c>
      <c r="AE13" s="13">
        <v>1</v>
      </c>
      <c r="AF13" s="13">
        <v>0</v>
      </c>
      <c r="AG13" s="14">
        <v>0</v>
      </c>
      <c r="AH13" s="13">
        <v>291</v>
      </c>
    </row>
    <row r="14" spans="1:34" x14ac:dyDescent="0.2">
      <c r="A14" s="10" t="s">
        <v>25</v>
      </c>
      <c r="B14" s="11">
        <v>2</v>
      </c>
      <c r="C14" s="13">
        <v>8</v>
      </c>
      <c r="D14" s="13">
        <v>0</v>
      </c>
      <c r="E14" s="13">
        <v>2</v>
      </c>
      <c r="F14" s="13">
        <v>0</v>
      </c>
      <c r="G14" s="13">
        <v>10</v>
      </c>
      <c r="H14" s="13">
        <v>52</v>
      </c>
      <c r="I14" s="13">
        <v>10</v>
      </c>
      <c r="J14" s="13">
        <v>2</v>
      </c>
      <c r="K14" s="13">
        <v>0</v>
      </c>
      <c r="L14" s="13">
        <v>10</v>
      </c>
      <c r="M14" s="13">
        <v>14</v>
      </c>
      <c r="N14" s="13">
        <v>23</v>
      </c>
      <c r="O14" s="13">
        <v>0</v>
      </c>
      <c r="P14" s="13">
        <v>0</v>
      </c>
      <c r="Q14" s="13">
        <v>1</v>
      </c>
      <c r="R14" s="13">
        <v>2</v>
      </c>
      <c r="S14" s="13">
        <v>57</v>
      </c>
      <c r="T14" s="13">
        <v>0</v>
      </c>
      <c r="U14" s="13">
        <v>3</v>
      </c>
      <c r="V14" s="13">
        <v>0</v>
      </c>
      <c r="W14" s="13">
        <v>2</v>
      </c>
      <c r="X14" s="13">
        <v>1</v>
      </c>
      <c r="Y14" s="13">
        <v>2</v>
      </c>
      <c r="Z14" s="13">
        <v>3</v>
      </c>
      <c r="AA14" s="13">
        <v>10</v>
      </c>
      <c r="AB14" s="13">
        <v>24</v>
      </c>
      <c r="AC14" s="13">
        <v>0</v>
      </c>
      <c r="AD14" s="13">
        <v>40</v>
      </c>
      <c r="AE14" s="13">
        <v>1</v>
      </c>
      <c r="AF14" s="13">
        <v>0</v>
      </c>
      <c r="AG14" s="14">
        <v>1</v>
      </c>
      <c r="AH14" s="13">
        <v>280</v>
      </c>
    </row>
    <row r="15" spans="1:34" x14ac:dyDescent="0.2">
      <c r="A15" s="10" t="s">
        <v>32</v>
      </c>
      <c r="B15" s="16">
        <v>23</v>
      </c>
      <c r="C15" s="17">
        <v>3</v>
      </c>
      <c r="D15" s="17">
        <v>14</v>
      </c>
      <c r="E15" s="17">
        <v>18</v>
      </c>
      <c r="F15" s="17">
        <v>0</v>
      </c>
      <c r="G15" s="17">
        <v>0</v>
      </c>
      <c r="H15" s="17">
        <v>26</v>
      </c>
      <c r="I15" s="17">
        <v>2</v>
      </c>
      <c r="J15" s="17">
        <v>0</v>
      </c>
      <c r="K15" s="17">
        <v>0</v>
      </c>
      <c r="L15" s="17">
        <v>2</v>
      </c>
      <c r="M15" s="17">
        <v>14</v>
      </c>
      <c r="N15" s="17">
        <v>51</v>
      </c>
      <c r="O15" s="17">
        <v>1</v>
      </c>
      <c r="P15" s="17">
        <v>0</v>
      </c>
      <c r="Q15" s="17">
        <v>16</v>
      </c>
      <c r="R15" s="17">
        <v>0</v>
      </c>
      <c r="S15" s="17">
        <v>22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3</v>
      </c>
      <c r="Z15" s="17">
        <v>1</v>
      </c>
      <c r="AA15" s="17">
        <v>0</v>
      </c>
      <c r="AB15" s="17">
        <v>0</v>
      </c>
      <c r="AC15" s="17">
        <v>3</v>
      </c>
      <c r="AD15" s="17">
        <v>9</v>
      </c>
      <c r="AE15" s="17">
        <v>0</v>
      </c>
      <c r="AF15" s="17">
        <v>1</v>
      </c>
      <c r="AG15" s="18">
        <v>0</v>
      </c>
      <c r="AH15" s="17">
        <v>209</v>
      </c>
    </row>
    <row r="16" spans="1:34" x14ac:dyDescent="0.2">
      <c r="A16" s="10" t="s">
        <v>12</v>
      </c>
      <c r="B16" s="11">
        <v>1</v>
      </c>
      <c r="C16" s="13">
        <v>3</v>
      </c>
      <c r="D16" s="13">
        <v>1</v>
      </c>
      <c r="E16" s="13">
        <v>7</v>
      </c>
      <c r="F16" s="13">
        <v>0</v>
      </c>
      <c r="G16" s="13">
        <v>0</v>
      </c>
      <c r="H16" s="13">
        <v>24</v>
      </c>
      <c r="I16" s="13">
        <v>12</v>
      </c>
      <c r="J16" s="13">
        <v>6</v>
      </c>
      <c r="K16" s="13">
        <v>0</v>
      </c>
      <c r="L16" s="13">
        <v>12</v>
      </c>
      <c r="M16" s="13">
        <v>0</v>
      </c>
      <c r="N16" s="13">
        <v>12</v>
      </c>
      <c r="O16" s="13">
        <v>0</v>
      </c>
      <c r="P16" s="13">
        <v>0</v>
      </c>
      <c r="Q16" s="13">
        <v>0</v>
      </c>
      <c r="R16" s="13">
        <v>2</v>
      </c>
      <c r="S16" s="13">
        <v>30</v>
      </c>
      <c r="T16" s="13">
        <v>0</v>
      </c>
      <c r="U16" s="13">
        <v>4</v>
      </c>
      <c r="V16" s="13">
        <v>0</v>
      </c>
      <c r="W16" s="13">
        <v>0</v>
      </c>
      <c r="X16" s="13">
        <v>2</v>
      </c>
      <c r="Y16" s="13">
        <v>5</v>
      </c>
      <c r="Z16" s="13">
        <v>3</v>
      </c>
      <c r="AA16" s="13">
        <v>7</v>
      </c>
      <c r="AB16" s="13">
        <v>21</v>
      </c>
      <c r="AC16" s="13">
        <v>1</v>
      </c>
      <c r="AD16" s="13">
        <v>28</v>
      </c>
      <c r="AE16" s="13">
        <v>1</v>
      </c>
      <c r="AF16" s="13">
        <v>1</v>
      </c>
      <c r="AG16" s="14">
        <v>0</v>
      </c>
      <c r="AH16" s="13">
        <v>183</v>
      </c>
    </row>
    <row r="17" spans="1:34" x14ac:dyDescent="0.2">
      <c r="A17" s="10" t="s">
        <v>18</v>
      </c>
      <c r="B17" s="11">
        <v>0</v>
      </c>
      <c r="C17" s="13">
        <v>5</v>
      </c>
      <c r="D17" s="13">
        <v>1</v>
      </c>
      <c r="E17" s="13">
        <v>0</v>
      </c>
      <c r="F17" s="13">
        <v>0</v>
      </c>
      <c r="G17" s="13">
        <v>0</v>
      </c>
      <c r="H17" s="13">
        <v>67</v>
      </c>
      <c r="I17" s="13">
        <v>2</v>
      </c>
      <c r="J17" s="13">
        <v>0</v>
      </c>
      <c r="K17" s="13">
        <v>0</v>
      </c>
      <c r="L17" s="13">
        <v>0</v>
      </c>
      <c r="M17" s="13">
        <v>16</v>
      </c>
      <c r="N17" s="13">
        <v>8</v>
      </c>
      <c r="O17" s="13">
        <v>0</v>
      </c>
      <c r="P17" s="13">
        <v>0</v>
      </c>
      <c r="Q17" s="13">
        <v>1</v>
      </c>
      <c r="R17" s="13">
        <v>0</v>
      </c>
      <c r="S17" s="13">
        <v>0</v>
      </c>
      <c r="T17" s="13">
        <v>6</v>
      </c>
      <c r="U17" s="13">
        <v>0</v>
      </c>
      <c r="V17" s="13">
        <v>0</v>
      </c>
      <c r="W17" s="13">
        <v>0</v>
      </c>
      <c r="X17" s="13">
        <v>4</v>
      </c>
      <c r="Y17" s="13">
        <v>7</v>
      </c>
      <c r="Z17" s="13">
        <v>3</v>
      </c>
      <c r="AA17" s="13">
        <v>1</v>
      </c>
      <c r="AB17" s="13">
        <v>0</v>
      </c>
      <c r="AC17" s="13">
        <v>0</v>
      </c>
      <c r="AD17" s="13">
        <v>1</v>
      </c>
      <c r="AE17" s="13">
        <v>0</v>
      </c>
      <c r="AF17" s="13">
        <v>6</v>
      </c>
      <c r="AG17" s="14">
        <v>0</v>
      </c>
      <c r="AH17" s="13">
        <v>128</v>
      </c>
    </row>
    <row r="18" spans="1:34" x14ac:dyDescent="0.2">
      <c r="A18" s="10" t="s">
        <v>17</v>
      </c>
      <c r="B18" s="11">
        <v>1</v>
      </c>
      <c r="C18" s="13">
        <v>5</v>
      </c>
      <c r="D18" s="13">
        <v>0</v>
      </c>
      <c r="E18" s="13">
        <v>1</v>
      </c>
      <c r="F18" s="13">
        <v>0</v>
      </c>
      <c r="G18" s="13">
        <v>1</v>
      </c>
      <c r="H18" s="13">
        <v>38</v>
      </c>
      <c r="I18" s="13">
        <v>2</v>
      </c>
      <c r="J18" s="13">
        <v>0</v>
      </c>
      <c r="K18" s="13">
        <v>0</v>
      </c>
      <c r="L18" s="13">
        <v>5</v>
      </c>
      <c r="M18" s="13">
        <v>4</v>
      </c>
      <c r="N18" s="13">
        <v>11</v>
      </c>
      <c r="O18" s="13">
        <v>0</v>
      </c>
      <c r="P18" s="13">
        <v>0</v>
      </c>
      <c r="Q18" s="13">
        <v>2</v>
      </c>
      <c r="R18" s="13">
        <v>0</v>
      </c>
      <c r="S18" s="13">
        <v>12</v>
      </c>
      <c r="T18" s="13">
        <v>0</v>
      </c>
      <c r="U18" s="13">
        <v>0</v>
      </c>
      <c r="V18" s="13">
        <v>2</v>
      </c>
      <c r="W18" s="13">
        <v>2</v>
      </c>
      <c r="X18" s="13">
        <v>1</v>
      </c>
      <c r="Y18" s="13">
        <v>3</v>
      </c>
      <c r="Z18" s="13">
        <v>6</v>
      </c>
      <c r="AA18" s="13">
        <v>5</v>
      </c>
      <c r="AB18" s="13">
        <v>0</v>
      </c>
      <c r="AC18" s="13">
        <v>0</v>
      </c>
      <c r="AD18" s="13">
        <v>10</v>
      </c>
      <c r="AE18" s="13">
        <v>1</v>
      </c>
      <c r="AF18" s="13">
        <v>0</v>
      </c>
      <c r="AG18" s="14">
        <v>2</v>
      </c>
      <c r="AH18" s="13">
        <v>114</v>
      </c>
    </row>
    <row r="19" spans="1:34" x14ac:dyDescent="0.2">
      <c r="A19" s="10" t="s">
        <v>15</v>
      </c>
      <c r="B19" s="11">
        <v>12</v>
      </c>
      <c r="C19" s="13">
        <v>1</v>
      </c>
      <c r="D19" s="13">
        <v>0</v>
      </c>
      <c r="E19" s="13">
        <v>0</v>
      </c>
      <c r="F19" s="13">
        <v>0</v>
      </c>
      <c r="G19" s="13">
        <v>1</v>
      </c>
      <c r="H19" s="13">
        <v>26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2</v>
      </c>
      <c r="O19" s="13">
        <v>1</v>
      </c>
      <c r="P19" s="13">
        <v>0</v>
      </c>
      <c r="Q19" s="13">
        <v>0</v>
      </c>
      <c r="R19" s="13">
        <v>0</v>
      </c>
      <c r="S19" s="13">
        <v>5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3</v>
      </c>
      <c r="AE19" s="13">
        <v>2</v>
      </c>
      <c r="AF19" s="13">
        <v>0</v>
      </c>
      <c r="AG19" s="14">
        <v>0</v>
      </c>
      <c r="AH19" s="13">
        <v>53</v>
      </c>
    </row>
    <row r="20" spans="1:34" x14ac:dyDescent="0.2">
      <c r="A20" s="10" t="s">
        <v>3</v>
      </c>
      <c r="B20" s="11">
        <v>0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31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0</v>
      </c>
      <c r="V20" s="13">
        <v>0</v>
      </c>
      <c r="W20" s="13">
        <v>0</v>
      </c>
      <c r="X20" s="13">
        <v>7</v>
      </c>
      <c r="Y20" s="13">
        <v>0</v>
      </c>
      <c r="Z20" s="13">
        <v>1</v>
      </c>
      <c r="AA20" s="13">
        <v>0</v>
      </c>
      <c r="AB20" s="13">
        <v>0</v>
      </c>
      <c r="AC20" s="13">
        <v>2</v>
      </c>
      <c r="AD20" s="13">
        <v>1</v>
      </c>
      <c r="AE20" s="13">
        <v>0</v>
      </c>
      <c r="AF20" s="13">
        <v>0</v>
      </c>
      <c r="AG20" s="14">
        <v>7</v>
      </c>
      <c r="AH20" s="13">
        <v>52</v>
      </c>
    </row>
    <row r="21" spans="1:34" x14ac:dyDescent="0.2">
      <c r="A21" s="10" t="s">
        <v>23</v>
      </c>
      <c r="B21" s="11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4</v>
      </c>
      <c r="N21" s="13">
        <v>5</v>
      </c>
      <c r="O21" s="13">
        <v>0</v>
      </c>
      <c r="P21" s="13">
        <v>0</v>
      </c>
      <c r="Q21" s="13">
        <v>0</v>
      </c>
      <c r="R21" s="13">
        <v>0</v>
      </c>
      <c r="S21" s="13">
        <v>16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1</v>
      </c>
      <c r="Z21" s="13">
        <v>0</v>
      </c>
      <c r="AA21" s="13">
        <v>1</v>
      </c>
      <c r="AB21" s="13">
        <v>0</v>
      </c>
      <c r="AC21" s="13">
        <v>0</v>
      </c>
      <c r="AD21" s="13">
        <v>16</v>
      </c>
      <c r="AE21" s="13">
        <v>0</v>
      </c>
      <c r="AF21" s="13">
        <v>0</v>
      </c>
      <c r="AG21" s="14">
        <v>2</v>
      </c>
      <c r="AH21" s="13">
        <v>45</v>
      </c>
    </row>
    <row r="22" spans="1:34" x14ac:dyDescent="0.2">
      <c r="A22" s="10" t="s">
        <v>28</v>
      </c>
      <c r="B22" s="11">
        <v>1</v>
      </c>
      <c r="C22" s="13">
        <v>1</v>
      </c>
      <c r="D22" s="13">
        <v>2</v>
      </c>
      <c r="E22" s="13">
        <v>0</v>
      </c>
      <c r="F22" s="13">
        <v>0</v>
      </c>
      <c r="G22" s="13">
        <v>0</v>
      </c>
      <c r="H22" s="13">
        <v>16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2</v>
      </c>
      <c r="Z22" s="13">
        <v>0</v>
      </c>
      <c r="AA22" s="13">
        <v>0</v>
      </c>
      <c r="AB22" s="13">
        <v>0</v>
      </c>
      <c r="AC22" s="13">
        <v>0</v>
      </c>
      <c r="AD22" s="13">
        <v>2</v>
      </c>
      <c r="AE22" s="13">
        <v>0</v>
      </c>
      <c r="AF22" s="13">
        <v>0</v>
      </c>
      <c r="AG22" s="14">
        <v>2</v>
      </c>
      <c r="AH22" s="13">
        <v>27</v>
      </c>
    </row>
    <row r="23" spans="1:34" x14ac:dyDescent="0.2">
      <c r="A23" s="10" t="s">
        <v>27</v>
      </c>
      <c r="B23" s="11">
        <v>2</v>
      </c>
      <c r="C23" s="13">
        <v>2</v>
      </c>
      <c r="D23" s="13">
        <v>0</v>
      </c>
      <c r="E23" s="13">
        <v>2</v>
      </c>
      <c r="F23" s="13">
        <v>0</v>
      </c>
      <c r="G23" s="13">
        <v>1</v>
      </c>
      <c r="H23" s="13">
        <v>3</v>
      </c>
      <c r="I23" s="13">
        <v>0</v>
      </c>
      <c r="J23" s="13">
        <v>0</v>
      </c>
      <c r="K23" s="13">
        <v>0</v>
      </c>
      <c r="L23" s="13">
        <v>2</v>
      </c>
      <c r="M23" s="13">
        <v>0</v>
      </c>
      <c r="N23" s="13">
        <v>2</v>
      </c>
      <c r="O23" s="13">
        <v>0</v>
      </c>
      <c r="P23" s="13">
        <v>0</v>
      </c>
      <c r="Q23" s="13">
        <v>0</v>
      </c>
      <c r="R23" s="13">
        <v>0</v>
      </c>
      <c r="S23" s="13">
        <v>3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3</v>
      </c>
      <c r="AA23" s="13">
        <v>0</v>
      </c>
      <c r="AB23" s="13">
        <v>0</v>
      </c>
      <c r="AC23" s="13">
        <v>0</v>
      </c>
      <c r="AD23" s="13">
        <v>2</v>
      </c>
      <c r="AE23" s="13">
        <v>0</v>
      </c>
      <c r="AF23" s="13">
        <v>0</v>
      </c>
      <c r="AG23" s="14">
        <v>0</v>
      </c>
      <c r="AH23" s="13">
        <v>22</v>
      </c>
    </row>
    <row r="24" spans="1:34" x14ac:dyDescent="0.2">
      <c r="A24" s="10" t="s">
        <v>20</v>
      </c>
      <c r="B24" s="11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11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8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1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4">
        <v>0</v>
      </c>
      <c r="AH24" s="13">
        <v>20</v>
      </c>
    </row>
    <row r="25" spans="1:34" x14ac:dyDescent="0.2">
      <c r="A25" s="10" t="s">
        <v>19</v>
      </c>
      <c r="B25" s="11">
        <v>3</v>
      </c>
      <c r="C25" s="13">
        <v>0</v>
      </c>
      <c r="D25" s="13">
        <v>0</v>
      </c>
      <c r="E25" s="13">
        <v>3</v>
      </c>
      <c r="F25" s="13">
        <v>0</v>
      </c>
      <c r="G25" s="13">
        <v>0</v>
      </c>
      <c r="H25" s="13">
        <v>9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2</v>
      </c>
      <c r="T25" s="13">
        <v>0</v>
      </c>
      <c r="U25" s="13">
        <v>2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4">
        <v>0</v>
      </c>
      <c r="AH25" s="13">
        <v>19</v>
      </c>
    </row>
    <row r="26" spans="1:34" x14ac:dyDescent="0.2">
      <c r="A26" s="10" t="s">
        <v>31</v>
      </c>
      <c r="B26" s="11">
        <v>2</v>
      </c>
      <c r="C26" s="13">
        <v>0</v>
      </c>
      <c r="D26" s="13">
        <v>5</v>
      </c>
      <c r="E26" s="13">
        <v>0</v>
      </c>
      <c r="F26" s="13">
        <v>0</v>
      </c>
      <c r="G26" s="13">
        <v>1</v>
      </c>
      <c r="H26" s="13">
        <v>4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4">
        <v>0</v>
      </c>
      <c r="AH26" s="13">
        <v>15</v>
      </c>
    </row>
    <row r="27" spans="1:34" x14ac:dyDescent="0.2">
      <c r="A27" s="10" t="s">
        <v>16</v>
      </c>
      <c r="B27" s="11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4">
        <v>9</v>
      </c>
      <c r="AH27" s="13">
        <v>14</v>
      </c>
    </row>
    <row r="28" spans="1:34" x14ac:dyDescent="0.2">
      <c r="A28" s="10" t="s">
        <v>14</v>
      </c>
      <c r="B28" s="11">
        <v>0</v>
      </c>
      <c r="C28" s="13">
        <v>0</v>
      </c>
      <c r="D28" s="13">
        <v>1</v>
      </c>
      <c r="E28" s="13">
        <v>1</v>
      </c>
      <c r="F28" s="13">
        <v>0</v>
      </c>
      <c r="G28" s="13">
        <v>0</v>
      </c>
      <c r="H28" s="13">
        <v>3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1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4</v>
      </c>
      <c r="AE28" s="13">
        <v>0</v>
      </c>
      <c r="AF28" s="13">
        <v>0</v>
      </c>
      <c r="AG28" s="14">
        <v>0</v>
      </c>
      <c r="AH28" s="13">
        <v>10</v>
      </c>
    </row>
    <row r="29" spans="1:34" x14ac:dyDescent="0.2">
      <c r="A29" s="10" t="s">
        <v>9</v>
      </c>
      <c r="B29" s="11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3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1</v>
      </c>
      <c r="W29" s="13">
        <v>1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2</v>
      </c>
      <c r="AE29" s="13">
        <v>0</v>
      </c>
      <c r="AF29" s="13">
        <v>0</v>
      </c>
      <c r="AG29" s="14">
        <v>0</v>
      </c>
      <c r="AH29" s="13">
        <v>8</v>
      </c>
    </row>
    <row r="30" spans="1:34" x14ac:dyDescent="0.2">
      <c r="A30" s="10" t="s">
        <v>22</v>
      </c>
      <c r="B30" s="11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13">
        <v>3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2</v>
      </c>
      <c r="AE30" s="13">
        <v>0</v>
      </c>
      <c r="AF30" s="13">
        <v>0</v>
      </c>
      <c r="AG30" s="14">
        <v>0</v>
      </c>
      <c r="AH30" s="13">
        <v>6</v>
      </c>
    </row>
    <row r="31" spans="1:34" x14ac:dyDescent="0.2">
      <c r="A31" s="10" t="s">
        <v>11</v>
      </c>
      <c r="B31" s="11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2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4">
        <v>0</v>
      </c>
      <c r="AH31" s="13">
        <v>2</v>
      </c>
    </row>
    <row r="32" spans="1:34" x14ac:dyDescent="0.2">
      <c r="A32" s="10" t="s">
        <v>30</v>
      </c>
      <c r="B32" s="11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4">
        <v>0</v>
      </c>
      <c r="AH32" s="13">
        <v>0</v>
      </c>
    </row>
  </sheetData>
  <autoFilter ref="A1:AH32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72" zoomScaleNormal="72" workbookViewId="0">
      <selection sqref="A1:A1048576"/>
    </sheetView>
  </sheetViews>
  <sheetFormatPr baseColWidth="10" defaultColWidth="9.140625" defaultRowHeight="12.75" x14ac:dyDescent="0.2"/>
  <cols>
    <col min="1" max="1025" width="11.5703125"/>
  </cols>
  <sheetData>
    <row r="1" spans="1:34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4" t="s">
        <v>33</v>
      </c>
    </row>
    <row r="2" spans="1:34" x14ac:dyDescent="0.2">
      <c r="A2" s="5" t="s">
        <v>1</v>
      </c>
      <c r="B2" s="6">
        <v>0</v>
      </c>
      <c r="C2" s="7">
        <v>213</v>
      </c>
      <c r="D2" s="7">
        <v>3</v>
      </c>
      <c r="E2" s="7">
        <v>274</v>
      </c>
      <c r="F2" s="7">
        <v>2</v>
      </c>
      <c r="G2" s="7">
        <v>27</v>
      </c>
      <c r="H2" s="7">
        <v>2148</v>
      </c>
      <c r="I2" s="7">
        <v>29</v>
      </c>
      <c r="J2" s="7">
        <v>0</v>
      </c>
      <c r="K2" s="7">
        <v>194</v>
      </c>
      <c r="L2" s="7">
        <v>0</v>
      </c>
      <c r="M2" s="7">
        <v>5</v>
      </c>
      <c r="N2" s="7">
        <v>2147</v>
      </c>
      <c r="O2" s="7">
        <v>3</v>
      </c>
      <c r="P2" s="7">
        <v>7</v>
      </c>
      <c r="Q2" s="7">
        <v>20</v>
      </c>
      <c r="R2" s="7">
        <v>6</v>
      </c>
      <c r="S2" s="7">
        <v>643</v>
      </c>
      <c r="T2" s="7">
        <v>11</v>
      </c>
      <c r="U2" s="7">
        <v>2</v>
      </c>
      <c r="V2" s="7">
        <v>36</v>
      </c>
      <c r="W2" s="7">
        <v>2</v>
      </c>
      <c r="X2" s="7">
        <v>3</v>
      </c>
      <c r="Y2" s="7">
        <v>195</v>
      </c>
      <c r="Z2" s="7">
        <v>7</v>
      </c>
      <c r="AA2" s="7">
        <v>3</v>
      </c>
      <c r="AB2" s="7">
        <v>6</v>
      </c>
      <c r="AC2" s="7">
        <v>1</v>
      </c>
      <c r="AD2" s="7">
        <v>53</v>
      </c>
      <c r="AE2" s="7">
        <v>17</v>
      </c>
      <c r="AF2" s="7">
        <v>2</v>
      </c>
      <c r="AG2" s="8">
        <v>236</v>
      </c>
      <c r="AH2" s="9">
        <v>6295</v>
      </c>
    </row>
    <row r="3" spans="1:34" x14ac:dyDescent="0.2">
      <c r="A3" s="10" t="s">
        <v>2</v>
      </c>
      <c r="B3" s="11">
        <v>37</v>
      </c>
      <c r="C3" s="12"/>
      <c r="D3" s="13">
        <v>2</v>
      </c>
      <c r="E3" s="13">
        <v>117</v>
      </c>
      <c r="F3" s="13">
        <v>6</v>
      </c>
      <c r="G3" s="13">
        <v>2</v>
      </c>
      <c r="H3" s="13">
        <v>924</v>
      </c>
      <c r="I3" s="13">
        <v>26</v>
      </c>
      <c r="J3" s="13">
        <v>0</v>
      </c>
      <c r="K3" s="13">
        <v>132</v>
      </c>
      <c r="L3" s="13">
        <v>0</v>
      </c>
      <c r="M3" s="13">
        <v>8</v>
      </c>
      <c r="N3" s="13">
        <v>2013</v>
      </c>
      <c r="O3" s="13">
        <v>0</v>
      </c>
      <c r="P3" s="13">
        <v>0</v>
      </c>
      <c r="Q3" s="13">
        <v>32</v>
      </c>
      <c r="R3" s="13">
        <v>9</v>
      </c>
      <c r="S3" s="13">
        <v>128</v>
      </c>
      <c r="T3" s="13">
        <v>3</v>
      </c>
      <c r="U3" s="13">
        <v>0</v>
      </c>
      <c r="V3" s="13">
        <v>58</v>
      </c>
      <c r="W3" s="13">
        <v>0</v>
      </c>
      <c r="X3" s="13">
        <v>0</v>
      </c>
      <c r="Y3" s="13">
        <v>199</v>
      </c>
      <c r="Z3" s="13">
        <v>13</v>
      </c>
      <c r="AA3" s="13">
        <v>3</v>
      </c>
      <c r="AB3" s="13">
        <v>1</v>
      </c>
      <c r="AC3" s="13">
        <v>0</v>
      </c>
      <c r="AD3" s="13">
        <v>45</v>
      </c>
      <c r="AE3" s="13">
        <v>3</v>
      </c>
      <c r="AF3" s="13">
        <v>1</v>
      </c>
      <c r="AG3" s="14">
        <v>109</v>
      </c>
      <c r="AH3" s="15">
        <v>3871</v>
      </c>
    </row>
    <row r="4" spans="1:34" x14ac:dyDescent="0.2">
      <c r="A4" s="10" t="s">
        <v>3</v>
      </c>
      <c r="B4" s="11">
        <v>244</v>
      </c>
      <c r="C4" s="13">
        <v>121</v>
      </c>
      <c r="D4" s="13">
        <v>0</v>
      </c>
      <c r="E4" s="13">
        <v>54</v>
      </c>
      <c r="F4" s="13">
        <v>2</v>
      </c>
      <c r="G4" s="13">
        <v>10</v>
      </c>
      <c r="H4" s="13">
        <v>1007</v>
      </c>
      <c r="I4" s="13">
        <v>19</v>
      </c>
      <c r="J4" s="13">
        <v>0</v>
      </c>
      <c r="K4" s="13">
        <v>89</v>
      </c>
      <c r="L4" s="13">
        <v>0</v>
      </c>
      <c r="M4" s="13">
        <v>3</v>
      </c>
      <c r="N4" s="13">
        <v>1103</v>
      </c>
      <c r="O4" s="13">
        <v>39</v>
      </c>
      <c r="P4" s="13">
        <v>96</v>
      </c>
      <c r="Q4" s="13">
        <v>4</v>
      </c>
      <c r="R4" s="13">
        <v>0</v>
      </c>
      <c r="S4" s="13">
        <v>189</v>
      </c>
      <c r="T4" s="13">
        <v>0</v>
      </c>
      <c r="U4" s="13">
        <v>0</v>
      </c>
      <c r="V4" s="13">
        <v>1</v>
      </c>
      <c r="W4" s="13">
        <v>0</v>
      </c>
      <c r="X4" s="13">
        <v>16</v>
      </c>
      <c r="Y4" s="13">
        <v>35</v>
      </c>
      <c r="Z4" s="13">
        <v>8</v>
      </c>
      <c r="AA4" s="13">
        <v>6</v>
      </c>
      <c r="AB4" s="13">
        <v>2</v>
      </c>
      <c r="AC4" s="13">
        <v>145</v>
      </c>
      <c r="AD4" s="13">
        <v>19</v>
      </c>
      <c r="AE4" s="13">
        <v>54</v>
      </c>
      <c r="AF4" s="13">
        <v>3</v>
      </c>
      <c r="AG4" s="14">
        <v>182</v>
      </c>
      <c r="AH4" s="15">
        <v>3451</v>
      </c>
    </row>
    <row r="5" spans="1:34" x14ac:dyDescent="0.2">
      <c r="A5" s="10" t="s">
        <v>4</v>
      </c>
      <c r="B5" s="11">
        <v>167</v>
      </c>
      <c r="C5" s="13">
        <v>368</v>
      </c>
      <c r="D5" s="13">
        <v>3</v>
      </c>
      <c r="E5" s="13">
        <v>0</v>
      </c>
      <c r="F5" s="13">
        <v>6</v>
      </c>
      <c r="G5" s="13">
        <v>8</v>
      </c>
      <c r="H5" s="13">
        <v>2197</v>
      </c>
      <c r="I5" s="13">
        <v>62</v>
      </c>
      <c r="J5" s="13">
        <v>0</v>
      </c>
      <c r="K5" s="13">
        <v>275</v>
      </c>
      <c r="L5" s="13">
        <v>2</v>
      </c>
      <c r="M5" s="13">
        <v>8</v>
      </c>
      <c r="N5" s="13">
        <v>1859</v>
      </c>
      <c r="O5" s="13">
        <v>3</v>
      </c>
      <c r="P5" s="13">
        <v>5</v>
      </c>
      <c r="Q5" s="13">
        <v>11</v>
      </c>
      <c r="R5" s="13">
        <v>3</v>
      </c>
      <c r="S5" s="13">
        <v>185</v>
      </c>
      <c r="T5" s="13">
        <v>18</v>
      </c>
      <c r="U5" s="13">
        <v>1</v>
      </c>
      <c r="V5" s="13">
        <v>84</v>
      </c>
      <c r="W5" s="13">
        <v>0</v>
      </c>
      <c r="X5" s="13">
        <v>4</v>
      </c>
      <c r="Y5" s="13">
        <v>440</v>
      </c>
      <c r="Z5" s="13">
        <v>14</v>
      </c>
      <c r="AA5" s="13">
        <v>2</v>
      </c>
      <c r="AB5" s="13">
        <v>8</v>
      </c>
      <c r="AC5" s="13">
        <v>2</v>
      </c>
      <c r="AD5" s="13">
        <v>78</v>
      </c>
      <c r="AE5" s="13">
        <v>5</v>
      </c>
      <c r="AF5" s="13">
        <v>2</v>
      </c>
      <c r="AG5" s="14">
        <v>234</v>
      </c>
      <c r="AH5" s="15">
        <v>6054</v>
      </c>
    </row>
    <row r="6" spans="1:34" x14ac:dyDescent="0.2">
      <c r="A6" s="10" t="s">
        <v>7</v>
      </c>
      <c r="B6" s="11">
        <v>1292</v>
      </c>
      <c r="C6" s="13">
        <v>1648</v>
      </c>
      <c r="D6" s="13">
        <v>68</v>
      </c>
      <c r="E6" s="13">
        <v>1339</v>
      </c>
      <c r="F6" s="13">
        <v>26</v>
      </c>
      <c r="G6" s="13">
        <v>85</v>
      </c>
      <c r="H6" s="12"/>
      <c r="I6" s="13">
        <v>336</v>
      </c>
      <c r="J6" s="13">
        <v>1</v>
      </c>
      <c r="K6" s="13">
        <v>2139</v>
      </c>
      <c r="L6" s="13">
        <v>5</v>
      </c>
      <c r="M6" s="13">
        <v>63</v>
      </c>
      <c r="N6" s="13">
        <v>10327</v>
      </c>
      <c r="O6" s="13">
        <v>19</v>
      </c>
      <c r="P6" s="13">
        <v>34</v>
      </c>
      <c r="Q6" s="13">
        <v>100</v>
      </c>
      <c r="R6" s="13">
        <v>60</v>
      </c>
      <c r="S6" s="13">
        <v>2215</v>
      </c>
      <c r="T6" s="13">
        <v>30</v>
      </c>
      <c r="U6" s="13">
        <v>20</v>
      </c>
      <c r="V6" s="13">
        <v>352</v>
      </c>
      <c r="W6" s="12"/>
      <c r="X6" s="13">
        <v>27</v>
      </c>
      <c r="Y6" s="13">
        <v>3193</v>
      </c>
      <c r="Z6" s="13">
        <v>81</v>
      </c>
      <c r="AA6" s="13">
        <v>72</v>
      </c>
      <c r="AB6" s="13">
        <v>43</v>
      </c>
      <c r="AC6" s="13">
        <v>27</v>
      </c>
      <c r="AD6" s="13">
        <v>425</v>
      </c>
      <c r="AE6" s="13">
        <v>31</v>
      </c>
      <c r="AF6" s="13">
        <v>9</v>
      </c>
      <c r="AG6" s="14">
        <v>938</v>
      </c>
      <c r="AH6" s="15">
        <v>25005</v>
      </c>
    </row>
    <row r="7" spans="1:34" x14ac:dyDescent="0.2">
      <c r="A7" s="10" t="s">
        <v>9</v>
      </c>
      <c r="B7" s="11">
        <v>6</v>
      </c>
      <c r="C7" s="13">
        <v>8</v>
      </c>
      <c r="D7" s="13">
        <v>0</v>
      </c>
      <c r="E7" s="13">
        <v>0</v>
      </c>
      <c r="F7" s="13">
        <v>0</v>
      </c>
      <c r="G7" s="13">
        <v>0</v>
      </c>
      <c r="H7" s="13">
        <v>79</v>
      </c>
      <c r="I7" s="13">
        <v>6</v>
      </c>
      <c r="J7" s="13">
        <v>0</v>
      </c>
      <c r="K7" s="13">
        <v>0</v>
      </c>
      <c r="L7" s="13">
        <v>0</v>
      </c>
      <c r="M7" s="13">
        <v>15</v>
      </c>
      <c r="N7" s="13">
        <v>36</v>
      </c>
      <c r="O7" s="13">
        <v>0</v>
      </c>
      <c r="P7" s="13">
        <v>0</v>
      </c>
      <c r="Q7" s="13">
        <v>4</v>
      </c>
      <c r="R7" s="13">
        <v>0</v>
      </c>
      <c r="S7" s="13">
        <v>2</v>
      </c>
      <c r="T7" s="13">
        <v>0</v>
      </c>
      <c r="U7" s="13">
        <v>0</v>
      </c>
      <c r="V7" s="13">
        <v>0</v>
      </c>
      <c r="W7" s="13">
        <v>1</v>
      </c>
      <c r="X7" s="13">
        <v>0</v>
      </c>
      <c r="Y7" s="13">
        <v>2</v>
      </c>
      <c r="Z7" s="13">
        <v>2</v>
      </c>
      <c r="AA7" s="13">
        <v>0</v>
      </c>
      <c r="AB7" s="13">
        <v>0</v>
      </c>
      <c r="AC7" s="13">
        <v>0</v>
      </c>
      <c r="AD7" s="13">
        <v>4</v>
      </c>
      <c r="AE7" s="13">
        <v>0</v>
      </c>
      <c r="AF7" s="13">
        <v>0</v>
      </c>
      <c r="AG7" s="14">
        <v>0</v>
      </c>
      <c r="AH7" s="15">
        <v>165</v>
      </c>
    </row>
    <row r="8" spans="1:34" x14ac:dyDescent="0.2">
      <c r="A8" s="10" t="s">
        <v>34</v>
      </c>
      <c r="B8" s="11">
        <v>1</v>
      </c>
      <c r="C8" s="13">
        <v>544</v>
      </c>
      <c r="D8" s="13">
        <v>1</v>
      </c>
      <c r="E8" s="13">
        <v>116</v>
      </c>
      <c r="F8" s="13">
        <v>4</v>
      </c>
      <c r="G8" s="13">
        <v>9</v>
      </c>
      <c r="H8" s="13">
        <v>6472</v>
      </c>
      <c r="I8" s="13">
        <v>2</v>
      </c>
      <c r="J8" s="13">
        <v>1</v>
      </c>
      <c r="K8" s="13">
        <v>0</v>
      </c>
      <c r="L8" s="13">
        <v>0</v>
      </c>
      <c r="M8" s="13">
        <v>49</v>
      </c>
      <c r="N8" s="13">
        <v>18</v>
      </c>
      <c r="O8" s="13">
        <v>104</v>
      </c>
      <c r="P8" s="13">
        <v>5</v>
      </c>
      <c r="Q8" s="13">
        <v>10</v>
      </c>
      <c r="R8" s="13">
        <v>10</v>
      </c>
      <c r="S8" s="13">
        <v>0</v>
      </c>
      <c r="T8" s="13">
        <v>0</v>
      </c>
      <c r="U8" s="13">
        <v>10</v>
      </c>
      <c r="V8" s="13">
        <v>6</v>
      </c>
      <c r="W8" s="13">
        <v>1</v>
      </c>
      <c r="X8" s="13">
        <v>4</v>
      </c>
      <c r="Y8" s="13">
        <v>60</v>
      </c>
      <c r="Z8" s="13">
        <v>497</v>
      </c>
      <c r="AA8" s="13">
        <v>15</v>
      </c>
      <c r="AB8" s="13">
        <v>0</v>
      </c>
      <c r="AC8" s="13">
        <v>4</v>
      </c>
      <c r="AD8" s="13">
        <v>592</v>
      </c>
      <c r="AE8" s="13">
        <v>269</v>
      </c>
      <c r="AF8" s="13">
        <v>3</v>
      </c>
      <c r="AG8" s="14">
        <v>0</v>
      </c>
      <c r="AH8" s="15">
        <v>8807</v>
      </c>
    </row>
    <row r="9" spans="1:34" x14ac:dyDescent="0.2">
      <c r="A9" s="10" t="s">
        <v>11</v>
      </c>
      <c r="B9" s="11">
        <v>46</v>
      </c>
      <c r="C9" s="13">
        <v>779</v>
      </c>
      <c r="D9" s="13">
        <v>0</v>
      </c>
      <c r="E9" s="13">
        <v>221</v>
      </c>
      <c r="F9" s="13">
        <v>0</v>
      </c>
      <c r="G9" s="13">
        <v>4</v>
      </c>
      <c r="H9" s="13">
        <v>2150</v>
      </c>
      <c r="I9" s="13">
        <v>41</v>
      </c>
      <c r="J9" s="13">
        <v>0</v>
      </c>
      <c r="K9" s="13">
        <v>74</v>
      </c>
      <c r="L9" s="13">
        <v>0</v>
      </c>
      <c r="M9" s="13">
        <v>21</v>
      </c>
      <c r="N9" s="13">
        <v>3158</v>
      </c>
      <c r="O9" s="13">
        <v>1</v>
      </c>
      <c r="P9" s="13">
        <v>1</v>
      </c>
      <c r="Q9" s="13">
        <v>11</v>
      </c>
      <c r="R9" s="13">
        <v>7</v>
      </c>
      <c r="S9" s="13">
        <v>50</v>
      </c>
      <c r="T9" s="13">
        <v>0</v>
      </c>
      <c r="U9" s="13">
        <v>0</v>
      </c>
      <c r="V9" s="13">
        <v>27</v>
      </c>
      <c r="W9" s="13">
        <v>0</v>
      </c>
      <c r="X9" s="13">
        <v>12</v>
      </c>
      <c r="Y9" s="13">
        <v>253</v>
      </c>
      <c r="Z9" s="13">
        <v>24</v>
      </c>
      <c r="AA9" s="13">
        <v>2</v>
      </c>
      <c r="AB9" s="13">
        <v>10</v>
      </c>
      <c r="AC9" s="13">
        <v>2</v>
      </c>
      <c r="AD9" s="13">
        <v>115</v>
      </c>
      <c r="AE9" s="13">
        <v>0</v>
      </c>
      <c r="AF9" s="13">
        <v>1</v>
      </c>
      <c r="AG9" s="14">
        <v>79</v>
      </c>
      <c r="AH9" s="15">
        <v>7089</v>
      </c>
    </row>
    <row r="10" spans="1:34" x14ac:dyDescent="0.2">
      <c r="A10" s="10" t="s">
        <v>12</v>
      </c>
      <c r="B10" s="11">
        <v>21</v>
      </c>
      <c r="C10" s="13">
        <v>58</v>
      </c>
      <c r="D10" s="13">
        <v>0</v>
      </c>
      <c r="E10" s="13">
        <v>14</v>
      </c>
      <c r="F10" s="13">
        <v>3</v>
      </c>
      <c r="G10" s="13">
        <v>1</v>
      </c>
      <c r="H10" s="13">
        <v>735</v>
      </c>
      <c r="I10" s="13">
        <v>32</v>
      </c>
      <c r="J10" s="13">
        <v>3</v>
      </c>
      <c r="K10" s="13">
        <v>38</v>
      </c>
      <c r="L10" s="13">
        <v>0</v>
      </c>
      <c r="M10" s="13">
        <v>0</v>
      </c>
      <c r="N10" s="13">
        <v>595</v>
      </c>
      <c r="O10" s="13">
        <v>0</v>
      </c>
      <c r="P10" s="13">
        <v>0</v>
      </c>
      <c r="Q10" s="13">
        <v>1</v>
      </c>
      <c r="R10" s="13">
        <v>6</v>
      </c>
      <c r="S10" s="13">
        <v>83</v>
      </c>
      <c r="T10" s="13">
        <v>0</v>
      </c>
      <c r="U10" s="13">
        <v>0</v>
      </c>
      <c r="V10" s="13">
        <v>9</v>
      </c>
      <c r="W10" s="13">
        <v>0</v>
      </c>
      <c r="X10" s="13">
        <v>5</v>
      </c>
      <c r="Y10" s="13">
        <v>36</v>
      </c>
      <c r="Z10" s="13">
        <v>12</v>
      </c>
      <c r="AA10" s="13">
        <v>2</v>
      </c>
      <c r="AB10" s="13">
        <v>2</v>
      </c>
      <c r="AC10" s="13">
        <v>0</v>
      </c>
      <c r="AD10" s="13">
        <v>100</v>
      </c>
      <c r="AE10" s="13">
        <v>0</v>
      </c>
      <c r="AF10" s="13">
        <v>0</v>
      </c>
      <c r="AG10" s="14">
        <v>125</v>
      </c>
      <c r="AH10" s="15">
        <v>1881</v>
      </c>
    </row>
    <row r="11" spans="1:34" x14ac:dyDescent="0.2">
      <c r="A11" s="10" t="s">
        <v>13</v>
      </c>
      <c r="B11" s="11">
        <v>181</v>
      </c>
      <c r="C11" s="13">
        <v>889</v>
      </c>
      <c r="D11" s="13">
        <v>6</v>
      </c>
      <c r="E11" s="13">
        <v>470</v>
      </c>
      <c r="F11" s="13">
        <v>6</v>
      </c>
      <c r="G11" s="13">
        <v>19</v>
      </c>
      <c r="H11" s="13">
        <v>4367</v>
      </c>
      <c r="I11" s="13">
        <v>55</v>
      </c>
      <c r="J11" s="13">
        <v>0</v>
      </c>
      <c r="K11" s="13">
        <v>161</v>
      </c>
      <c r="L11" s="13">
        <v>1</v>
      </c>
      <c r="M11" s="13">
        <v>37</v>
      </c>
      <c r="N11" s="13">
        <v>0</v>
      </c>
      <c r="O11" s="13">
        <v>4</v>
      </c>
      <c r="P11" s="13">
        <v>8</v>
      </c>
      <c r="Q11" s="13">
        <v>60</v>
      </c>
      <c r="R11" s="13">
        <v>42</v>
      </c>
      <c r="S11" s="13">
        <v>671</v>
      </c>
      <c r="T11" s="13">
        <v>0</v>
      </c>
      <c r="U11" s="13">
        <v>5</v>
      </c>
      <c r="V11" s="13">
        <v>156</v>
      </c>
      <c r="W11" s="13">
        <v>1</v>
      </c>
      <c r="X11" s="13">
        <v>28</v>
      </c>
      <c r="Y11" s="13">
        <v>566</v>
      </c>
      <c r="Z11" s="13">
        <v>31</v>
      </c>
      <c r="AA11" s="13">
        <v>22</v>
      </c>
      <c r="AB11" s="13">
        <v>32</v>
      </c>
      <c r="AC11" s="13">
        <v>2</v>
      </c>
      <c r="AD11" s="13">
        <v>268</v>
      </c>
      <c r="AE11" s="13">
        <v>9</v>
      </c>
      <c r="AF11" s="13">
        <v>2</v>
      </c>
      <c r="AG11" s="14">
        <v>645</v>
      </c>
      <c r="AH11" s="15">
        <v>8744</v>
      </c>
    </row>
    <row r="12" spans="1:34" x14ac:dyDescent="0.2">
      <c r="A12" s="10" t="s">
        <v>14</v>
      </c>
      <c r="B12" s="11">
        <v>37</v>
      </c>
      <c r="C12" s="13">
        <v>28</v>
      </c>
      <c r="D12" s="13">
        <v>0</v>
      </c>
      <c r="E12" s="13">
        <v>70</v>
      </c>
      <c r="F12" s="13">
        <v>0</v>
      </c>
      <c r="G12" s="13">
        <v>5</v>
      </c>
      <c r="H12" s="13">
        <v>267</v>
      </c>
      <c r="I12" s="13">
        <v>2</v>
      </c>
      <c r="J12" s="13">
        <v>0</v>
      </c>
      <c r="K12" s="13">
        <v>6</v>
      </c>
      <c r="L12" s="13">
        <v>0</v>
      </c>
      <c r="M12" s="13">
        <v>0</v>
      </c>
      <c r="N12" s="13">
        <v>139</v>
      </c>
      <c r="O12" s="13">
        <v>0</v>
      </c>
      <c r="P12" s="13">
        <v>1</v>
      </c>
      <c r="Q12" s="13">
        <v>25</v>
      </c>
      <c r="R12" s="13">
        <v>0</v>
      </c>
      <c r="S12" s="13">
        <v>66</v>
      </c>
      <c r="T12" s="13">
        <v>0</v>
      </c>
      <c r="U12" s="13">
        <v>0</v>
      </c>
      <c r="V12" s="13">
        <v>4</v>
      </c>
      <c r="W12" s="13">
        <v>0</v>
      </c>
      <c r="X12" s="13">
        <v>0</v>
      </c>
      <c r="Y12" s="13">
        <v>55</v>
      </c>
      <c r="Z12" s="13">
        <v>0</v>
      </c>
      <c r="AA12" s="13">
        <v>0</v>
      </c>
      <c r="AB12" s="13">
        <v>0</v>
      </c>
      <c r="AC12" s="13">
        <v>2</v>
      </c>
      <c r="AD12" s="13">
        <v>4</v>
      </c>
      <c r="AE12" s="13">
        <v>282</v>
      </c>
      <c r="AF12" s="13">
        <v>0</v>
      </c>
      <c r="AG12" s="14">
        <v>20</v>
      </c>
      <c r="AH12" s="15">
        <v>1013</v>
      </c>
    </row>
    <row r="13" spans="1:34" x14ac:dyDescent="0.2">
      <c r="A13" s="10" t="s">
        <v>15</v>
      </c>
      <c r="B13" s="11">
        <v>282</v>
      </c>
      <c r="C13" s="13">
        <v>71</v>
      </c>
      <c r="D13" s="13">
        <v>3</v>
      </c>
      <c r="E13" s="13">
        <v>57</v>
      </c>
      <c r="F13" s="13">
        <v>0</v>
      </c>
      <c r="G13" s="13">
        <v>15</v>
      </c>
      <c r="H13" s="13">
        <v>578</v>
      </c>
      <c r="I13" s="13">
        <v>1</v>
      </c>
      <c r="J13" s="13">
        <v>0</v>
      </c>
      <c r="K13" s="13">
        <v>50</v>
      </c>
      <c r="L13" s="13">
        <v>0</v>
      </c>
      <c r="M13" s="13">
        <v>0</v>
      </c>
      <c r="N13" s="13">
        <v>1119</v>
      </c>
      <c r="O13" s="13">
        <v>13</v>
      </c>
      <c r="P13" s="13">
        <v>0</v>
      </c>
      <c r="Q13" s="13">
        <v>25</v>
      </c>
      <c r="R13" s="13">
        <v>4</v>
      </c>
      <c r="S13" s="13">
        <v>239</v>
      </c>
      <c r="T13" s="13">
        <v>0</v>
      </c>
      <c r="U13" s="13">
        <v>1</v>
      </c>
      <c r="V13" s="13">
        <v>2</v>
      </c>
      <c r="W13" s="13">
        <v>0</v>
      </c>
      <c r="X13" s="13">
        <v>4</v>
      </c>
      <c r="Y13" s="13">
        <v>12</v>
      </c>
      <c r="Z13" s="13">
        <v>18</v>
      </c>
      <c r="AA13" s="13">
        <v>3</v>
      </c>
      <c r="AB13" s="13">
        <v>3</v>
      </c>
      <c r="AC13" s="13">
        <v>0</v>
      </c>
      <c r="AD13" s="13">
        <v>124</v>
      </c>
      <c r="AE13" s="13">
        <v>7</v>
      </c>
      <c r="AF13" s="13">
        <v>13</v>
      </c>
      <c r="AG13" s="14">
        <v>0</v>
      </c>
      <c r="AH13" s="15">
        <v>2644</v>
      </c>
    </row>
    <row r="14" spans="1:34" x14ac:dyDescent="0.2">
      <c r="A14" s="10" t="s">
        <v>16</v>
      </c>
      <c r="B14" s="11">
        <v>3</v>
      </c>
      <c r="C14" s="13">
        <v>1</v>
      </c>
      <c r="D14" s="13">
        <v>0</v>
      </c>
      <c r="E14" s="13">
        <v>0</v>
      </c>
      <c r="F14" s="13">
        <v>3</v>
      </c>
      <c r="G14" s="13">
        <v>0</v>
      </c>
      <c r="H14" s="13">
        <v>9</v>
      </c>
      <c r="I14" s="13">
        <v>0</v>
      </c>
      <c r="J14" s="13">
        <v>0</v>
      </c>
      <c r="K14" s="13">
        <v>23</v>
      </c>
      <c r="L14" s="13">
        <v>0</v>
      </c>
      <c r="M14" s="13">
        <v>3</v>
      </c>
      <c r="N14" s="13">
        <v>14</v>
      </c>
      <c r="O14" s="13">
        <v>0</v>
      </c>
      <c r="P14" s="13">
        <v>0</v>
      </c>
      <c r="Q14" s="13">
        <v>0</v>
      </c>
      <c r="R14" s="13">
        <v>6</v>
      </c>
      <c r="S14" s="13">
        <v>12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5</v>
      </c>
      <c r="Z14" s="13">
        <v>1</v>
      </c>
      <c r="AA14" s="13">
        <v>0</v>
      </c>
      <c r="AB14" s="13">
        <v>0</v>
      </c>
      <c r="AC14" s="13">
        <v>0</v>
      </c>
      <c r="AD14" s="13">
        <v>2</v>
      </c>
      <c r="AE14" s="13">
        <v>2</v>
      </c>
      <c r="AF14" s="13">
        <v>0</v>
      </c>
      <c r="AG14" s="14">
        <v>227</v>
      </c>
      <c r="AH14" s="15">
        <v>311</v>
      </c>
    </row>
    <row r="15" spans="1:34" x14ac:dyDescent="0.2">
      <c r="A15" s="10" t="s">
        <v>17</v>
      </c>
      <c r="B15" s="11">
        <v>2</v>
      </c>
      <c r="C15" s="13">
        <v>7</v>
      </c>
      <c r="D15" s="13">
        <v>0</v>
      </c>
      <c r="E15" s="13">
        <v>1</v>
      </c>
      <c r="F15" s="13">
        <v>0</v>
      </c>
      <c r="G15" s="13">
        <v>0</v>
      </c>
      <c r="H15" s="13">
        <v>11</v>
      </c>
      <c r="I15" s="13">
        <v>1</v>
      </c>
      <c r="J15" s="13">
        <v>0</v>
      </c>
      <c r="K15" s="13">
        <v>2</v>
      </c>
      <c r="L15" s="13">
        <v>0</v>
      </c>
      <c r="M15" s="13">
        <v>1</v>
      </c>
      <c r="N15" s="13">
        <v>13</v>
      </c>
      <c r="O15" s="13">
        <v>0</v>
      </c>
      <c r="P15" s="13">
        <v>0</v>
      </c>
      <c r="Q15" s="13">
        <v>2</v>
      </c>
      <c r="R15" s="13">
        <v>0</v>
      </c>
      <c r="S15" s="13">
        <v>0</v>
      </c>
      <c r="T15" s="13">
        <v>1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2</v>
      </c>
      <c r="AA15" s="13">
        <v>0</v>
      </c>
      <c r="AB15" s="13">
        <v>0</v>
      </c>
      <c r="AC15" s="13">
        <v>0</v>
      </c>
      <c r="AD15" s="13">
        <v>4</v>
      </c>
      <c r="AE15" s="13">
        <v>0</v>
      </c>
      <c r="AF15" s="13">
        <v>0</v>
      </c>
      <c r="AG15" s="14">
        <v>2</v>
      </c>
      <c r="AH15" s="15">
        <v>49</v>
      </c>
    </row>
    <row r="16" spans="1:34" x14ac:dyDescent="0.2">
      <c r="A16" s="10" t="s">
        <v>18</v>
      </c>
      <c r="B16" s="11">
        <v>1886</v>
      </c>
      <c r="C16" s="13">
        <v>1219</v>
      </c>
      <c r="D16" s="13">
        <v>0</v>
      </c>
      <c r="E16" s="13">
        <v>2165</v>
      </c>
      <c r="F16" s="13">
        <v>2</v>
      </c>
      <c r="G16" s="13">
        <v>30</v>
      </c>
      <c r="H16" s="13">
        <v>26522</v>
      </c>
      <c r="I16" s="13">
        <v>220</v>
      </c>
      <c r="J16" s="13">
        <v>1</v>
      </c>
      <c r="K16" s="13">
        <v>68</v>
      </c>
      <c r="L16" s="13">
        <v>0</v>
      </c>
      <c r="M16" s="13">
        <v>100</v>
      </c>
      <c r="N16" s="13">
        <v>26650</v>
      </c>
      <c r="O16" s="13">
        <v>3</v>
      </c>
      <c r="P16" s="13">
        <v>7</v>
      </c>
      <c r="Q16" s="13">
        <v>106</v>
      </c>
      <c r="R16" s="13">
        <v>46</v>
      </c>
      <c r="S16" s="13">
        <v>0</v>
      </c>
      <c r="T16" s="13">
        <v>12</v>
      </c>
      <c r="U16" s="13">
        <v>0</v>
      </c>
      <c r="V16" s="13">
        <v>188</v>
      </c>
      <c r="W16" s="13">
        <v>0</v>
      </c>
      <c r="X16" s="13">
        <v>478</v>
      </c>
      <c r="Y16" s="13">
        <v>1939</v>
      </c>
      <c r="Z16" s="13">
        <v>98</v>
      </c>
      <c r="AA16" s="13">
        <v>10</v>
      </c>
      <c r="AB16" s="13">
        <v>70</v>
      </c>
      <c r="AC16" s="13">
        <v>2</v>
      </c>
      <c r="AD16" s="13">
        <v>516</v>
      </c>
      <c r="AE16" s="13">
        <v>22</v>
      </c>
      <c r="AF16" s="13">
        <v>0</v>
      </c>
      <c r="AG16" s="14">
        <v>0</v>
      </c>
      <c r="AH16" s="15">
        <v>62360</v>
      </c>
    </row>
    <row r="17" spans="1:34" x14ac:dyDescent="0.2">
      <c r="A17" s="10" t="s">
        <v>19</v>
      </c>
      <c r="B17" s="11">
        <v>6</v>
      </c>
      <c r="C17" s="13">
        <v>1</v>
      </c>
      <c r="D17" s="13">
        <v>0</v>
      </c>
      <c r="E17" s="13">
        <v>1</v>
      </c>
      <c r="F17" s="13">
        <v>0</v>
      </c>
      <c r="G17" s="13">
        <v>0</v>
      </c>
      <c r="H17" s="13">
        <v>4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13</v>
      </c>
      <c r="O17" s="13">
        <v>0</v>
      </c>
      <c r="P17" s="13">
        <v>0</v>
      </c>
      <c r="Q17" s="13">
        <v>0</v>
      </c>
      <c r="R17" s="13">
        <v>0</v>
      </c>
      <c r="S17" s="13">
        <v>1</v>
      </c>
      <c r="T17" s="13">
        <v>0</v>
      </c>
      <c r="U17" s="13">
        <v>0</v>
      </c>
      <c r="V17" s="13">
        <v>1</v>
      </c>
      <c r="W17" s="13">
        <v>0</v>
      </c>
      <c r="X17" s="13">
        <v>0</v>
      </c>
      <c r="Y17" s="13">
        <v>1</v>
      </c>
      <c r="Z17" s="13">
        <v>0</v>
      </c>
      <c r="AA17" s="13">
        <v>0</v>
      </c>
      <c r="AB17" s="13">
        <v>0</v>
      </c>
      <c r="AC17" s="13">
        <v>0</v>
      </c>
      <c r="AD17" s="13">
        <v>1</v>
      </c>
      <c r="AE17" s="13">
        <v>0</v>
      </c>
      <c r="AF17" s="13">
        <v>0</v>
      </c>
      <c r="AG17" s="14">
        <v>0</v>
      </c>
      <c r="AH17" s="15">
        <v>29</v>
      </c>
    </row>
    <row r="18" spans="1:34" x14ac:dyDescent="0.2">
      <c r="A18" s="10" t="s">
        <v>20</v>
      </c>
      <c r="B18" s="11">
        <v>24</v>
      </c>
      <c r="C18" s="13">
        <v>24</v>
      </c>
      <c r="D18" s="13">
        <v>0</v>
      </c>
      <c r="E18" s="13">
        <v>27</v>
      </c>
      <c r="F18" s="13">
        <v>0</v>
      </c>
      <c r="G18" s="13">
        <v>5</v>
      </c>
      <c r="H18" s="13">
        <v>471</v>
      </c>
      <c r="I18" s="13">
        <v>17</v>
      </c>
      <c r="J18" s="13">
        <v>0</v>
      </c>
      <c r="K18" s="13">
        <v>1</v>
      </c>
      <c r="L18" s="13">
        <v>0</v>
      </c>
      <c r="M18" s="13">
        <v>18</v>
      </c>
      <c r="N18" s="13">
        <v>180</v>
      </c>
      <c r="O18" s="13">
        <v>0</v>
      </c>
      <c r="P18" s="13">
        <v>0</v>
      </c>
      <c r="Q18" s="13">
        <v>1</v>
      </c>
      <c r="R18" s="13">
        <v>0</v>
      </c>
      <c r="S18" s="13">
        <v>40</v>
      </c>
      <c r="T18" s="13">
        <v>6</v>
      </c>
      <c r="U18" s="13">
        <v>0</v>
      </c>
      <c r="V18" s="13">
        <v>2</v>
      </c>
      <c r="W18" s="13">
        <v>3</v>
      </c>
      <c r="X18" s="13">
        <v>0</v>
      </c>
      <c r="Y18" s="13">
        <v>133</v>
      </c>
      <c r="Z18" s="13">
        <v>1</v>
      </c>
      <c r="AA18" s="13">
        <v>18</v>
      </c>
      <c r="AB18" s="13">
        <v>6</v>
      </c>
      <c r="AC18" s="13">
        <v>1</v>
      </c>
      <c r="AD18" s="13">
        <v>155</v>
      </c>
      <c r="AE18" s="13">
        <v>0</v>
      </c>
      <c r="AF18" s="13">
        <v>0</v>
      </c>
      <c r="AG18" s="14">
        <v>7</v>
      </c>
      <c r="AH18" s="15">
        <v>1140</v>
      </c>
    </row>
    <row r="19" spans="1:34" x14ac:dyDescent="0.2">
      <c r="A19" s="10" t="s">
        <v>21</v>
      </c>
      <c r="B19" s="11">
        <v>8</v>
      </c>
      <c r="C19" s="13">
        <v>77</v>
      </c>
      <c r="D19" s="13">
        <v>0</v>
      </c>
      <c r="E19" s="13">
        <v>63</v>
      </c>
      <c r="F19" s="13">
        <v>0</v>
      </c>
      <c r="G19" s="13">
        <v>1</v>
      </c>
      <c r="H19" s="13">
        <v>69</v>
      </c>
      <c r="I19" s="13">
        <v>9</v>
      </c>
      <c r="J19" s="13">
        <v>1</v>
      </c>
      <c r="K19" s="13">
        <v>22</v>
      </c>
      <c r="L19" s="13">
        <v>0</v>
      </c>
      <c r="M19" s="13">
        <v>0</v>
      </c>
      <c r="N19" s="13">
        <v>152</v>
      </c>
      <c r="O19" s="13">
        <v>0</v>
      </c>
      <c r="P19" s="13">
        <v>0</v>
      </c>
      <c r="Q19" s="13">
        <v>2</v>
      </c>
      <c r="R19" s="13">
        <v>1</v>
      </c>
      <c r="S19" s="13">
        <v>0</v>
      </c>
      <c r="T19" s="13">
        <v>2</v>
      </c>
      <c r="U19" s="13">
        <v>0</v>
      </c>
      <c r="V19" s="13">
        <v>0</v>
      </c>
      <c r="W19" s="13">
        <v>0</v>
      </c>
      <c r="X19" s="13">
        <v>0</v>
      </c>
      <c r="Y19" s="13">
        <v>55</v>
      </c>
      <c r="Z19" s="13">
        <v>1</v>
      </c>
      <c r="AA19" s="13">
        <v>0</v>
      </c>
      <c r="AB19" s="13">
        <v>0</v>
      </c>
      <c r="AC19" s="13">
        <v>18</v>
      </c>
      <c r="AD19" s="13">
        <v>6</v>
      </c>
      <c r="AE19" s="13">
        <v>1</v>
      </c>
      <c r="AF19" s="13">
        <v>1</v>
      </c>
      <c r="AG19" s="14">
        <v>0</v>
      </c>
      <c r="AH19" s="15">
        <v>489</v>
      </c>
    </row>
    <row r="20" spans="1:34" x14ac:dyDescent="0.2">
      <c r="A20" s="10" t="s">
        <v>22</v>
      </c>
      <c r="B20" s="11">
        <v>13</v>
      </c>
      <c r="C20" s="13">
        <v>16</v>
      </c>
      <c r="D20" s="13">
        <v>0</v>
      </c>
      <c r="E20" s="13">
        <v>10</v>
      </c>
      <c r="F20" s="13">
        <v>0</v>
      </c>
      <c r="G20" s="13">
        <v>3</v>
      </c>
      <c r="H20" s="13">
        <v>302</v>
      </c>
      <c r="I20" s="13">
        <v>3</v>
      </c>
      <c r="J20" s="13">
        <v>1</v>
      </c>
      <c r="K20" s="13">
        <v>0</v>
      </c>
      <c r="L20" s="13">
        <v>0</v>
      </c>
      <c r="M20" s="13">
        <v>5</v>
      </c>
      <c r="N20" s="13">
        <v>107</v>
      </c>
      <c r="O20" s="13">
        <v>0</v>
      </c>
      <c r="P20" s="13">
        <v>1</v>
      </c>
      <c r="Q20" s="13">
        <v>1</v>
      </c>
      <c r="R20" s="13">
        <v>1</v>
      </c>
      <c r="S20" s="13">
        <v>2</v>
      </c>
      <c r="T20" s="13">
        <v>1</v>
      </c>
      <c r="U20" s="13">
        <v>0</v>
      </c>
      <c r="V20" s="13">
        <v>2</v>
      </c>
      <c r="W20" s="13">
        <v>0</v>
      </c>
      <c r="X20" s="13">
        <v>0</v>
      </c>
      <c r="Y20" s="13">
        <v>46</v>
      </c>
      <c r="Z20" s="13">
        <v>3</v>
      </c>
      <c r="AA20" s="13">
        <v>1</v>
      </c>
      <c r="AB20" s="13">
        <v>0</v>
      </c>
      <c r="AC20" s="13">
        <v>0</v>
      </c>
      <c r="AD20" s="13">
        <v>59</v>
      </c>
      <c r="AE20" s="13">
        <v>0</v>
      </c>
      <c r="AF20" s="13">
        <v>0</v>
      </c>
      <c r="AG20" s="14">
        <v>6</v>
      </c>
      <c r="AH20" s="15">
        <v>583</v>
      </c>
    </row>
    <row r="21" spans="1:34" x14ac:dyDescent="0.2">
      <c r="A21" s="10" t="s">
        <v>23</v>
      </c>
      <c r="B21" s="11">
        <v>14</v>
      </c>
      <c r="C21" s="13">
        <v>26</v>
      </c>
      <c r="D21" s="13">
        <v>9</v>
      </c>
      <c r="E21" s="13">
        <v>15</v>
      </c>
      <c r="F21" s="13">
        <v>0</v>
      </c>
      <c r="G21" s="13">
        <v>1</v>
      </c>
      <c r="H21" s="13">
        <v>242</v>
      </c>
      <c r="I21" s="13">
        <v>2</v>
      </c>
      <c r="J21" s="13">
        <v>0</v>
      </c>
      <c r="K21" s="13">
        <v>79</v>
      </c>
      <c r="L21" s="13">
        <v>1</v>
      </c>
      <c r="M21" s="13">
        <v>2</v>
      </c>
      <c r="N21" s="13">
        <v>245</v>
      </c>
      <c r="O21" s="13">
        <v>0</v>
      </c>
      <c r="P21" s="13">
        <v>0</v>
      </c>
      <c r="Q21" s="13">
        <v>2</v>
      </c>
      <c r="R21" s="13">
        <v>6</v>
      </c>
      <c r="S21" s="13">
        <v>18</v>
      </c>
      <c r="T21" s="13">
        <v>0</v>
      </c>
      <c r="U21" s="13">
        <v>0</v>
      </c>
      <c r="V21" s="13">
        <v>6</v>
      </c>
      <c r="W21" s="13">
        <v>0</v>
      </c>
      <c r="X21" s="13">
        <v>0</v>
      </c>
      <c r="Y21" s="13">
        <v>18</v>
      </c>
      <c r="Z21" s="13">
        <v>0</v>
      </c>
      <c r="AA21" s="13">
        <v>1</v>
      </c>
      <c r="AB21" s="13">
        <v>1</v>
      </c>
      <c r="AC21" s="13">
        <v>0</v>
      </c>
      <c r="AD21" s="13">
        <v>25</v>
      </c>
      <c r="AE21" s="13">
        <v>0</v>
      </c>
      <c r="AF21" s="13">
        <v>0</v>
      </c>
      <c r="AG21" s="14">
        <v>8</v>
      </c>
      <c r="AH21" s="15">
        <v>721</v>
      </c>
    </row>
    <row r="22" spans="1:34" x14ac:dyDescent="0.2">
      <c r="A22" s="10" t="s">
        <v>24</v>
      </c>
      <c r="B22" s="11">
        <v>93</v>
      </c>
      <c r="C22" s="13">
        <v>373</v>
      </c>
      <c r="D22" s="13">
        <v>5</v>
      </c>
      <c r="E22" s="13">
        <v>238</v>
      </c>
      <c r="F22" s="13">
        <v>2</v>
      </c>
      <c r="G22" s="13">
        <v>9</v>
      </c>
      <c r="H22" s="13">
        <v>2063</v>
      </c>
      <c r="I22" s="13">
        <v>72</v>
      </c>
      <c r="J22" s="13">
        <v>0</v>
      </c>
      <c r="K22" s="13">
        <v>144</v>
      </c>
      <c r="L22" s="13">
        <v>0</v>
      </c>
      <c r="M22" s="13">
        <v>13</v>
      </c>
      <c r="N22" s="13">
        <v>1481</v>
      </c>
      <c r="O22" s="13">
        <v>4</v>
      </c>
      <c r="P22" s="13">
        <v>0</v>
      </c>
      <c r="Q22" s="13">
        <v>25</v>
      </c>
      <c r="R22" s="13">
        <v>1</v>
      </c>
      <c r="S22" s="13">
        <v>114</v>
      </c>
      <c r="T22" s="13">
        <v>3</v>
      </c>
      <c r="U22" s="13">
        <v>0</v>
      </c>
      <c r="V22" s="13">
        <v>74</v>
      </c>
      <c r="W22" s="13">
        <v>1</v>
      </c>
      <c r="X22" s="13">
        <v>6</v>
      </c>
      <c r="Y22" s="13">
        <v>0</v>
      </c>
      <c r="Z22" s="13">
        <v>13</v>
      </c>
      <c r="AA22" s="13">
        <v>11</v>
      </c>
      <c r="AB22" s="13">
        <v>4</v>
      </c>
      <c r="AC22" s="13">
        <v>5</v>
      </c>
      <c r="AD22" s="13">
        <v>66</v>
      </c>
      <c r="AE22" s="13">
        <v>0</v>
      </c>
      <c r="AF22" s="13">
        <v>7</v>
      </c>
      <c r="AG22" s="14">
        <v>215</v>
      </c>
      <c r="AH22" s="15">
        <v>5042</v>
      </c>
    </row>
    <row r="23" spans="1:34" x14ac:dyDescent="0.2">
      <c r="A23" s="10" t="s">
        <v>25</v>
      </c>
      <c r="B23" s="11">
        <v>26</v>
      </c>
      <c r="C23" s="13">
        <v>50</v>
      </c>
      <c r="D23" s="13">
        <v>3</v>
      </c>
      <c r="E23" s="13">
        <v>23</v>
      </c>
      <c r="F23" s="13">
        <v>9</v>
      </c>
      <c r="G23" s="13">
        <v>2</v>
      </c>
      <c r="H23" s="13">
        <v>748</v>
      </c>
      <c r="I23" s="13">
        <v>26</v>
      </c>
      <c r="J23" s="13">
        <v>0</v>
      </c>
      <c r="K23" s="13">
        <v>71</v>
      </c>
      <c r="L23" s="13">
        <v>0</v>
      </c>
      <c r="M23" s="13">
        <v>16</v>
      </c>
      <c r="N23" s="13">
        <v>638</v>
      </c>
      <c r="O23" s="13">
        <v>1</v>
      </c>
      <c r="P23" s="13">
        <v>0</v>
      </c>
      <c r="Q23" s="13">
        <v>5</v>
      </c>
      <c r="R23" s="13">
        <v>11</v>
      </c>
      <c r="S23" s="13">
        <v>122</v>
      </c>
      <c r="T23" s="13">
        <v>0</v>
      </c>
      <c r="U23" s="13">
        <v>0</v>
      </c>
      <c r="V23" s="13">
        <v>9</v>
      </c>
      <c r="W23" s="13">
        <v>4</v>
      </c>
      <c r="X23" s="13">
        <v>9</v>
      </c>
      <c r="Y23" s="13">
        <v>32</v>
      </c>
      <c r="Z23" s="13">
        <v>0</v>
      </c>
      <c r="AA23" s="13">
        <v>2</v>
      </c>
      <c r="AB23" s="13">
        <v>8</v>
      </c>
      <c r="AC23" s="13">
        <v>1</v>
      </c>
      <c r="AD23" s="13">
        <v>128</v>
      </c>
      <c r="AE23" s="13">
        <v>0</v>
      </c>
      <c r="AF23" s="13">
        <v>2</v>
      </c>
      <c r="AG23" s="14">
        <v>82</v>
      </c>
      <c r="AH23" s="15">
        <v>2028</v>
      </c>
    </row>
    <row r="24" spans="1:34" x14ac:dyDescent="0.2">
      <c r="A24" s="10" t="s">
        <v>26</v>
      </c>
      <c r="B24" s="11">
        <v>83</v>
      </c>
      <c r="C24" s="13">
        <v>148</v>
      </c>
      <c r="D24" s="13">
        <v>0</v>
      </c>
      <c r="E24" s="13">
        <v>61</v>
      </c>
      <c r="F24" s="13">
        <v>0</v>
      </c>
      <c r="G24" s="13">
        <v>26</v>
      </c>
      <c r="H24" s="13">
        <v>2037</v>
      </c>
      <c r="I24" s="13">
        <v>27</v>
      </c>
      <c r="J24" s="13">
        <v>1</v>
      </c>
      <c r="K24" s="13">
        <v>1</v>
      </c>
      <c r="L24" s="13">
        <v>0</v>
      </c>
      <c r="M24" s="13">
        <v>8</v>
      </c>
      <c r="N24" s="13">
        <v>1422</v>
      </c>
      <c r="O24" s="13">
        <v>0</v>
      </c>
      <c r="P24" s="13">
        <v>0</v>
      </c>
      <c r="Q24" s="13">
        <v>7</v>
      </c>
      <c r="R24" s="13">
        <v>8</v>
      </c>
      <c r="S24" s="13">
        <v>100</v>
      </c>
      <c r="T24" s="13">
        <v>5</v>
      </c>
      <c r="U24" s="13">
        <v>5</v>
      </c>
      <c r="V24" s="13">
        <v>10</v>
      </c>
      <c r="W24" s="13">
        <v>0</v>
      </c>
      <c r="X24" s="13">
        <v>4</v>
      </c>
      <c r="Y24" s="13">
        <v>180</v>
      </c>
      <c r="Z24" s="13">
        <v>17</v>
      </c>
      <c r="AA24" s="13">
        <v>0</v>
      </c>
      <c r="AB24" s="13">
        <v>5</v>
      </c>
      <c r="AC24" s="13">
        <v>0</v>
      </c>
      <c r="AD24" s="13">
        <v>132</v>
      </c>
      <c r="AE24" s="13">
        <v>4</v>
      </c>
      <c r="AF24" s="13">
        <v>7</v>
      </c>
      <c r="AG24" s="14">
        <v>16</v>
      </c>
      <c r="AH24" s="15">
        <v>4314</v>
      </c>
    </row>
    <row r="25" spans="1:34" x14ac:dyDescent="0.2">
      <c r="A25" s="10" t="s">
        <v>27</v>
      </c>
      <c r="B25" s="11">
        <v>29</v>
      </c>
      <c r="C25" s="13">
        <v>87</v>
      </c>
      <c r="D25" s="13">
        <v>0</v>
      </c>
      <c r="E25" s="13">
        <v>32</v>
      </c>
      <c r="F25" s="13">
        <v>0</v>
      </c>
      <c r="G25" s="13">
        <v>1</v>
      </c>
      <c r="H25" s="13">
        <v>300</v>
      </c>
      <c r="I25" s="13">
        <v>1</v>
      </c>
      <c r="J25" s="13">
        <v>0</v>
      </c>
      <c r="K25" s="13">
        <v>2</v>
      </c>
      <c r="L25" s="13">
        <v>0</v>
      </c>
      <c r="M25" s="13">
        <v>17</v>
      </c>
      <c r="N25" s="13">
        <v>945</v>
      </c>
      <c r="O25" s="13">
        <v>1</v>
      </c>
      <c r="P25" s="13">
        <v>0</v>
      </c>
      <c r="Q25" s="13">
        <v>0</v>
      </c>
      <c r="R25" s="13">
        <v>11</v>
      </c>
      <c r="S25" s="13">
        <v>5</v>
      </c>
      <c r="T25" s="13">
        <v>0</v>
      </c>
      <c r="U25" s="13">
        <v>0</v>
      </c>
      <c r="V25" s="13">
        <v>3</v>
      </c>
      <c r="W25" s="13">
        <v>0</v>
      </c>
      <c r="X25" s="13">
        <v>2</v>
      </c>
      <c r="Y25" s="13">
        <v>37</v>
      </c>
      <c r="Z25" s="13">
        <v>24</v>
      </c>
      <c r="AA25" s="13">
        <v>0</v>
      </c>
      <c r="AB25" s="13">
        <v>0</v>
      </c>
      <c r="AC25" s="13">
        <v>0</v>
      </c>
      <c r="AD25" s="13">
        <v>28</v>
      </c>
      <c r="AE25" s="13">
        <v>0</v>
      </c>
      <c r="AF25" s="13">
        <v>0</v>
      </c>
      <c r="AG25" s="14">
        <v>5</v>
      </c>
      <c r="AH25" s="15">
        <v>1530</v>
      </c>
    </row>
    <row r="26" spans="1:34" x14ac:dyDescent="0.2">
      <c r="A26" s="10" t="s">
        <v>28</v>
      </c>
      <c r="B26" s="11">
        <v>167</v>
      </c>
      <c r="C26" s="13">
        <v>85</v>
      </c>
      <c r="D26" s="13">
        <v>2</v>
      </c>
      <c r="E26" s="13">
        <v>43</v>
      </c>
      <c r="F26" s="13">
        <v>3</v>
      </c>
      <c r="G26" s="13">
        <v>40</v>
      </c>
      <c r="H26" s="13">
        <v>1014</v>
      </c>
      <c r="I26" s="13">
        <v>2</v>
      </c>
      <c r="J26" s="13">
        <v>0</v>
      </c>
      <c r="K26" s="13">
        <v>8</v>
      </c>
      <c r="L26" s="13">
        <v>0</v>
      </c>
      <c r="M26" s="13">
        <v>3</v>
      </c>
      <c r="N26" s="13">
        <v>180</v>
      </c>
      <c r="O26" s="13">
        <v>5</v>
      </c>
      <c r="P26" s="13">
        <v>3</v>
      </c>
      <c r="Q26" s="13">
        <v>1</v>
      </c>
      <c r="R26" s="13">
        <v>0</v>
      </c>
      <c r="S26" s="13">
        <v>44</v>
      </c>
      <c r="T26" s="13">
        <v>0</v>
      </c>
      <c r="U26" s="13">
        <v>1</v>
      </c>
      <c r="V26" s="13">
        <v>1</v>
      </c>
      <c r="W26" s="13">
        <v>0</v>
      </c>
      <c r="X26" s="13">
        <v>3</v>
      </c>
      <c r="Y26" s="13">
        <v>41</v>
      </c>
      <c r="Z26" s="13">
        <v>5</v>
      </c>
      <c r="AA26" s="13">
        <v>4</v>
      </c>
      <c r="AB26" s="13">
        <v>1</v>
      </c>
      <c r="AC26" s="13">
        <v>0</v>
      </c>
      <c r="AD26" s="13">
        <v>15</v>
      </c>
      <c r="AE26" s="13">
        <v>12</v>
      </c>
      <c r="AF26" s="13">
        <v>4</v>
      </c>
      <c r="AG26" s="14">
        <v>173</v>
      </c>
      <c r="AH26" s="15">
        <v>1860</v>
      </c>
    </row>
    <row r="27" spans="1:34" x14ac:dyDescent="0.2">
      <c r="A27" s="10" t="s">
        <v>29</v>
      </c>
      <c r="B27" s="11">
        <v>104</v>
      </c>
      <c r="C27" s="13">
        <v>209</v>
      </c>
      <c r="D27" s="13">
        <v>6</v>
      </c>
      <c r="E27" s="13">
        <v>123</v>
      </c>
      <c r="F27" s="13">
        <v>18</v>
      </c>
      <c r="G27" s="13">
        <v>10</v>
      </c>
      <c r="H27" s="13">
        <v>3095</v>
      </c>
      <c r="I27" s="13">
        <v>254</v>
      </c>
      <c r="J27" s="12"/>
      <c r="K27" s="13">
        <v>379</v>
      </c>
      <c r="L27" s="12"/>
      <c r="M27" s="13">
        <v>56</v>
      </c>
      <c r="N27" s="13">
        <v>1957</v>
      </c>
      <c r="O27" s="13">
        <v>7</v>
      </c>
      <c r="P27" s="12"/>
      <c r="Q27" s="13">
        <v>27</v>
      </c>
      <c r="R27" s="13">
        <v>21</v>
      </c>
      <c r="S27" s="13">
        <v>387</v>
      </c>
      <c r="T27" s="13">
        <v>1</v>
      </c>
      <c r="U27" s="13">
        <v>5</v>
      </c>
      <c r="V27" s="13">
        <v>24</v>
      </c>
      <c r="W27" s="13">
        <v>3</v>
      </c>
      <c r="X27" s="13">
        <v>34</v>
      </c>
      <c r="Y27" s="13">
        <v>195</v>
      </c>
      <c r="Z27" s="13">
        <v>112</v>
      </c>
      <c r="AA27" s="13">
        <v>3</v>
      </c>
      <c r="AB27" s="13">
        <v>8</v>
      </c>
      <c r="AC27" s="13">
        <v>3</v>
      </c>
      <c r="AD27" s="12"/>
      <c r="AE27" s="13">
        <v>6</v>
      </c>
      <c r="AF27" s="13">
        <v>1</v>
      </c>
      <c r="AG27" s="14">
        <v>140</v>
      </c>
      <c r="AH27" s="15">
        <v>7188</v>
      </c>
    </row>
    <row r="28" spans="1:34" x14ac:dyDescent="0.2">
      <c r="A28" s="10" t="s">
        <v>30</v>
      </c>
      <c r="B28" s="11">
        <v>56</v>
      </c>
      <c r="C28" s="13">
        <v>60</v>
      </c>
      <c r="D28" s="13">
        <v>0</v>
      </c>
      <c r="E28" s="13">
        <v>120</v>
      </c>
      <c r="F28" s="13">
        <v>0</v>
      </c>
      <c r="G28" s="13">
        <v>3</v>
      </c>
      <c r="H28" s="13">
        <v>416</v>
      </c>
      <c r="I28" s="13">
        <v>9</v>
      </c>
      <c r="J28" s="13">
        <v>0</v>
      </c>
      <c r="K28" s="13">
        <v>2</v>
      </c>
      <c r="L28" s="13">
        <v>0</v>
      </c>
      <c r="M28" s="13">
        <v>1</v>
      </c>
      <c r="N28" s="13">
        <v>416</v>
      </c>
      <c r="O28" s="13">
        <v>0</v>
      </c>
      <c r="P28" s="13">
        <v>2</v>
      </c>
      <c r="Q28" s="13">
        <v>7</v>
      </c>
      <c r="R28" s="13">
        <v>2</v>
      </c>
      <c r="S28" s="13">
        <v>297</v>
      </c>
      <c r="T28" s="13">
        <v>0</v>
      </c>
      <c r="U28" s="13">
        <v>0</v>
      </c>
      <c r="V28" s="13">
        <v>6</v>
      </c>
      <c r="W28" s="13">
        <v>0</v>
      </c>
      <c r="X28" s="13">
        <v>4</v>
      </c>
      <c r="Y28" s="13">
        <v>91</v>
      </c>
      <c r="Z28" s="13">
        <v>5</v>
      </c>
      <c r="AA28" s="13">
        <v>1</v>
      </c>
      <c r="AB28" s="13">
        <v>0</v>
      </c>
      <c r="AC28" s="13">
        <v>1</v>
      </c>
      <c r="AD28" s="13">
        <v>16</v>
      </c>
      <c r="AE28" s="13">
        <v>0</v>
      </c>
      <c r="AF28" s="13">
        <v>0</v>
      </c>
      <c r="AG28" s="14">
        <v>31</v>
      </c>
      <c r="AH28" s="15">
        <v>1546</v>
      </c>
    </row>
    <row r="29" spans="1:34" x14ac:dyDescent="0.2">
      <c r="A29" s="10" t="s">
        <v>31</v>
      </c>
      <c r="B29" s="11">
        <v>41</v>
      </c>
      <c r="C29" s="13">
        <v>4</v>
      </c>
      <c r="D29" s="13">
        <v>0</v>
      </c>
      <c r="E29" s="13">
        <v>20</v>
      </c>
      <c r="F29" s="13">
        <v>0</v>
      </c>
      <c r="G29" s="13">
        <v>0</v>
      </c>
      <c r="H29" s="13">
        <v>258</v>
      </c>
      <c r="I29" s="13">
        <v>8</v>
      </c>
      <c r="J29" s="13">
        <v>0</v>
      </c>
      <c r="K29" s="13">
        <v>0</v>
      </c>
      <c r="L29" s="13">
        <v>0</v>
      </c>
      <c r="M29" s="13">
        <v>1</v>
      </c>
      <c r="N29" s="13">
        <v>98</v>
      </c>
      <c r="O29" s="13">
        <v>0</v>
      </c>
      <c r="P29" s="13">
        <v>0</v>
      </c>
      <c r="Q29" s="13">
        <v>0</v>
      </c>
      <c r="R29" s="13">
        <v>0</v>
      </c>
      <c r="S29" s="13">
        <v>6</v>
      </c>
      <c r="T29" s="13">
        <v>0</v>
      </c>
      <c r="U29" s="13">
        <v>0</v>
      </c>
      <c r="V29" s="13">
        <v>3</v>
      </c>
      <c r="W29" s="13">
        <v>0</v>
      </c>
      <c r="X29" s="13">
        <v>0</v>
      </c>
      <c r="Y29" s="13">
        <v>10</v>
      </c>
      <c r="Z29" s="13">
        <v>1</v>
      </c>
      <c r="AA29" s="13">
        <v>0</v>
      </c>
      <c r="AB29" s="13">
        <v>1</v>
      </c>
      <c r="AC29" s="13">
        <v>1</v>
      </c>
      <c r="AD29" s="13">
        <v>10</v>
      </c>
      <c r="AE29" s="13">
        <v>0</v>
      </c>
      <c r="AF29" s="13">
        <v>0</v>
      </c>
      <c r="AG29" s="14">
        <v>4</v>
      </c>
      <c r="AH29" s="15">
        <v>466</v>
      </c>
    </row>
    <row r="30" spans="1:34" x14ac:dyDescent="0.2">
      <c r="A30" s="10" t="s">
        <v>35</v>
      </c>
      <c r="B30" s="11">
        <v>4869</v>
      </c>
      <c r="C30" s="13">
        <v>7114</v>
      </c>
      <c r="D30" s="13">
        <v>111</v>
      </c>
      <c r="E30" s="13">
        <v>5674</v>
      </c>
      <c r="F30" s="13">
        <v>92</v>
      </c>
      <c r="G30" s="13">
        <v>316</v>
      </c>
      <c r="H30" s="13">
        <v>58485</v>
      </c>
      <c r="I30" s="13">
        <v>1262</v>
      </c>
      <c r="J30" s="13">
        <v>9</v>
      </c>
      <c r="K30" s="13">
        <v>3960</v>
      </c>
      <c r="L30" s="13">
        <v>9</v>
      </c>
      <c r="M30" s="13">
        <v>453</v>
      </c>
      <c r="N30" s="13">
        <v>57025</v>
      </c>
      <c r="O30" s="13">
        <v>207</v>
      </c>
      <c r="P30" s="13">
        <v>170</v>
      </c>
      <c r="Q30" s="13">
        <v>489</v>
      </c>
      <c r="R30" s="13">
        <v>261</v>
      </c>
      <c r="S30" s="13">
        <v>5619</v>
      </c>
      <c r="T30" s="13">
        <v>93</v>
      </c>
      <c r="U30" s="13">
        <v>50</v>
      </c>
      <c r="V30" s="13">
        <v>1064</v>
      </c>
      <c r="W30" s="13">
        <v>16</v>
      </c>
      <c r="X30" s="13">
        <v>643</v>
      </c>
      <c r="Y30" s="13">
        <v>7829</v>
      </c>
      <c r="Z30" s="13">
        <v>990</v>
      </c>
      <c r="AA30" s="13">
        <v>181</v>
      </c>
      <c r="AB30" s="13">
        <v>211</v>
      </c>
      <c r="AC30" s="13">
        <v>217</v>
      </c>
      <c r="AD30" s="13">
        <v>2990</v>
      </c>
      <c r="AE30" s="13">
        <v>724</v>
      </c>
      <c r="AF30" s="13">
        <v>58</v>
      </c>
      <c r="AG30" s="14">
        <v>3484</v>
      </c>
      <c r="AH30" s="15">
        <v>164675</v>
      </c>
    </row>
  </sheetData>
  <autoFilter ref="A1:AH30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E1" zoomScale="72" zoomScaleNormal="72" workbookViewId="0">
      <selection activeCell="AI1" sqref="AI1:AI1048576"/>
    </sheetView>
  </sheetViews>
  <sheetFormatPr baseColWidth="10" defaultColWidth="9.140625" defaultRowHeight="12.75" x14ac:dyDescent="0.2"/>
  <cols>
    <col min="1" max="34" width="11.5703125"/>
    <col min="36" max="1024" width="11.5703125"/>
  </cols>
  <sheetData>
    <row r="1" spans="1:35" x14ac:dyDescent="0.2">
      <c r="A1" s="35" t="s">
        <v>98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35</v>
      </c>
    </row>
    <row r="2" spans="1:35" x14ac:dyDescent="0.2">
      <c r="A2" t="s">
        <v>1</v>
      </c>
      <c r="B2" s="5" t="s">
        <v>58</v>
      </c>
      <c r="C2" s="6">
        <v>1</v>
      </c>
      <c r="D2" s="36">
        <v>24</v>
      </c>
      <c r="E2" s="36">
        <v>0</v>
      </c>
      <c r="F2" s="36">
        <v>78</v>
      </c>
      <c r="G2" s="36">
        <v>0</v>
      </c>
      <c r="H2" s="36">
        <v>7</v>
      </c>
      <c r="I2" s="36">
        <v>557</v>
      </c>
      <c r="J2" s="36">
        <v>10</v>
      </c>
      <c r="K2" s="36">
        <v>0</v>
      </c>
      <c r="L2" s="36">
        <v>118</v>
      </c>
      <c r="M2" s="36">
        <v>0</v>
      </c>
      <c r="N2" s="36">
        <v>1</v>
      </c>
      <c r="O2" s="36">
        <v>77</v>
      </c>
      <c r="P2" s="36">
        <v>0</v>
      </c>
      <c r="Q2" s="36">
        <v>12</v>
      </c>
      <c r="R2" s="36">
        <v>0</v>
      </c>
      <c r="S2" s="36">
        <v>0</v>
      </c>
      <c r="T2" s="36">
        <v>18</v>
      </c>
      <c r="U2" s="36">
        <v>1</v>
      </c>
      <c r="V2" s="36">
        <v>0</v>
      </c>
      <c r="W2" s="36">
        <v>1</v>
      </c>
      <c r="X2" s="36">
        <v>0</v>
      </c>
      <c r="Y2" s="36">
        <v>0</v>
      </c>
      <c r="Z2" s="36">
        <v>40</v>
      </c>
      <c r="AA2" s="36">
        <v>2</v>
      </c>
      <c r="AB2" s="36">
        <v>2</v>
      </c>
      <c r="AC2" s="36">
        <v>0</v>
      </c>
      <c r="AD2" s="36">
        <v>1</v>
      </c>
      <c r="AE2" s="36">
        <v>13</v>
      </c>
      <c r="AF2" s="36">
        <v>2</v>
      </c>
      <c r="AG2" s="36">
        <v>2</v>
      </c>
      <c r="AH2" s="8">
        <v>27</v>
      </c>
      <c r="AI2" s="7">
        <v>7580</v>
      </c>
    </row>
    <row r="3" spans="1:35" x14ac:dyDescent="0.2">
      <c r="A3" t="s">
        <v>2</v>
      </c>
      <c r="B3" s="10" t="s">
        <v>59</v>
      </c>
      <c r="C3" s="11">
        <v>6</v>
      </c>
      <c r="D3" s="13"/>
      <c r="E3" s="13">
        <v>0</v>
      </c>
      <c r="F3" s="13">
        <v>16</v>
      </c>
      <c r="G3" s="13">
        <v>0</v>
      </c>
      <c r="H3" s="13">
        <v>1</v>
      </c>
      <c r="I3" s="13">
        <v>301</v>
      </c>
      <c r="J3" s="13">
        <v>8</v>
      </c>
      <c r="K3" s="13">
        <v>0</v>
      </c>
      <c r="L3" s="13">
        <v>44</v>
      </c>
      <c r="M3" s="13">
        <v>0</v>
      </c>
      <c r="N3" s="13">
        <v>3</v>
      </c>
      <c r="O3" s="13">
        <v>194</v>
      </c>
      <c r="P3" s="13">
        <v>0</v>
      </c>
      <c r="Q3" s="13">
        <v>1</v>
      </c>
      <c r="R3" s="13">
        <v>0</v>
      </c>
      <c r="S3" s="13">
        <v>2</v>
      </c>
      <c r="T3" s="13">
        <v>5</v>
      </c>
      <c r="U3" s="13">
        <v>1</v>
      </c>
      <c r="V3" s="13">
        <v>0</v>
      </c>
      <c r="W3" s="13">
        <v>16</v>
      </c>
      <c r="X3" s="13">
        <v>0</v>
      </c>
      <c r="Y3" s="13">
        <v>0</v>
      </c>
      <c r="Z3" s="13">
        <v>59</v>
      </c>
      <c r="AA3" s="13">
        <v>4</v>
      </c>
      <c r="AB3" s="13">
        <v>1</v>
      </c>
      <c r="AC3" s="13">
        <v>0</v>
      </c>
      <c r="AD3" s="13">
        <v>0</v>
      </c>
      <c r="AE3" s="13">
        <v>14</v>
      </c>
      <c r="AF3" s="13">
        <v>0</v>
      </c>
      <c r="AG3" s="13">
        <v>0</v>
      </c>
      <c r="AH3" s="14">
        <v>2</v>
      </c>
      <c r="AI3" s="13">
        <v>994</v>
      </c>
    </row>
    <row r="4" spans="1:35" x14ac:dyDescent="0.2">
      <c r="A4" t="s">
        <v>3</v>
      </c>
      <c r="B4" s="10" t="s">
        <v>60</v>
      </c>
      <c r="C4" s="11">
        <v>8</v>
      </c>
      <c r="D4" s="12">
        <v>2</v>
      </c>
      <c r="E4" s="13">
        <v>0</v>
      </c>
      <c r="F4" s="13">
        <v>3</v>
      </c>
      <c r="G4" s="13">
        <v>0</v>
      </c>
      <c r="H4" s="13">
        <v>0</v>
      </c>
      <c r="I4" s="13">
        <v>36</v>
      </c>
      <c r="J4" s="13">
        <v>1</v>
      </c>
      <c r="K4" s="13">
        <v>0</v>
      </c>
      <c r="L4" s="13">
        <v>0</v>
      </c>
      <c r="M4" s="13">
        <v>0</v>
      </c>
      <c r="N4" s="13">
        <v>2</v>
      </c>
      <c r="O4" s="13">
        <v>3</v>
      </c>
      <c r="P4" s="13">
        <v>1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3</v>
      </c>
      <c r="AA4" s="13">
        <v>0</v>
      </c>
      <c r="AB4" s="13">
        <v>3</v>
      </c>
      <c r="AC4" s="13">
        <v>0</v>
      </c>
      <c r="AD4" s="13">
        <v>2</v>
      </c>
      <c r="AE4" s="13">
        <v>4</v>
      </c>
      <c r="AF4" s="13">
        <v>0</v>
      </c>
      <c r="AG4" s="13">
        <v>5</v>
      </c>
      <c r="AH4" s="14">
        <v>13</v>
      </c>
      <c r="AI4" s="13">
        <v>678</v>
      </c>
    </row>
    <row r="5" spans="1:35" x14ac:dyDescent="0.2">
      <c r="A5" t="s">
        <v>4</v>
      </c>
      <c r="B5" s="10" t="s">
        <v>87</v>
      </c>
      <c r="C5" s="11">
        <v>36</v>
      </c>
      <c r="D5" s="13">
        <v>84</v>
      </c>
      <c r="E5" s="13">
        <v>0</v>
      </c>
      <c r="F5" s="13">
        <v>0</v>
      </c>
      <c r="G5" s="13">
        <v>0</v>
      </c>
      <c r="H5" s="13">
        <v>1</v>
      </c>
      <c r="I5" s="13">
        <v>544</v>
      </c>
      <c r="J5" s="13">
        <v>21</v>
      </c>
      <c r="K5" s="13">
        <v>0</v>
      </c>
      <c r="L5" s="13">
        <v>276</v>
      </c>
      <c r="M5" s="13">
        <v>1</v>
      </c>
      <c r="N5" s="13">
        <v>7</v>
      </c>
      <c r="O5" s="13">
        <v>118</v>
      </c>
      <c r="P5" s="13">
        <v>1</v>
      </c>
      <c r="Q5" s="13">
        <v>1</v>
      </c>
      <c r="R5" s="13">
        <v>0</v>
      </c>
      <c r="S5" s="13">
        <v>1</v>
      </c>
      <c r="T5" s="13">
        <v>33</v>
      </c>
      <c r="U5" s="13">
        <v>3</v>
      </c>
      <c r="V5" s="13">
        <v>0</v>
      </c>
      <c r="W5" s="13">
        <v>21</v>
      </c>
      <c r="X5" s="13">
        <v>0</v>
      </c>
      <c r="Y5" s="13">
        <v>0</v>
      </c>
      <c r="Z5" s="13">
        <v>97</v>
      </c>
      <c r="AA5" s="13">
        <v>7</v>
      </c>
      <c r="AB5" s="13">
        <v>0</v>
      </c>
      <c r="AC5" s="13">
        <v>3</v>
      </c>
      <c r="AD5" s="13">
        <v>0</v>
      </c>
      <c r="AE5" s="13">
        <v>21</v>
      </c>
      <c r="AF5" s="13">
        <v>0</v>
      </c>
      <c r="AG5" s="13">
        <v>0</v>
      </c>
      <c r="AH5" s="14">
        <v>16</v>
      </c>
      <c r="AI5" s="13">
        <v>86</v>
      </c>
    </row>
    <row r="6" spans="1:35" x14ac:dyDescent="0.2">
      <c r="A6" t="s">
        <v>6</v>
      </c>
      <c r="B6" s="10" t="s">
        <v>88</v>
      </c>
      <c r="C6" s="1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3">
        <v>126</v>
      </c>
    </row>
    <row r="7" spans="1:35" x14ac:dyDescent="0.2">
      <c r="A7" t="s">
        <v>7</v>
      </c>
      <c r="B7" s="10" t="s">
        <v>57</v>
      </c>
      <c r="C7" s="37">
        <v>667</v>
      </c>
      <c r="D7" s="41">
        <v>260</v>
      </c>
      <c r="E7" s="41">
        <v>22</v>
      </c>
      <c r="F7" s="41">
        <v>447</v>
      </c>
      <c r="G7" s="41">
        <v>5</v>
      </c>
      <c r="H7" s="41">
        <v>32</v>
      </c>
      <c r="I7" s="41"/>
      <c r="J7" s="41">
        <v>134</v>
      </c>
      <c r="K7" s="41"/>
      <c r="L7" s="41">
        <v>3495</v>
      </c>
      <c r="M7" s="41">
        <v>1</v>
      </c>
      <c r="N7" s="41">
        <v>30</v>
      </c>
      <c r="O7" s="41">
        <v>978</v>
      </c>
      <c r="P7" s="41">
        <v>2</v>
      </c>
      <c r="Q7" s="41">
        <v>27</v>
      </c>
      <c r="R7" s="41">
        <v>1</v>
      </c>
      <c r="S7" s="41">
        <v>15</v>
      </c>
      <c r="T7" s="41">
        <v>136</v>
      </c>
      <c r="U7" s="41">
        <v>6</v>
      </c>
      <c r="V7" s="41">
        <v>10</v>
      </c>
      <c r="W7" s="41">
        <v>116</v>
      </c>
      <c r="X7" s="41"/>
      <c r="Y7" s="41">
        <v>2</v>
      </c>
      <c r="Z7" s="41">
        <v>875</v>
      </c>
      <c r="AA7" s="41">
        <v>60</v>
      </c>
      <c r="AB7" s="41">
        <v>42</v>
      </c>
      <c r="AC7" s="41">
        <v>2</v>
      </c>
      <c r="AD7" s="41">
        <v>13</v>
      </c>
      <c r="AE7" s="41">
        <v>157</v>
      </c>
      <c r="AF7" s="41">
        <v>10</v>
      </c>
      <c r="AG7" s="41">
        <v>5</v>
      </c>
      <c r="AH7" s="38">
        <v>30</v>
      </c>
      <c r="AI7" s="13">
        <v>404</v>
      </c>
    </row>
    <row r="8" spans="1:35" x14ac:dyDescent="0.2">
      <c r="A8" t="s">
        <v>8</v>
      </c>
      <c r="B8" s="10" t="s">
        <v>63</v>
      </c>
      <c r="C8" s="11">
        <v>10</v>
      </c>
      <c r="D8" s="13">
        <v>11</v>
      </c>
      <c r="E8" s="13">
        <v>0</v>
      </c>
      <c r="F8" s="13">
        <v>5</v>
      </c>
      <c r="G8" s="13">
        <v>0</v>
      </c>
      <c r="H8" s="13">
        <v>1</v>
      </c>
      <c r="I8" s="13">
        <v>228</v>
      </c>
      <c r="J8" s="13">
        <v>0</v>
      </c>
      <c r="K8" s="13">
        <v>0</v>
      </c>
      <c r="L8" s="13">
        <v>9</v>
      </c>
      <c r="M8" s="13">
        <v>0</v>
      </c>
      <c r="N8" s="13">
        <v>12</v>
      </c>
      <c r="O8" s="13">
        <v>34</v>
      </c>
      <c r="P8" s="13">
        <v>0</v>
      </c>
      <c r="Q8" s="13">
        <v>0</v>
      </c>
      <c r="R8" s="13">
        <v>0</v>
      </c>
      <c r="S8" s="13">
        <v>1</v>
      </c>
      <c r="T8" s="13">
        <v>5</v>
      </c>
      <c r="U8" s="13">
        <v>0</v>
      </c>
      <c r="V8" s="13">
        <v>0</v>
      </c>
      <c r="W8" s="13">
        <v>4</v>
      </c>
      <c r="X8" s="13">
        <v>0</v>
      </c>
      <c r="Y8" s="13">
        <v>0</v>
      </c>
      <c r="Z8" s="13">
        <v>16</v>
      </c>
      <c r="AA8" s="13">
        <v>7</v>
      </c>
      <c r="AB8" s="13">
        <v>0</v>
      </c>
      <c r="AC8" s="13">
        <v>0</v>
      </c>
      <c r="AD8" s="13">
        <v>0</v>
      </c>
      <c r="AE8" s="13">
        <v>58</v>
      </c>
      <c r="AF8" s="13">
        <v>2</v>
      </c>
      <c r="AG8" s="13">
        <v>0</v>
      </c>
      <c r="AH8" s="14">
        <v>1</v>
      </c>
      <c r="AI8" s="13">
        <v>809</v>
      </c>
    </row>
    <row r="9" spans="1:35" x14ac:dyDescent="0.2">
      <c r="A9" t="s">
        <v>9</v>
      </c>
      <c r="B9" s="10" t="s">
        <v>65</v>
      </c>
      <c r="C9" s="11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9</v>
      </c>
      <c r="J9" s="13">
        <v>4</v>
      </c>
      <c r="K9" s="13">
        <v>0</v>
      </c>
      <c r="L9" s="13">
        <v>0</v>
      </c>
      <c r="M9" s="13">
        <v>0</v>
      </c>
      <c r="N9" s="13">
        <v>4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2</v>
      </c>
      <c r="AB9" s="13">
        <v>0</v>
      </c>
      <c r="AC9" s="13">
        <v>0</v>
      </c>
      <c r="AD9" s="13">
        <v>0</v>
      </c>
      <c r="AE9" s="13">
        <v>1</v>
      </c>
      <c r="AF9" s="13">
        <v>0</v>
      </c>
      <c r="AG9" s="13">
        <v>0</v>
      </c>
      <c r="AH9" s="14">
        <v>0</v>
      </c>
      <c r="AI9" s="13">
        <v>20</v>
      </c>
    </row>
    <row r="10" spans="1:35" x14ac:dyDescent="0.2">
      <c r="A10" t="s">
        <v>11</v>
      </c>
      <c r="B10" s="10" t="s">
        <v>64</v>
      </c>
      <c r="C10" s="11">
        <v>5</v>
      </c>
      <c r="D10" s="13">
        <v>21</v>
      </c>
      <c r="E10" s="13">
        <v>0</v>
      </c>
      <c r="F10" s="13">
        <v>41</v>
      </c>
      <c r="G10" s="13">
        <v>0</v>
      </c>
      <c r="H10" s="13">
        <v>2</v>
      </c>
      <c r="I10" s="13">
        <v>299</v>
      </c>
      <c r="J10" s="13">
        <v>6</v>
      </c>
      <c r="K10" s="13">
        <v>0</v>
      </c>
      <c r="L10" s="13">
        <v>11</v>
      </c>
      <c r="M10" s="13">
        <v>0</v>
      </c>
      <c r="N10" s="13">
        <v>13</v>
      </c>
      <c r="O10" s="13">
        <v>293</v>
      </c>
      <c r="P10" s="13">
        <v>0</v>
      </c>
      <c r="Q10" s="13">
        <v>0</v>
      </c>
      <c r="R10" s="13">
        <v>0</v>
      </c>
      <c r="S10" s="13">
        <v>4</v>
      </c>
      <c r="T10" s="13">
        <v>0</v>
      </c>
      <c r="U10" s="13">
        <v>0</v>
      </c>
      <c r="V10" s="13">
        <v>0</v>
      </c>
      <c r="W10" s="13">
        <v>8</v>
      </c>
      <c r="X10" s="13">
        <v>0</v>
      </c>
      <c r="Y10" s="13">
        <v>0</v>
      </c>
      <c r="Z10" s="13">
        <v>63</v>
      </c>
      <c r="AA10" s="13">
        <v>7</v>
      </c>
      <c r="AB10" s="13">
        <v>0</v>
      </c>
      <c r="AC10" s="13">
        <v>1</v>
      </c>
      <c r="AD10" s="13">
        <v>1</v>
      </c>
      <c r="AE10" s="13">
        <v>33</v>
      </c>
      <c r="AF10" s="13">
        <v>0</v>
      </c>
      <c r="AG10" s="13">
        <v>0</v>
      </c>
      <c r="AH10" s="14">
        <v>1</v>
      </c>
      <c r="AI10" s="13">
        <v>493</v>
      </c>
    </row>
    <row r="11" spans="1:35" x14ac:dyDescent="0.2">
      <c r="A11" t="s">
        <v>12</v>
      </c>
      <c r="B11" s="10" t="s">
        <v>66</v>
      </c>
      <c r="C11" s="11">
        <v>6</v>
      </c>
      <c r="D11" s="13">
        <v>10</v>
      </c>
      <c r="E11" s="13">
        <v>0</v>
      </c>
      <c r="F11" s="13">
        <v>6</v>
      </c>
      <c r="G11" s="13">
        <v>1</v>
      </c>
      <c r="H11" s="13">
        <v>1</v>
      </c>
      <c r="I11" s="13">
        <v>281</v>
      </c>
      <c r="J11" s="13">
        <v>13</v>
      </c>
      <c r="K11" s="13">
        <v>3</v>
      </c>
      <c r="L11" s="13">
        <v>32</v>
      </c>
      <c r="M11" s="13">
        <v>0</v>
      </c>
      <c r="N11" s="13">
        <v>0</v>
      </c>
      <c r="O11" s="13">
        <v>59</v>
      </c>
      <c r="P11" s="13">
        <v>0</v>
      </c>
      <c r="Q11" s="13">
        <v>1</v>
      </c>
      <c r="R11" s="13">
        <v>0</v>
      </c>
      <c r="S11" s="13">
        <v>5</v>
      </c>
      <c r="T11" s="13">
        <v>3</v>
      </c>
      <c r="U11" s="13">
        <v>0</v>
      </c>
      <c r="V11" s="13">
        <v>0</v>
      </c>
      <c r="W11" s="13">
        <v>2</v>
      </c>
      <c r="X11" s="13">
        <v>0</v>
      </c>
      <c r="Y11" s="13">
        <v>0</v>
      </c>
      <c r="Z11" s="13">
        <v>7</v>
      </c>
      <c r="AA11" s="13">
        <v>9</v>
      </c>
      <c r="AB11" s="13">
        <v>1</v>
      </c>
      <c r="AC11" s="13">
        <v>0</v>
      </c>
      <c r="AD11" s="13">
        <v>0</v>
      </c>
      <c r="AE11" s="13">
        <v>46</v>
      </c>
      <c r="AF11" s="13">
        <v>0</v>
      </c>
      <c r="AG11" s="13">
        <v>0</v>
      </c>
      <c r="AH11" s="14">
        <v>7</v>
      </c>
      <c r="AI11" s="13">
        <v>1837</v>
      </c>
    </row>
    <row r="12" spans="1:35" x14ac:dyDescent="0.2">
      <c r="A12" t="s">
        <v>13</v>
      </c>
      <c r="B12" s="10" t="s">
        <v>67</v>
      </c>
      <c r="C12" s="11">
        <v>61</v>
      </c>
      <c r="D12" s="13">
        <v>121</v>
      </c>
      <c r="E12" s="13">
        <v>1</v>
      </c>
      <c r="F12" s="13">
        <v>124</v>
      </c>
      <c r="G12" s="13">
        <v>0</v>
      </c>
      <c r="H12" s="13">
        <v>7</v>
      </c>
      <c r="I12" s="13">
        <v>970</v>
      </c>
      <c r="J12" s="13">
        <v>16</v>
      </c>
      <c r="K12" s="13">
        <v>0</v>
      </c>
      <c r="L12" s="13">
        <v>35</v>
      </c>
      <c r="M12" s="13">
        <v>0</v>
      </c>
      <c r="N12" s="13">
        <v>16</v>
      </c>
      <c r="O12" s="13">
        <v>0</v>
      </c>
      <c r="P12" s="13">
        <v>0</v>
      </c>
      <c r="Q12" s="13">
        <v>2</v>
      </c>
      <c r="R12" s="13">
        <v>1</v>
      </c>
      <c r="S12" s="13">
        <v>14</v>
      </c>
      <c r="T12" s="13">
        <v>14</v>
      </c>
      <c r="U12" s="13">
        <v>0</v>
      </c>
      <c r="V12" s="13">
        <v>8</v>
      </c>
      <c r="W12" s="13">
        <v>50</v>
      </c>
      <c r="X12" s="13">
        <v>2</v>
      </c>
      <c r="Y12" s="13">
        <v>3</v>
      </c>
      <c r="Z12" s="13">
        <v>145</v>
      </c>
      <c r="AA12" s="13">
        <v>25</v>
      </c>
      <c r="AB12" s="13">
        <v>5</v>
      </c>
      <c r="AC12" s="13">
        <v>3</v>
      </c>
      <c r="AD12" s="13">
        <v>0</v>
      </c>
      <c r="AE12" s="13">
        <v>136</v>
      </c>
      <c r="AF12" s="13">
        <v>1</v>
      </c>
      <c r="AG12" s="13">
        <v>2</v>
      </c>
      <c r="AH12" s="14">
        <v>75</v>
      </c>
      <c r="AI12" s="13">
        <v>18</v>
      </c>
    </row>
    <row r="13" spans="1:35" x14ac:dyDescent="0.2">
      <c r="A13" t="s">
        <v>34</v>
      </c>
      <c r="B13" s="10" t="s">
        <v>68</v>
      </c>
      <c r="C13" s="11">
        <v>0</v>
      </c>
      <c r="D13" s="13">
        <v>4</v>
      </c>
      <c r="E13" s="13">
        <v>0</v>
      </c>
      <c r="F13" s="13">
        <v>1</v>
      </c>
      <c r="G13" s="13">
        <v>0</v>
      </c>
      <c r="H13" s="13">
        <v>0</v>
      </c>
      <c r="I13" s="13">
        <v>6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</v>
      </c>
      <c r="AB13" s="13">
        <v>1</v>
      </c>
      <c r="AC13" s="13">
        <v>0</v>
      </c>
      <c r="AD13" s="13">
        <v>0</v>
      </c>
      <c r="AE13" s="13">
        <v>2</v>
      </c>
      <c r="AF13" s="13">
        <v>0</v>
      </c>
      <c r="AG13" s="13">
        <v>0</v>
      </c>
      <c r="AH13" s="14">
        <v>0</v>
      </c>
      <c r="AI13" s="13">
        <v>65</v>
      </c>
    </row>
    <row r="14" spans="1:35" x14ac:dyDescent="0.2">
      <c r="A14" t="s">
        <v>14</v>
      </c>
      <c r="B14" s="10" t="s">
        <v>62</v>
      </c>
      <c r="C14" s="11">
        <v>50</v>
      </c>
      <c r="D14" s="13">
        <v>2</v>
      </c>
      <c r="E14" s="13">
        <v>0</v>
      </c>
      <c r="F14" s="13">
        <v>9</v>
      </c>
      <c r="G14" s="13">
        <v>0</v>
      </c>
      <c r="H14" s="13">
        <v>1</v>
      </c>
      <c r="I14" s="13">
        <v>24</v>
      </c>
      <c r="J14" s="13">
        <v>0</v>
      </c>
      <c r="K14" s="13">
        <v>0</v>
      </c>
      <c r="L14" s="13">
        <v>6</v>
      </c>
      <c r="M14" s="13">
        <v>0</v>
      </c>
      <c r="N14" s="13">
        <v>0</v>
      </c>
      <c r="O14" s="13">
        <v>2</v>
      </c>
      <c r="P14" s="13">
        <v>0</v>
      </c>
      <c r="Q14" s="13">
        <v>1</v>
      </c>
      <c r="R14" s="13">
        <v>0</v>
      </c>
      <c r="S14" s="13">
        <v>0</v>
      </c>
      <c r="T14" s="13">
        <v>1</v>
      </c>
      <c r="U14" s="13">
        <v>0</v>
      </c>
      <c r="V14" s="13">
        <v>0</v>
      </c>
      <c r="W14" s="13">
        <v>2</v>
      </c>
      <c r="X14" s="13">
        <v>0</v>
      </c>
      <c r="Y14" s="13">
        <v>0</v>
      </c>
      <c r="Z14" s="13">
        <v>9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19</v>
      </c>
      <c r="AG14" s="13">
        <v>0</v>
      </c>
      <c r="AH14" s="14">
        <v>0</v>
      </c>
      <c r="AI14" s="13">
        <v>34</v>
      </c>
    </row>
    <row r="15" spans="1:35" x14ac:dyDescent="0.2">
      <c r="A15" t="s">
        <v>15</v>
      </c>
      <c r="B15" s="10" t="s">
        <v>69</v>
      </c>
      <c r="C15" s="11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65</v>
      </c>
      <c r="AF15" s="13">
        <v>0</v>
      </c>
      <c r="AG15" s="13">
        <v>0</v>
      </c>
      <c r="AH15" s="14">
        <v>0</v>
      </c>
      <c r="AI15" s="13">
        <v>12</v>
      </c>
    </row>
    <row r="16" spans="1:35" x14ac:dyDescent="0.2">
      <c r="A16" t="s">
        <v>16</v>
      </c>
      <c r="B16" s="10" t="s">
        <v>70</v>
      </c>
      <c r="C16" s="11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4</v>
      </c>
      <c r="M16" s="13">
        <v>0</v>
      </c>
      <c r="N16" s="13">
        <v>2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3">
        <v>2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1</v>
      </c>
      <c r="AA16" s="13">
        <v>1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4">
        <v>22</v>
      </c>
      <c r="AI16" s="13">
        <v>6307</v>
      </c>
    </row>
    <row r="17" spans="1:35" x14ac:dyDescent="0.2">
      <c r="A17" t="s">
        <v>17</v>
      </c>
      <c r="B17" s="10" t="s">
        <v>71</v>
      </c>
      <c r="C17" s="11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6</v>
      </c>
      <c r="J17" s="13">
        <v>1</v>
      </c>
      <c r="K17" s="13">
        <v>0</v>
      </c>
      <c r="L17" s="13">
        <v>0</v>
      </c>
      <c r="M17" s="13">
        <v>0</v>
      </c>
      <c r="N17" s="13">
        <v>1</v>
      </c>
      <c r="O17" s="13">
        <v>1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1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2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4">
        <v>0</v>
      </c>
      <c r="AI17" s="13">
        <v>60</v>
      </c>
    </row>
    <row r="18" spans="1:35" x14ac:dyDescent="0.2">
      <c r="A18" t="s">
        <v>18</v>
      </c>
      <c r="B18" s="10" t="s">
        <v>72</v>
      </c>
      <c r="C18" s="11">
        <v>930</v>
      </c>
      <c r="D18" s="13">
        <v>192</v>
      </c>
      <c r="E18" s="13">
        <v>0</v>
      </c>
      <c r="F18" s="13">
        <v>650</v>
      </c>
      <c r="G18" s="13">
        <v>0</v>
      </c>
      <c r="H18" s="13">
        <v>11</v>
      </c>
      <c r="I18" s="13">
        <v>2292</v>
      </c>
      <c r="J18" s="13">
        <v>67</v>
      </c>
      <c r="K18" s="13">
        <v>0</v>
      </c>
      <c r="L18" s="13">
        <v>11</v>
      </c>
      <c r="M18" s="13">
        <v>0</v>
      </c>
      <c r="N18" s="13">
        <v>54</v>
      </c>
      <c r="O18" s="13">
        <v>1546</v>
      </c>
      <c r="P18" s="13">
        <v>1</v>
      </c>
      <c r="Q18" s="13">
        <v>4</v>
      </c>
      <c r="R18" s="13">
        <v>0</v>
      </c>
      <c r="S18" s="13">
        <v>9</v>
      </c>
      <c r="T18" s="13">
        <v>0</v>
      </c>
      <c r="U18" s="13">
        <v>0</v>
      </c>
      <c r="V18" s="13">
        <v>0</v>
      </c>
      <c r="W18" s="13">
        <v>33</v>
      </c>
      <c r="X18" s="13">
        <v>0</v>
      </c>
      <c r="Y18" s="13">
        <v>2</v>
      </c>
      <c r="Z18" s="13">
        <v>281</v>
      </c>
      <c r="AA18" s="13">
        <v>59</v>
      </c>
      <c r="AB18" s="13">
        <v>3</v>
      </c>
      <c r="AC18" s="13">
        <v>3</v>
      </c>
      <c r="AD18" s="13">
        <v>0</v>
      </c>
      <c r="AE18" s="13">
        <v>155</v>
      </c>
      <c r="AF18" s="13">
        <v>4</v>
      </c>
      <c r="AG18" s="13">
        <v>0</v>
      </c>
      <c r="AH18" s="14">
        <v>0</v>
      </c>
      <c r="AI18" s="13">
        <v>1</v>
      </c>
    </row>
    <row r="19" spans="1:35" x14ac:dyDescent="0.2">
      <c r="A19" t="s">
        <v>19</v>
      </c>
      <c r="B19" s="10" t="s">
        <v>74</v>
      </c>
      <c r="C19" s="11">
        <v>0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4">
        <v>0</v>
      </c>
      <c r="AI19" s="13">
        <v>73</v>
      </c>
    </row>
    <row r="20" spans="1:35" x14ac:dyDescent="0.2">
      <c r="A20" t="s">
        <v>20</v>
      </c>
      <c r="B20" s="10" t="s">
        <v>75</v>
      </c>
      <c r="C20" s="11">
        <v>5</v>
      </c>
      <c r="D20" s="13">
        <v>0</v>
      </c>
      <c r="E20" s="13">
        <v>0</v>
      </c>
      <c r="F20" s="13">
        <v>2</v>
      </c>
      <c r="G20" s="13">
        <v>0</v>
      </c>
      <c r="H20" s="13">
        <v>0</v>
      </c>
      <c r="I20" s="13">
        <v>38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2</v>
      </c>
      <c r="AA20" s="13">
        <v>1</v>
      </c>
      <c r="AB20" s="13">
        <v>1</v>
      </c>
      <c r="AC20" s="13">
        <v>0</v>
      </c>
      <c r="AD20" s="13">
        <v>0</v>
      </c>
      <c r="AE20" s="13">
        <v>23</v>
      </c>
      <c r="AF20" s="13">
        <v>0</v>
      </c>
      <c r="AG20" s="13">
        <v>0</v>
      </c>
      <c r="AH20" s="14">
        <v>0</v>
      </c>
      <c r="AI20" s="13">
        <v>84</v>
      </c>
    </row>
    <row r="21" spans="1:35" x14ac:dyDescent="0.2">
      <c r="A21" t="s">
        <v>21</v>
      </c>
      <c r="B21" s="10" t="s">
        <v>76</v>
      </c>
      <c r="C21" s="11">
        <v>6</v>
      </c>
      <c r="D21" s="13">
        <v>10</v>
      </c>
      <c r="E21" s="13">
        <v>0</v>
      </c>
      <c r="F21" s="13">
        <v>19</v>
      </c>
      <c r="G21" s="13">
        <v>0</v>
      </c>
      <c r="H21" s="13">
        <v>0</v>
      </c>
      <c r="I21" s="13">
        <v>8</v>
      </c>
      <c r="J21" s="13">
        <v>4</v>
      </c>
      <c r="K21" s="13">
        <v>0</v>
      </c>
      <c r="L21" s="13">
        <v>14</v>
      </c>
      <c r="M21" s="13">
        <v>0</v>
      </c>
      <c r="N21" s="13">
        <v>0</v>
      </c>
      <c r="O21" s="13">
        <v>8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15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4">
        <v>0</v>
      </c>
      <c r="AI21" s="13">
        <v>110</v>
      </c>
    </row>
    <row r="22" spans="1:35" x14ac:dyDescent="0.2">
      <c r="A22" t="s">
        <v>22</v>
      </c>
      <c r="B22" s="10" t="s">
        <v>73</v>
      </c>
      <c r="C22" s="11">
        <v>4</v>
      </c>
      <c r="D22" s="13">
        <v>1</v>
      </c>
      <c r="E22" s="13">
        <v>0</v>
      </c>
      <c r="F22" s="13">
        <v>1</v>
      </c>
      <c r="G22" s="13">
        <v>0</v>
      </c>
      <c r="H22" s="13">
        <v>1</v>
      </c>
      <c r="I22" s="13">
        <v>27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13">
        <v>0</v>
      </c>
      <c r="R22" s="13">
        <v>0</v>
      </c>
      <c r="S22" s="13">
        <v>2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4</v>
      </c>
      <c r="AA22" s="13">
        <v>3</v>
      </c>
      <c r="AB22" s="13">
        <v>1</v>
      </c>
      <c r="AC22" s="13">
        <v>0</v>
      </c>
      <c r="AD22" s="13">
        <v>0</v>
      </c>
      <c r="AE22" s="13">
        <v>15</v>
      </c>
      <c r="AF22" s="13">
        <v>0</v>
      </c>
      <c r="AG22" s="13">
        <v>0</v>
      </c>
      <c r="AH22" s="14">
        <v>0</v>
      </c>
      <c r="AI22" s="13">
        <v>329</v>
      </c>
    </row>
    <row r="23" spans="1:35" x14ac:dyDescent="0.2">
      <c r="A23" t="s">
        <v>23</v>
      </c>
      <c r="B23" s="10" t="s">
        <v>77</v>
      </c>
      <c r="C23" s="11">
        <v>4</v>
      </c>
      <c r="D23" s="13">
        <v>0</v>
      </c>
      <c r="E23" s="13">
        <v>6</v>
      </c>
      <c r="F23" s="13">
        <v>4</v>
      </c>
      <c r="G23" s="13">
        <v>0</v>
      </c>
      <c r="H23" s="13">
        <v>0</v>
      </c>
      <c r="I23" s="13">
        <v>20</v>
      </c>
      <c r="J23" s="13">
        <v>0</v>
      </c>
      <c r="K23" s="13">
        <v>0</v>
      </c>
      <c r="L23" s="13">
        <v>58</v>
      </c>
      <c r="M23" s="13">
        <v>0</v>
      </c>
      <c r="N23" s="13">
        <v>2</v>
      </c>
      <c r="O23" s="13">
        <v>3</v>
      </c>
      <c r="P23" s="13">
        <v>0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2</v>
      </c>
      <c r="AA23" s="13">
        <v>1</v>
      </c>
      <c r="AB23" s="13">
        <v>1</v>
      </c>
      <c r="AC23" s="13">
        <v>0</v>
      </c>
      <c r="AD23" s="13">
        <v>0</v>
      </c>
      <c r="AE23" s="13">
        <v>8</v>
      </c>
      <c r="AF23" s="13">
        <v>0</v>
      </c>
      <c r="AG23" s="13">
        <v>0</v>
      </c>
      <c r="AH23" s="14">
        <v>0</v>
      </c>
      <c r="AI23" s="13">
        <v>835</v>
      </c>
    </row>
    <row r="24" spans="1:35" x14ac:dyDescent="0.2">
      <c r="A24" t="s">
        <v>24</v>
      </c>
      <c r="B24" s="10" t="s">
        <v>79</v>
      </c>
      <c r="C24" s="11">
        <v>23</v>
      </c>
      <c r="D24" s="13">
        <v>67</v>
      </c>
      <c r="E24" s="13">
        <v>0</v>
      </c>
      <c r="F24" s="13">
        <v>49</v>
      </c>
      <c r="G24" s="13">
        <v>0</v>
      </c>
      <c r="H24" s="13">
        <v>0</v>
      </c>
      <c r="I24" s="13">
        <v>466</v>
      </c>
      <c r="J24" s="13">
        <v>27</v>
      </c>
      <c r="K24" s="13">
        <v>0</v>
      </c>
      <c r="L24" s="13">
        <v>58</v>
      </c>
      <c r="M24" s="13">
        <v>1</v>
      </c>
      <c r="N24" s="13">
        <v>4</v>
      </c>
      <c r="O24" s="13">
        <v>56</v>
      </c>
      <c r="P24" s="13">
        <v>0</v>
      </c>
      <c r="Q24" s="13">
        <v>0</v>
      </c>
      <c r="R24" s="13">
        <v>0</v>
      </c>
      <c r="S24" s="13">
        <v>2</v>
      </c>
      <c r="T24" s="13">
        <v>9</v>
      </c>
      <c r="U24" s="13">
        <v>0</v>
      </c>
      <c r="V24" s="13">
        <v>0</v>
      </c>
      <c r="W24" s="13">
        <v>23</v>
      </c>
      <c r="X24" s="13">
        <v>0</v>
      </c>
      <c r="Y24" s="13">
        <v>1</v>
      </c>
      <c r="Z24" s="13">
        <v>0</v>
      </c>
      <c r="AA24" s="13">
        <v>3</v>
      </c>
      <c r="AB24" s="13">
        <v>1</v>
      </c>
      <c r="AC24" s="13">
        <v>0</v>
      </c>
      <c r="AD24" s="13">
        <v>2</v>
      </c>
      <c r="AE24" s="13">
        <v>41</v>
      </c>
      <c r="AF24" s="13">
        <v>0</v>
      </c>
      <c r="AG24" s="13">
        <v>0</v>
      </c>
      <c r="AH24" s="14">
        <v>2</v>
      </c>
      <c r="AI24" s="13">
        <v>355</v>
      </c>
    </row>
    <row r="25" spans="1:35" x14ac:dyDescent="0.2">
      <c r="A25" t="s">
        <v>25</v>
      </c>
      <c r="B25" s="10" t="s">
        <v>78</v>
      </c>
      <c r="C25" s="11">
        <v>7</v>
      </c>
      <c r="D25" s="13">
        <v>5</v>
      </c>
      <c r="E25" s="13">
        <v>1</v>
      </c>
      <c r="F25" s="13">
        <v>8</v>
      </c>
      <c r="G25" s="13">
        <v>0</v>
      </c>
      <c r="H25" s="13">
        <v>0</v>
      </c>
      <c r="I25" s="13">
        <v>184</v>
      </c>
      <c r="J25" s="13">
        <v>11</v>
      </c>
      <c r="K25" s="13">
        <v>0</v>
      </c>
      <c r="L25" s="13">
        <v>19</v>
      </c>
      <c r="M25" s="13">
        <v>0</v>
      </c>
      <c r="N25" s="13">
        <v>4</v>
      </c>
      <c r="O25" s="13">
        <v>25</v>
      </c>
      <c r="P25" s="13">
        <v>0</v>
      </c>
      <c r="Q25" s="13">
        <v>0</v>
      </c>
      <c r="R25" s="13">
        <v>1</v>
      </c>
      <c r="S25" s="13">
        <v>3</v>
      </c>
      <c r="T25" s="13">
        <v>18</v>
      </c>
      <c r="U25" s="13">
        <v>0</v>
      </c>
      <c r="V25" s="13">
        <v>0</v>
      </c>
      <c r="W25" s="13">
        <v>1</v>
      </c>
      <c r="X25" s="13">
        <v>0</v>
      </c>
      <c r="Y25" s="13">
        <v>0</v>
      </c>
      <c r="Z25" s="13">
        <v>6</v>
      </c>
      <c r="AA25" s="13">
        <v>0</v>
      </c>
      <c r="AB25" s="13">
        <v>0</v>
      </c>
      <c r="AC25" s="13">
        <v>2</v>
      </c>
      <c r="AD25" s="13">
        <v>0</v>
      </c>
      <c r="AE25" s="13">
        <v>33</v>
      </c>
      <c r="AF25" s="13">
        <v>0</v>
      </c>
      <c r="AG25" s="13">
        <v>0</v>
      </c>
      <c r="AH25" s="14">
        <v>1</v>
      </c>
      <c r="AI25" s="13">
        <v>182</v>
      </c>
    </row>
    <row r="26" spans="1:35" x14ac:dyDescent="0.2">
      <c r="A26" t="s">
        <v>27</v>
      </c>
      <c r="B26" s="10" t="s">
        <v>81</v>
      </c>
      <c r="C26" s="11">
        <v>9</v>
      </c>
      <c r="D26" s="13">
        <v>5</v>
      </c>
      <c r="E26" s="13">
        <v>0</v>
      </c>
      <c r="F26" s="13">
        <v>10</v>
      </c>
      <c r="G26" s="13">
        <v>0</v>
      </c>
      <c r="H26" s="13">
        <v>1</v>
      </c>
      <c r="I26" s="13">
        <v>117</v>
      </c>
      <c r="J26" s="13">
        <v>0</v>
      </c>
      <c r="K26" s="13">
        <v>0</v>
      </c>
      <c r="L26" s="13">
        <v>1</v>
      </c>
      <c r="M26" s="13">
        <v>0</v>
      </c>
      <c r="N26" s="13">
        <v>17</v>
      </c>
      <c r="O26" s="13">
        <v>150</v>
      </c>
      <c r="P26" s="13">
        <v>0</v>
      </c>
      <c r="Q26" s="13">
        <v>0</v>
      </c>
      <c r="R26" s="13">
        <v>0</v>
      </c>
      <c r="S26" s="13">
        <v>0</v>
      </c>
      <c r="T26" s="13">
        <v>2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9</v>
      </c>
      <c r="AA26" s="13">
        <v>19</v>
      </c>
      <c r="AB26" s="13">
        <v>0</v>
      </c>
      <c r="AC26" s="13">
        <v>0</v>
      </c>
      <c r="AD26" s="13">
        <v>0</v>
      </c>
      <c r="AE26" s="13">
        <v>15</v>
      </c>
      <c r="AF26" s="13">
        <v>0</v>
      </c>
      <c r="AG26" s="13">
        <v>0</v>
      </c>
      <c r="AH26" s="14">
        <v>0</v>
      </c>
      <c r="AI26" s="13">
        <v>47</v>
      </c>
    </row>
    <row r="27" spans="1:35" x14ac:dyDescent="0.2">
      <c r="A27" t="s">
        <v>28</v>
      </c>
      <c r="B27" s="10" t="s">
        <v>82</v>
      </c>
      <c r="C27" s="11">
        <v>22</v>
      </c>
      <c r="D27" s="13">
        <v>2</v>
      </c>
      <c r="E27" s="13">
        <v>2</v>
      </c>
      <c r="F27" s="13">
        <v>8</v>
      </c>
      <c r="G27" s="13">
        <v>0</v>
      </c>
      <c r="H27" s="13">
        <v>9</v>
      </c>
      <c r="I27" s="13">
        <v>112</v>
      </c>
      <c r="J27" s="13">
        <v>1</v>
      </c>
      <c r="K27" s="13">
        <v>0</v>
      </c>
      <c r="L27" s="13">
        <v>0</v>
      </c>
      <c r="M27" s="13">
        <v>0</v>
      </c>
      <c r="N27" s="13">
        <v>4</v>
      </c>
      <c r="O27" s="13">
        <v>4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3</v>
      </c>
      <c r="AA27" s="13">
        <v>2</v>
      </c>
      <c r="AB27" s="13">
        <v>4</v>
      </c>
      <c r="AC27" s="13">
        <v>0</v>
      </c>
      <c r="AD27" s="13">
        <v>0</v>
      </c>
      <c r="AE27" s="13">
        <v>5</v>
      </c>
      <c r="AF27" s="13">
        <v>1</v>
      </c>
      <c r="AG27" s="13">
        <v>0</v>
      </c>
      <c r="AH27" s="14">
        <v>3</v>
      </c>
      <c r="AI27" s="13">
        <v>121</v>
      </c>
    </row>
    <row r="28" spans="1:35" x14ac:dyDescent="0.2">
      <c r="A28" t="s">
        <v>29</v>
      </c>
      <c r="B28" s="10" t="s">
        <v>86</v>
      </c>
      <c r="C28" s="11">
        <v>29</v>
      </c>
      <c r="D28" s="13">
        <v>30</v>
      </c>
      <c r="E28" s="13">
        <v>1</v>
      </c>
      <c r="F28" s="13">
        <v>35</v>
      </c>
      <c r="G28" s="13">
        <v>1</v>
      </c>
      <c r="H28" s="13">
        <v>3</v>
      </c>
      <c r="I28" s="13">
        <v>457</v>
      </c>
      <c r="J28" s="13">
        <v>120</v>
      </c>
      <c r="K28" s="12"/>
      <c r="L28" s="13">
        <v>182</v>
      </c>
      <c r="M28" s="12"/>
      <c r="N28" s="13">
        <v>27</v>
      </c>
      <c r="O28" s="13">
        <v>84</v>
      </c>
      <c r="P28" s="13">
        <v>3</v>
      </c>
      <c r="Q28" s="13">
        <v>2</v>
      </c>
      <c r="R28" s="12"/>
      <c r="S28" s="13">
        <v>4</v>
      </c>
      <c r="T28" s="13">
        <v>61</v>
      </c>
      <c r="U28" s="12"/>
      <c r="V28" s="12"/>
      <c r="W28" s="13">
        <v>10</v>
      </c>
      <c r="X28" s="13">
        <v>2</v>
      </c>
      <c r="Y28" s="13">
        <v>4</v>
      </c>
      <c r="Z28" s="13">
        <v>46</v>
      </c>
      <c r="AA28" s="13">
        <v>74</v>
      </c>
      <c r="AB28" s="13">
        <v>3</v>
      </c>
      <c r="AC28" s="13">
        <v>1</v>
      </c>
      <c r="AD28" s="13">
        <v>2</v>
      </c>
      <c r="AE28" s="12"/>
      <c r="AF28" s="12"/>
      <c r="AG28" s="12"/>
      <c r="AH28" s="14">
        <v>4</v>
      </c>
      <c r="AI28" s="13">
        <v>1185</v>
      </c>
    </row>
    <row r="29" spans="1:35" x14ac:dyDescent="0.2">
      <c r="A29" t="s">
        <v>30</v>
      </c>
      <c r="B29" s="10" t="s">
        <v>85</v>
      </c>
      <c r="C29" s="11">
        <v>19</v>
      </c>
      <c r="D29" s="13">
        <v>7</v>
      </c>
      <c r="E29" s="13">
        <v>0</v>
      </c>
      <c r="F29" s="13">
        <v>8</v>
      </c>
      <c r="G29" s="13">
        <v>0</v>
      </c>
      <c r="H29" s="13">
        <v>1</v>
      </c>
      <c r="I29" s="13">
        <v>53</v>
      </c>
      <c r="J29" s="13">
        <v>3</v>
      </c>
      <c r="K29" s="13">
        <v>0</v>
      </c>
      <c r="L29" s="13">
        <v>0</v>
      </c>
      <c r="M29" s="13">
        <v>0</v>
      </c>
      <c r="N29" s="13">
        <v>1</v>
      </c>
      <c r="O29" s="13">
        <v>11</v>
      </c>
      <c r="P29" s="13">
        <v>0</v>
      </c>
      <c r="Q29" s="13">
        <v>2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10</v>
      </c>
      <c r="AA29" s="13">
        <v>1</v>
      </c>
      <c r="AB29" s="13">
        <v>0</v>
      </c>
      <c r="AC29" s="13">
        <v>0</v>
      </c>
      <c r="AD29" s="13">
        <v>0</v>
      </c>
      <c r="AE29" s="13">
        <v>4</v>
      </c>
      <c r="AF29" s="13">
        <v>0</v>
      </c>
      <c r="AG29" s="13">
        <v>0</v>
      </c>
      <c r="AH29" s="14">
        <v>0</v>
      </c>
      <c r="AI29" s="13">
        <v>1292</v>
      </c>
    </row>
    <row r="30" spans="1:35" x14ac:dyDescent="0.2">
      <c r="A30" t="s">
        <v>31</v>
      </c>
      <c r="B30" s="10" t="s">
        <v>84</v>
      </c>
      <c r="C30" s="37">
        <v>12</v>
      </c>
      <c r="D30" s="12">
        <v>0</v>
      </c>
      <c r="E30" s="12">
        <v>0</v>
      </c>
      <c r="F30" s="12">
        <v>5</v>
      </c>
      <c r="G30" s="12">
        <v>0</v>
      </c>
      <c r="H30" s="12">
        <v>0</v>
      </c>
      <c r="I30" s="12">
        <v>24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1</v>
      </c>
      <c r="AA30" s="12">
        <v>1</v>
      </c>
      <c r="AB30" s="12">
        <v>0</v>
      </c>
      <c r="AC30" s="12">
        <v>0</v>
      </c>
      <c r="AD30" s="12">
        <v>0</v>
      </c>
      <c r="AE30" s="12">
        <v>1</v>
      </c>
      <c r="AF30" s="12">
        <v>0</v>
      </c>
      <c r="AG30" s="12">
        <v>0</v>
      </c>
      <c r="AH30" s="38">
        <v>1</v>
      </c>
      <c r="AI30" s="12"/>
    </row>
    <row r="31" spans="1:35" x14ac:dyDescent="0.2">
      <c r="B31" s="10" t="s">
        <v>90</v>
      </c>
      <c r="C31" s="11">
        <v>1921</v>
      </c>
      <c r="D31" s="13">
        <v>858</v>
      </c>
      <c r="E31" s="13">
        <v>33</v>
      </c>
      <c r="F31" s="13">
        <v>1530</v>
      </c>
      <c r="G31" s="13">
        <v>7</v>
      </c>
      <c r="H31" s="13">
        <v>79</v>
      </c>
      <c r="I31" s="13">
        <v>7059</v>
      </c>
      <c r="J31" s="13">
        <v>447</v>
      </c>
      <c r="K31" s="13">
        <v>3</v>
      </c>
      <c r="L31" s="13">
        <v>4373</v>
      </c>
      <c r="M31" s="13">
        <v>3</v>
      </c>
      <c r="N31" s="13">
        <v>205</v>
      </c>
      <c r="O31" s="13">
        <v>3648</v>
      </c>
      <c r="P31" s="13">
        <v>8</v>
      </c>
      <c r="Q31" s="13">
        <v>53</v>
      </c>
      <c r="R31" s="13">
        <v>3</v>
      </c>
      <c r="S31" s="13">
        <v>64</v>
      </c>
      <c r="T31" s="13">
        <v>308</v>
      </c>
      <c r="U31" s="13">
        <v>13</v>
      </c>
      <c r="V31" s="13">
        <v>18</v>
      </c>
      <c r="W31" s="13">
        <v>287</v>
      </c>
      <c r="X31" s="13">
        <v>4</v>
      </c>
      <c r="Y31" s="13">
        <v>12</v>
      </c>
      <c r="Z31" s="13">
        <v>1694</v>
      </c>
      <c r="AA31" s="13">
        <v>294</v>
      </c>
      <c r="AB31" s="13">
        <v>69</v>
      </c>
      <c r="AC31" s="13">
        <v>15</v>
      </c>
      <c r="AD31" s="13">
        <v>21</v>
      </c>
      <c r="AE31" s="13">
        <v>850</v>
      </c>
      <c r="AF31" s="13">
        <v>39</v>
      </c>
      <c r="AG31" s="13">
        <v>14</v>
      </c>
      <c r="AH31" s="14">
        <v>205</v>
      </c>
      <c r="AI31" s="13">
        <v>24137</v>
      </c>
    </row>
    <row r="32" spans="1:35" x14ac:dyDescent="0.2">
      <c r="B32" s="10" t="s">
        <v>89</v>
      </c>
      <c r="C32" s="16">
        <v>1878</v>
      </c>
      <c r="D32" s="17">
        <v>769</v>
      </c>
      <c r="E32" s="17">
        <v>32</v>
      </c>
      <c r="F32" s="17">
        <v>1521</v>
      </c>
      <c r="G32" s="17">
        <v>7</v>
      </c>
      <c r="H32" s="17">
        <v>78</v>
      </c>
      <c r="I32" s="17">
        <v>6325</v>
      </c>
      <c r="J32" s="17">
        <v>414</v>
      </c>
      <c r="K32" s="17">
        <v>3</v>
      </c>
      <c r="L32" s="17">
        <v>4078</v>
      </c>
      <c r="M32" s="17">
        <v>2</v>
      </c>
      <c r="N32" s="17">
        <v>193</v>
      </c>
      <c r="O32" s="17">
        <v>3504</v>
      </c>
      <c r="P32" s="17">
        <v>7</v>
      </c>
      <c r="Q32" s="17">
        <v>52</v>
      </c>
      <c r="R32" s="17">
        <v>2</v>
      </c>
      <c r="S32" s="17">
        <v>60</v>
      </c>
      <c r="T32" s="17">
        <v>257</v>
      </c>
      <c r="U32" s="17">
        <v>9</v>
      </c>
      <c r="V32" s="17">
        <v>18</v>
      </c>
      <c r="W32" s="17">
        <v>265</v>
      </c>
      <c r="X32" s="17">
        <v>4</v>
      </c>
      <c r="Y32" s="17">
        <v>12</v>
      </c>
      <c r="Z32" s="17">
        <v>1591</v>
      </c>
      <c r="AA32" s="17">
        <v>285</v>
      </c>
      <c r="AB32" s="17">
        <v>69</v>
      </c>
      <c r="AC32" s="17">
        <v>10</v>
      </c>
      <c r="AD32" s="17">
        <v>21</v>
      </c>
      <c r="AE32" s="17">
        <v>796</v>
      </c>
      <c r="AF32" s="17">
        <v>39</v>
      </c>
      <c r="AG32" s="17">
        <v>14</v>
      </c>
      <c r="AH32" s="18">
        <v>188</v>
      </c>
      <c r="AI32" s="17">
        <v>22503</v>
      </c>
    </row>
  </sheetData>
  <autoFilter ref="A1:AH32">
    <sortState ref="A2:AH32">
      <sortCondition ref="A1:A32"/>
    </sortState>
  </autoFilter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activeCell="E5" sqref="E5"/>
    </sheetView>
  </sheetViews>
  <sheetFormatPr baseColWidth="10" defaultRowHeight="12.75" x14ac:dyDescent="0.2"/>
  <cols>
    <col min="1" max="2" width="11.5703125" style="46"/>
    <col min="3" max="7" width="11.42578125" style="46"/>
  </cols>
  <sheetData>
    <row r="1" spans="1:8" x14ac:dyDescent="0.2">
      <c r="A1" s="46" t="s">
        <v>92</v>
      </c>
      <c r="B1" s="47" t="s">
        <v>36</v>
      </c>
      <c r="C1" s="48" t="s">
        <v>111</v>
      </c>
      <c r="D1" s="46" t="s">
        <v>112</v>
      </c>
      <c r="E1" s="46" t="s">
        <v>113</v>
      </c>
      <c r="F1" s="46" t="s">
        <v>114</v>
      </c>
      <c r="G1" s="46" t="s">
        <v>115</v>
      </c>
      <c r="H1" s="64" t="s">
        <v>116</v>
      </c>
    </row>
    <row r="2" spans="1:8" x14ac:dyDescent="0.2">
      <c r="A2" s="57" t="e">
        <f>SUM(#REF!)</f>
        <v>#REF!</v>
      </c>
      <c r="B2" s="60" t="s">
        <v>35</v>
      </c>
      <c r="C2" s="62">
        <v>45358</v>
      </c>
      <c r="D2" s="58">
        <v>29259</v>
      </c>
      <c r="E2" s="57">
        <v>3533</v>
      </c>
      <c r="F2" s="59">
        <f>D2/C2</f>
        <v>0.64506812469685615</v>
      </c>
      <c r="G2" s="59">
        <f>E2/D2</f>
        <v>0.1207491711951878</v>
      </c>
      <c r="H2" s="39">
        <f>E2/C2</f>
        <v>7.789144142157943E-2</v>
      </c>
    </row>
    <row r="3" spans="1:8" x14ac:dyDescent="0.2">
      <c r="A3" s="46" t="s">
        <v>18</v>
      </c>
      <c r="B3" s="49" t="s">
        <v>72</v>
      </c>
      <c r="C3" s="50">
        <v>15428</v>
      </c>
      <c r="D3" s="51">
        <v>12918</v>
      </c>
      <c r="E3" s="46">
        <v>1647</v>
      </c>
      <c r="F3" s="52">
        <f>D3/C3</f>
        <v>0.83730878921441532</v>
      </c>
      <c r="G3" s="52">
        <f>E3/D3</f>
        <v>0.12749651648862054</v>
      </c>
      <c r="H3" s="52">
        <f t="shared" ref="H3:H33" si="0">E3/C3</f>
        <v>0.10675395385014259</v>
      </c>
    </row>
    <row r="4" spans="1:8" x14ac:dyDescent="0.2">
      <c r="A4" s="46" t="s">
        <v>7</v>
      </c>
      <c r="B4" s="49" t="s">
        <v>57</v>
      </c>
      <c r="C4" s="50">
        <v>8694</v>
      </c>
      <c r="D4" s="51">
        <v>4775</v>
      </c>
      <c r="E4" s="46">
        <v>783</v>
      </c>
      <c r="F4" s="52">
        <f>D4/C4</f>
        <v>0.54922935357717961</v>
      </c>
      <c r="G4" s="52">
        <f>E4/D4</f>
        <v>0.16397905759162304</v>
      </c>
      <c r="H4" s="52">
        <f t="shared" si="0"/>
        <v>9.0062111801242239E-2</v>
      </c>
    </row>
    <row r="5" spans="1:8" x14ac:dyDescent="0.2">
      <c r="A5" s="46" t="s">
        <v>11</v>
      </c>
      <c r="B5" s="49" t="s">
        <v>64</v>
      </c>
      <c r="C5" s="50">
        <v>5309</v>
      </c>
      <c r="D5" s="51">
        <v>3322</v>
      </c>
      <c r="E5" s="46">
        <v>262</v>
      </c>
      <c r="F5" s="52">
        <f>D5/C5</f>
        <v>0.62572989263514789</v>
      </c>
      <c r="G5" s="52">
        <f>E5/D5</f>
        <v>7.8868151715833834E-2</v>
      </c>
      <c r="H5" s="52">
        <f t="shared" si="0"/>
        <v>4.935016010548126E-2</v>
      </c>
    </row>
    <row r="6" spans="1:8" x14ac:dyDescent="0.2">
      <c r="A6" s="46" t="s">
        <v>2</v>
      </c>
      <c r="B6" s="49" t="s">
        <v>59</v>
      </c>
      <c r="C6" s="50">
        <v>1631</v>
      </c>
      <c r="D6" s="51">
        <v>1030</v>
      </c>
      <c r="E6" s="46">
        <v>219</v>
      </c>
      <c r="F6" s="52">
        <f>D6/C6</f>
        <v>0.63151440833844263</v>
      </c>
      <c r="G6" s="52">
        <f>E6/D6</f>
        <v>0.21262135922330097</v>
      </c>
      <c r="H6" s="52">
        <f t="shared" si="0"/>
        <v>0.13427345187001841</v>
      </c>
    </row>
    <row r="7" spans="1:8" x14ac:dyDescent="0.2">
      <c r="A7" s="46" t="s">
        <v>29</v>
      </c>
      <c r="B7" s="49" t="s">
        <v>86</v>
      </c>
      <c r="C7" s="50">
        <v>1807</v>
      </c>
      <c r="D7" s="51">
        <v>1098</v>
      </c>
      <c r="E7" s="46">
        <v>94</v>
      </c>
      <c r="F7" s="52">
        <f>D7/C7</f>
        <v>0.60763696734919759</v>
      </c>
      <c r="G7" s="52">
        <f>E7/D7</f>
        <v>8.5610200364298727E-2</v>
      </c>
      <c r="H7" s="52">
        <f t="shared" si="0"/>
        <v>5.2019922523519647E-2</v>
      </c>
    </row>
    <row r="8" spans="1:8" x14ac:dyDescent="0.2">
      <c r="A8" s="46" t="s">
        <v>4</v>
      </c>
      <c r="B8" s="49" t="s">
        <v>87</v>
      </c>
      <c r="C8" s="50">
        <v>1547</v>
      </c>
      <c r="D8" s="53">
        <v>594</v>
      </c>
      <c r="E8" s="46">
        <v>83</v>
      </c>
      <c r="F8" s="52">
        <f>D8/C8</f>
        <v>0.38396897220426635</v>
      </c>
      <c r="G8" s="52">
        <f>E8/D8</f>
        <v>0.13973063973063973</v>
      </c>
      <c r="H8" s="52">
        <f t="shared" si="0"/>
        <v>5.3652230122818355E-2</v>
      </c>
    </row>
    <row r="9" spans="1:8" x14ac:dyDescent="0.2">
      <c r="A9" s="46" t="s">
        <v>1</v>
      </c>
      <c r="B9" s="49" t="s">
        <v>58</v>
      </c>
      <c r="C9" s="50">
        <v>1805</v>
      </c>
      <c r="D9" s="51">
        <v>934</v>
      </c>
      <c r="E9" s="46">
        <v>74</v>
      </c>
      <c r="F9" s="52">
        <f>D9/C9</f>
        <v>0.51745152354570634</v>
      </c>
      <c r="G9" s="52">
        <f>E9/D9</f>
        <v>7.922912205567452E-2</v>
      </c>
      <c r="H9" s="52">
        <f t="shared" si="0"/>
        <v>4.0997229916897505E-2</v>
      </c>
    </row>
    <row r="10" spans="1:8" x14ac:dyDescent="0.2">
      <c r="A10" s="46" t="s">
        <v>12</v>
      </c>
      <c r="B10" s="49" t="s">
        <v>66</v>
      </c>
      <c r="C10" s="50">
        <v>522</v>
      </c>
      <c r="D10" s="51">
        <v>379</v>
      </c>
      <c r="E10" s="46">
        <v>68</v>
      </c>
      <c r="F10" s="52">
        <f>D10/C10</f>
        <v>0.72605363984674332</v>
      </c>
      <c r="G10" s="52">
        <f>E10/D10</f>
        <v>0.17941952506596306</v>
      </c>
      <c r="H10" s="52">
        <f t="shared" si="0"/>
        <v>0.13026819923371646</v>
      </c>
    </row>
    <row r="11" spans="1:8" x14ac:dyDescent="0.2">
      <c r="A11" s="46" t="s">
        <v>24</v>
      </c>
      <c r="B11" s="49" t="s">
        <v>79</v>
      </c>
      <c r="C11" s="50">
        <v>1154</v>
      </c>
      <c r="D11" s="51">
        <v>420</v>
      </c>
      <c r="E11" s="46">
        <v>59</v>
      </c>
      <c r="F11" s="52">
        <f>D11/C11</f>
        <v>0.36395147313691506</v>
      </c>
      <c r="G11" s="52">
        <f>E11/D11</f>
        <v>0.14047619047619048</v>
      </c>
      <c r="H11" s="52">
        <f t="shared" si="0"/>
        <v>5.1126516464471403E-2</v>
      </c>
    </row>
    <row r="12" spans="1:8" x14ac:dyDescent="0.2">
      <c r="A12" s="46" t="s">
        <v>32</v>
      </c>
      <c r="B12" s="49" t="s">
        <v>83</v>
      </c>
      <c r="C12" s="50">
        <v>395</v>
      </c>
      <c r="D12" s="51">
        <v>201</v>
      </c>
      <c r="E12" s="46">
        <v>58</v>
      </c>
      <c r="F12" s="52">
        <f>D12/C12</f>
        <v>0.50886075949367093</v>
      </c>
      <c r="G12" s="52">
        <f>E12/D12</f>
        <v>0.28855721393034828</v>
      </c>
      <c r="H12" s="52">
        <f t="shared" si="0"/>
        <v>0.14683544303797469</v>
      </c>
    </row>
    <row r="13" spans="1:8" x14ac:dyDescent="0.2">
      <c r="A13" s="46" t="s">
        <v>26</v>
      </c>
      <c r="B13" s="49" t="s">
        <v>80</v>
      </c>
      <c r="C13" s="50">
        <v>1250</v>
      </c>
      <c r="D13" s="51">
        <v>786</v>
      </c>
      <c r="E13" s="46">
        <v>42</v>
      </c>
      <c r="F13" s="52">
        <f>D13/C13</f>
        <v>0.62880000000000003</v>
      </c>
      <c r="G13" s="52">
        <f>E13/D13</f>
        <v>5.3435114503816793E-2</v>
      </c>
      <c r="H13" s="52">
        <f t="shared" si="0"/>
        <v>3.3599999999999998E-2</v>
      </c>
    </row>
    <row r="14" spans="1:8" x14ac:dyDescent="0.2">
      <c r="A14" s="46" t="s">
        <v>27</v>
      </c>
      <c r="B14" s="49" t="s">
        <v>81</v>
      </c>
      <c r="C14" s="50">
        <v>1002</v>
      </c>
      <c r="D14" s="51">
        <v>883</v>
      </c>
      <c r="E14" s="46">
        <v>42</v>
      </c>
      <c r="F14" s="52">
        <f>D14/C14</f>
        <v>0.88123752495009977</v>
      </c>
      <c r="G14" s="52">
        <f>E14/D14</f>
        <v>4.7565118912797279E-2</v>
      </c>
      <c r="H14" s="52">
        <f t="shared" si="0"/>
        <v>4.1916167664670656E-2</v>
      </c>
    </row>
    <row r="15" spans="1:8" x14ac:dyDescent="0.2">
      <c r="A15" s="46" t="s">
        <v>25</v>
      </c>
      <c r="B15" s="49" t="s">
        <v>78</v>
      </c>
      <c r="C15" s="50">
        <v>564</v>
      </c>
      <c r="D15" s="51">
        <v>240</v>
      </c>
      <c r="E15" s="46">
        <v>30</v>
      </c>
      <c r="F15" s="52">
        <f>D15/C15</f>
        <v>0.42553191489361702</v>
      </c>
      <c r="G15" s="52">
        <f>E15/D15</f>
        <v>0.125</v>
      </c>
      <c r="H15" s="52">
        <f t="shared" si="0"/>
        <v>5.3191489361702128E-2</v>
      </c>
    </row>
    <row r="16" spans="1:8" x14ac:dyDescent="0.2">
      <c r="A16" s="46" t="s">
        <v>8</v>
      </c>
      <c r="B16" s="49" t="s">
        <v>63</v>
      </c>
      <c r="C16" s="50">
        <v>705</v>
      </c>
      <c r="D16" s="51">
        <v>351</v>
      </c>
      <c r="E16" s="46">
        <v>25</v>
      </c>
      <c r="F16" s="52">
        <f>D16/C16</f>
        <v>0.49787234042553191</v>
      </c>
      <c r="G16" s="52">
        <f>E16/D16</f>
        <v>7.1225071225071226E-2</v>
      </c>
      <c r="H16" s="52">
        <f t="shared" si="0"/>
        <v>3.5460992907801421E-2</v>
      </c>
    </row>
    <row r="17" spans="1:8" x14ac:dyDescent="0.2">
      <c r="A17" s="46" t="s">
        <v>30</v>
      </c>
      <c r="B17" s="49" t="s">
        <v>85</v>
      </c>
      <c r="C17" s="50">
        <v>360</v>
      </c>
      <c r="D17" s="51">
        <v>237</v>
      </c>
      <c r="E17" s="46">
        <v>11</v>
      </c>
      <c r="F17" s="52">
        <f>D17/C17</f>
        <v>0.65833333333333333</v>
      </c>
      <c r="G17" s="52">
        <f>E17/D17</f>
        <v>4.6413502109704644E-2</v>
      </c>
      <c r="H17" s="52">
        <f t="shared" si="0"/>
        <v>3.0555555555555555E-2</v>
      </c>
    </row>
    <row r="18" spans="1:8" x14ac:dyDescent="0.2">
      <c r="A18" s="46" t="s">
        <v>21</v>
      </c>
      <c r="B18" s="49" t="s">
        <v>76</v>
      </c>
      <c r="C18" s="50">
        <v>115</v>
      </c>
      <c r="D18" s="51">
        <v>32</v>
      </c>
      <c r="E18" s="46">
        <v>7</v>
      </c>
      <c r="F18" s="52">
        <f>D18/C18</f>
        <v>0.27826086956521739</v>
      </c>
      <c r="G18" s="52">
        <f>E18/D18</f>
        <v>0.21875</v>
      </c>
      <c r="H18" s="52">
        <f t="shared" si="0"/>
        <v>6.0869565217391307E-2</v>
      </c>
    </row>
    <row r="19" spans="1:8" x14ac:dyDescent="0.2">
      <c r="A19" s="46" t="s">
        <v>3</v>
      </c>
      <c r="B19" s="49" t="s">
        <v>60</v>
      </c>
      <c r="C19" s="50">
        <v>996</v>
      </c>
      <c r="D19" s="54">
        <v>244</v>
      </c>
      <c r="E19" s="46">
        <v>6</v>
      </c>
      <c r="F19" s="52">
        <f>D19/C19</f>
        <v>0.24497991967871485</v>
      </c>
      <c r="G19" s="52">
        <f>E19/D19</f>
        <v>2.4590163934426229E-2</v>
      </c>
      <c r="H19" s="52">
        <f t="shared" si="0"/>
        <v>6.024096385542169E-3</v>
      </c>
    </row>
    <row r="20" spans="1:8" x14ac:dyDescent="0.2">
      <c r="A20" s="46" t="s">
        <v>23</v>
      </c>
      <c r="B20" s="49" t="s">
        <v>77</v>
      </c>
      <c r="C20" s="50">
        <v>255</v>
      </c>
      <c r="D20" s="51">
        <v>122</v>
      </c>
      <c r="E20" s="46">
        <v>6</v>
      </c>
      <c r="F20" s="52">
        <f>D20/C20</f>
        <v>0.47843137254901963</v>
      </c>
      <c r="G20" s="52">
        <f>E20/D20</f>
        <v>4.9180327868852458E-2</v>
      </c>
      <c r="H20" s="52">
        <f t="shared" si="0"/>
        <v>2.3529411764705882E-2</v>
      </c>
    </row>
    <row r="21" spans="1:8" x14ac:dyDescent="0.2">
      <c r="A21" s="46" t="s">
        <v>6</v>
      </c>
      <c r="B21" s="49" t="s">
        <v>88</v>
      </c>
      <c r="C21" s="50">
        <v>234</v>
      </c>
      <c r="D21" s="51">
        <v>196</v>
      </c>
      <c r="E21" s="46">
        <v>5</v>
      </c>
      <c r="F21" s="52">
        <f>D21/C21</f>
        <v>0.83760683760683763</v>
      </c>
      <c r="G21" s="52">
        <f>E21/D21</f>
        <v>2.5510204081632654E-2</v>
      </c>
      <c r="H21" s="52">
        <f t="shared" si="0"/>
        <v>2.1367521367521368E-2</v>
      </c>
    </row>
    <row r="22" spans="1:8" x14ac:dyDescent="0.2">
      <c r="A22" s="46" t="s">
        <v>28</v>
      </c>
      <c r="B22" s="49" t="s">
        <v>82</v>
      </c>
      <c r="C22" s="50">
        <v>122</v>
      </c>
      <c r="D22" s="51">
        <v>52</v>
      </c>
      <c r="E22" s="46">
        <v>4</v>
      </c>
      <c r="F22" s="52">
        <f>D22/C22</f>
        <v>0.42622950819672129</v>
      </c>
      <c r="G22" s="52">
        <f>E22/D22</f>
        <v>7.6923076923076927E-2</v>
      </c>
      <c r="H22" s="52">
        <f t="shared" si="0"/>
        <v>3.2786885245901641E-2</v>
      </c>
    </row>
    <row r="23" spans="1:8" x14ac:dyDescent="0.2">
      <c r="A23" s="46" t="s">
        <v>14</v>
      </c>
      <c r="B23" s="49" t="s">
        <v>62</v>
      </c>
      <c r="C23" s="50">
        <v>134</v>
      </c>
      <c r="D23" s="51">
        <v>84</v>
      </c>
      <c r="E23" s="46">
        <v>2</v>
      </c>
      <c r="F23" s="52">
        <f>D23/C23</f>
        <v>0.62686567164179108</v>
      </c>
      <c r="G23" s="52">
        <f>E23/D23</f>
        <v>2.3809523809523808E-2</v>
      </c>
      <c r="H23" s="52">
        <f t="shared" si="0"/>
        <v>1.4925373134328358E-2</v>
      </c>
    </row>
    <row r="24" spans="1:8" x14ac:dyDescent="0.2">
      <c r="A24" s="46" t="s">
        <v>17</v>
      </c>
      <c r="B24" s="49" t="s">
        <v>71</v>
      </c>
      <c r="C24" s="50">
        <v>21</v>
      </c>
      <c r="D24" s="51">
        <v>18</v>
      </c>
      <c r="E24" s="46">
        <v>2</v>
      </c>
      <c r="F24" s="52">
        <f>D24/C24</f>
        <v>0.8571428571428571</v>
      </c>
      <c r="G24" s="52">
        <f>E24/D24</f>
        <v>0.1111111111111111</v>
      </c>
      <c r="H24" s="52">
        <f t="shared" si="0"/>
        <v>9.5238095238095233E-2</v>
      </c>
    </row>
    <row r="25" spans="1:8" x14ac:dyDescent="0.2">
      <c r="A25" s="46" t="s">
        <v>22</v>
      </c>
      <c r="B25" s="49" t="s">
        <v>73</v>
      </c>
      <c r="C25" s="50">
        <v>80</v>
      </c>
      <c r="D25" s="51">
        <v>52</v>
      </c>
      <c r="E25" s="46">
        <v>2</v>
      </c>
      <c r="F25" s="52">
        <f>D25/C25</f>
        <v>0.65</v>
      </c>
      <c r="G25" s="52">
        <f>E25/D25</f>
        <v>3.8461538461538464E-2</v>
      </c>
      <c r="H25" s="52">
        <f t="shared" si="0"/>
        <v>2.5000000000000001E-2</v>
      </c>
    </row>
    <row r="26" spans="1:8" x14ac:dyDescent="0.2">
      <c r="A26" s="46" t="s">
        <v>9</v>
      </c>
      <c r="B26" s="49" t="s">
        <v>65</v>
      </c>
      <c r="C26" s="50">
        <v>34</v>
      </c>
      <c r="D26" s="51">
        <v>38</v>
      </c>
      <c r="E26" s="46">
        <v>1</v>
      </c>
      <c r="F26" s="52">
        <f>D26/C26</f>
        <v>1.1176470588235294</v>
      </c>
      <c r="G26" s="52">
        <f>E26/D26</f>
        <v>2.6315789473684209E-2</v>
      </c>
      <c r="H26" s="52">
        <f t="shared" si="0"/>
        <v>2.9411764705882353E-2</v>
      </c>
    </row>
    <row r="27" spans="1:8" x14ac:dyDescent="0.2">
      <c r="A27" s="46" t="s">
        <v>20</v>
      </c>
      <c r="B27" s="49" t="s">
        <v>75</v>
      </c>
      <c r="C27" s="50">
        <v>205</v>
      </c>
      <c r="D27" s="51">
        <v>111</v>
      </c>
      <c r="E27" s="46">
        <v>1</v>
      </c>
      <c r="F27" s="52">
        <f>D27/C27</f>
        <v>0.54146341463414638</v>
      </c>
      <c r="G27" s="52">
        <f>E27/D27</f>
        <v>9.0090090090090089E-3</v>
      </c>
      <c r="H27" s="52">
        <f t="shared" si="0"/>
        <v>4.8780487804878049E-3</v>
      </c>
    </row>
    <row r="28" spans="1:8" x14ac:dyDescent="0.2">
      <c r="A28" s="46" t="s">
        <v>5</v>
      </c>
      <c r="B28" s="49" t="s">
        <v>61</v>
      </c>
      <c r="C28" s="50">
        <v>7</v>
      </c>
      <c r="D28" s="51">
        <v>3</v>
      </c>
      <c r="E28" s="46">
        <v>0</v>
      </c>
      <c r="F28" s="52">
        <f>D28/C28</f>
        <v>0.42857142857142855</v>
      </c>
      <c r="G28" s="52">
        <f>E28/D28</f>
        <v>0</v>
      </c>
      <c r="H28" s="52">
        <f t="shared" si="0"/>
        <v>0</v>
      </c>
    </row>
    <row r="29" spans="1:8" x14ac:dyDescent="0.2">
      <c r="A29" s="46" t="s">
        <v>34</v>
      </c>
      <c r="B29" s="49" t="s">
        <v>68</v>
      </c>
      <c r="C29" s="50">
        <v>9</v>
      </c>
      <c r="D29" s="51"/>
      <c r="E29" s="46">
        <v>0</v>
      </c>
      <c r="F29" s="52">
        <f>D29/C29</f>
        <v>0</v>
      </c>
      <c r="G29" s="52"/>
      <c r="H29" s="52">
        <f t="shared" si="0"/>
        <v>0</v>
      </c>
    </row>
    <row r="30" spans="1:8" x14ac:dyDescent="0.2">
      <c r="A30" s="46" t="s">
        <v>15</v>
      </c>
      <c r="B30" s="49" t="s">
        <v>69</v>
      </c>
      <c r="C30" s="50">
        <v>859</v>
      </c>
      <c r="D30" s="51">
        <v>82</v>
      </c>
      <c r="E30" s="46">
        <v>0</v>
      </c>
      <c r="F30" s="52">
        <f>D30/C30</f>
        <v>9.5459837019790453E-2</v>
      </c>
      <c r="G30" s="52">
        <f>E30/D30</f>
        <v>0</v>
      </c>
      <c r="H30" s="52">
        <f t="shared" si="0"/>
        <v>0</v>
      </c>
    </row>
    <row r="31" spans="1:8" x14ac:dyDescent="0.2">
      <c r="A31" s="46" t="s">
        <v>16</v>
      </c>
      <c r="B31" s="49" t="s">
        <v>70</v>
      </c>
      <c r="C31" s="50">
        <v>14</v>
      </c>
      <c r="D31" s="51">
        <v>12</v>
      </c>
      <c r="E31" s="46">
        <v>0</v>
      </c>
      <c r="F31" s="52">
        <f>D31/C31</f>
        <v>0.8571428571428571</v>
      </c>
      <c r="G31" s="52">
        <f>E31/D31</f>
        <v>0</v>
      </c>
      <c r="H31" s="52">
        <f t="shared" si="0"/>
        <v>0</v>
      </c>
    </row>
    <row r="32" spans="1:8" x14ac:dyDescent="0.2">
      <c r="A32" s="46" t="s">
        <v>19</v>
      </c>
      <c r="B32" s="55" t="s">
        <v>74</v>
      </c>
      <c r="C32" s="56">
        <v>10</v>
      </c>
      <c r="D32" s="51">
        <v>5</v>
      </c>
      <c r="E32" s="46">
        <v>0</v>
      </c>
      <c r="F32" s="52">
        <f>D32/C32</f>
        <v>0.5</v>
      </c>
      <c r="G32" s="52">
        <f>E32/D32</f>
        <v>0</v>
      </c>
      <c r="H32" s="52">
        <f t="shared" si="0"/>
        <v>0</v>
      </c>
    </row>
    <row r="33" spans="1:8" x14ac:dyDescent="0.2">
      <c r="A33" s="46" t="s">
        <v>31</v>
      </c>
      <c r="B33" s="61" t="s">
        <v>84</v>
      </c>
      <c r="C33" s="63">
        <v>90</v>
      </c>
      <c r="D33" s="51">
        <v>40</v>
      </c>
      <c r="E33" s="46">
        <v>0</v>
      </c>
      <c r="F33" s="52">
        <f>D33/C33</f>
        <v>0.44444444444444442</v>
      </c>
      <c r="G33" s="52">
        <f>E33/D33</f>
        <v>0</v>
      </c>
      <c r="H33" s="52">
        <f t="shared" si="0"/>
        <v>0</v>
      </c>
    </row>
  </sheetData>
  <autoFilter ref="A1:G38">
    <sortState ref="A2:G33">
      <sortCondition descending="1" ref="E1:E38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2" zoomScaleNormal="72" workbookViewId="0">
      <selection sqref="A1:A1048576"/>
    </sheetView>
  </sheetViews>
  <sheetFormatPr baseColWidth="10" defaultColWidth="9.140625" defaultRowHeight="12.75" x14ac:dyDescent="0.2"/>
  <cols>
    <col min="1" max="1025" width="11.5703125"/>
  </cols>
  <sheetData>
    <row r="1" spans="1:22" x14ac:dyDescent="0.2">
      <c r="A1" s="1" t="s">
        <v>36</v>
      </c>
      <c r="B1" s="2" t="s">
        <v>37</v>
      </c>
      <c r="C1" s="3" t="s">
        <v>38</v>
      </c>
      <c r="D1" s="3" t="s">
        <v>39</v>
      </c>
      <c r="E1" s="3" t="s">
        <v>40</v>
      </c>
      <c r="F1" s="3" t="s">
        <v>41</v>
      </c>
      <c r="G1" s="3" t="s">
        <v>42</v>
      </c>
      <c r="H1" s="3" t="s">
        <v>43</v>
      </c>
      <c r="I1" s="3" t="s">
        <v>44</v>
      </c>
      <c r="J1" s="3" t="s">
        <v>45</v>
      </c>
      <c r="K1" s="3" t="s">
        <v>46</v>
      </c>
      <c r="L1" s="3" t="s">
        <v>47</v>
      </c>
      <c r="M1" s="3" t="s">
        <v>48</v>
      </c>
      <c r="N1" s="3" t="s">
        <v>49</v>
      </c>
      <c r="O1" s="3" t="s">
        <v>50</v>
      </c>
      <c r="P1" s="3" t="s">
        <v>51</v>
      </c>
      <c r="Q1" s="3" t="s">
        <v>52</v>
      </c>
      <c r="R1" s="3" t="s">
        <v>53</v>
      </c>
      <c r="S1" s="3" t="s">
        <v>54</v>
      </c>
      <c r="T1" s="3" t="s">
        <v>55</v>
      </c>
      <c r="U1" s="3" t="s">
        <v>56</v>
      </c>
      <c r="V1" s="3" t="s">
        <v>35</v>
      </c>
    </row>
    <row r="2" spans="1:22" x14ac:dyDescent="0.2">
      <c r="A2" s="5" t="s">
        <v>1</v>
      </c>
      <c r="B2" s="6">
        <v>108</v>
      </c>
      <c r="C2" s="7">
        <v>99</v>
      </c>
      <c r="D2" s="7">
        <v>0</v>
      </c>
      <c r="E2" s="7">
        <v>9</v>
      </c>
      <c r="F2" s="7">
        <v>0</v>
      </c>
      <c r="G2" s="7">
        <v>1</v>
      </c>
      <c r="H2" s="7">
        <v>6</v>
      </c>
      <c r="I2" s="7">
        <v>0</v>
      </c>
      <c r="J2" s="7">
        <v>73</v>
      </c>
      <c r="K2" s="7">
        <v>64</v>
      </c>
      <c r="L2" s="7">
        <v>0</v>
      </c>
      <c r="M2" s="7">
        <v>41</v>
      </c>
      <c r="N2" s="7">
        <v>0</v>
      </c>
      <c r="O2" s="7">
        <v>23</v>
      </c>
      <c r="P2" s="7">
        <v>0</v>
      </c>
      <c r="Q2" s="7">
        <v>2</v>
      </c>
      <c r="R2" s="7">
        <v>0</v>
      </c>
      <c r="S2" s="7">
        <v>2</v>
      </c>
      <c r="T2" s="7">
        <v>0</v>
      </c>
      <c r="U2" s="7">
        <v>0</v>
      </c>
      <c r="V2" s="8">
        <v>181</v>
      </c>
    </row>
    <row r="3" spans="1:22" x14ac:dyDescent="0.2">
      <c r="A3" s="10" t="s">
        <v>2</v>
      </c>
      <c r="B3" s="11">
        <v>565</v>
      </c>
      <c r="C3" s="13">
        <v>500</v>
      </c>
      <c r="D3" s="13">
        <v>1</v>
      </c>
      <c r="E3" s="13">
        <v>64</v>
      </c>
      <c r="F3" s="13">
        <v>0</v>
      </c>
      <c r="G3" s="13">
        <v>14</v>
      </c>
      <c r="H3" s="13">
        <v>1</v>
      </c>
      <c r="I3" s="13">
        <v>0</v>
      </c>
      <c r="J3" s="13">
        <v>324</v>
      </c>
      <c r="K3" s="13">
        <v>301</v>
      </c>
      <c r="L3" s="13">
        <v>4</v>
      </c>
      <c r="M3" s="13">
        <v>129</v>
      </c>
      <c r="N3" s="13">
        <v>0</v>
      </c>
      <c r="O3" s="13">
        <v>168</v>
      </c>
      <c r="P3" s="13">
        <v>0</v>
      </c>
      <c r="Q3" s="13">
        <v>8</v>
      </c>
      <c r="R3" s="13">
        <v>0</v>
      </c>
      <c r="S3" s="13">
        <v>6</v>
      </c>
      <c r="T3" s="13">
        <v>2</v>
      </c>
      <c r="U3" s="13">
        <v>0</v>
      </c>
      <c r="V3" s="14">
        <v>889</v>
      </c>
    </row>
    <row r="4" spans="1:22" x14ac:dyDescent="0.2">
      <c r="A4" s="10" t="s">
        <v>3</v>
      </c>
      <c r="B4" s="11">
        <v>5</v>
      </c>
      <c r="C4" s="13">
        <v>5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1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1</v>
      </c>
      <c r="R4" s="13">
        <v>0</v>
      </c>
      <c r="S4" s="13">
        <v>0</v>
      </c>
      <c r="T4" s="13">
        <v>0</v>
      </c>
      <c r="U4" s="13">
        <v>1</v>
      </c>
      <c r="V4" s="14">
        <v>6</v>
      </c>
    </row>
    <row r="5" spans="1:22" x14ac:dyDescent="0.2">
      <c r="A5" s="10" t="s">
        <v>4</v>
      </c>
      <c r="B5" s="11">
        <v>266</v>
      </c>
      <c r="C5" s="13">
        <v>220</v>
      </c>
      <c r="D5" s="13">
        <v>0</v>
      </c>
      <c r="E5" s="13">
        <v>46</v>
      </c>
      <c r="F5" s="13">
        <v>0</v>
      </c>
      <c r="G5" s="13">
        <v>10</v>
      </c>
      <c r="H5" s="13">
        <v>54</v>
      </c>
      <c r="I5" s="13">
        <v>0</v>
      </c>
      <c r="J5" s="13">
        <v>204</v>
      </c>
      <c r="K5" s="13">
        <v>137</v>
      </c>
      <c r="L5" s="13">
        <v>5</v>
      </c>
      <c r="M5" s="13">
        <v>82</v>
      </c>
      <c r="N5" s="13">
        <v>1</v>
      </c>
      <c r="O5" s="13">
        <v>49</v>
      </c>
      <c r="P5" s="13">
        <v>0</v>
      </c>
      <c r="Q5" s="13">
        <v>3</v>
      </c>
      <c r="R5" s="13">
        <v>0</v>
      </c>
      <c r="S5" s="13">
        <v>1</v>
      </c>
      <c r="T5" s="13">
        <v>1</v>
      </c>
      <c r="U5" s="13">
        <v>1</v>
      </c>
      <c r="V5" s="14">
        <v>470</v>
      </c>
    </row>
    <row r="6" spans="1:22" x14ac:dyDescent="0.2">
      <c r="A6" s="10" t="s">
        <v>5</v>
      </c>
      <c r="B6" s="11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6</v>
      </c>
      <c r="K6" s="13">
        <v>4</v>
      </c>
      <c r="L6" s="13">
        <v>0</v>
      </c>
      <c r="M6" s="13">
        <v>0</v>
      </c>
      <c r="N6" s="13">
        <v>0</v>
      </c>
      <c r="O6" s="13">
        <v>4</v>
      </c>
      <c r="P6" s="13">
        <v>0</v>
      </c>
      <c r="Q6" s="13">
        <v>2</v>
      </c>
      <c r="R6" s="13">
        <v>0</v>
      </c>
      <c r="S6" s="13">
        <v>0</v>
      </c>
      <c r="T6" s="13">
        <v>2</v>
      </c>
      <c r="U6" s="13">
        <v>0</v>
      </c>
      <c r="V6" s="14">
        <v>6</v>
      </c>
    </row>
    <row r="7" spans="1:22" x14ac:dyDescent="0.2">
      <c r="A7" s="10" t="s">
        <v>6</v>
      </c>
      <c r="B7" s="11">
        <v>11</v>
      </c>
      <c r="C7" s="13">
        <v>11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8</v>
      </c>
      <c r="K7" s="13">
        <v>8</v>
      </c>
      <c r="L7" s="13">
        <v>0</v>
      </c>
      <c r="M7" s="13">
        <v>4</v>
      </c>
      <c r="N7" s="13">
        <v>0</v>
      </c>
      <c r="O7" s="13">
        <v>4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4">
        <v>19</v>
      </c>
    </row>
    <row r="8" spans="1:22" x14ac:dyDescent="0.2">
      <c r="A8" s="10" t="s">
        <v>7</v>
      </c>
      <c r="B8" s="11">
        <v>2425</v>
      </c>
      <c r="C8" s="13">
        <v>2386</v>
      </c>
      <c r="D8" s="13">
        <v>5</v>
      </c>
      <c r="E8" s="13">
        <v>34</v>
      </c>
      <c r="F8" s="13">
        <v>0</v>
      </c>
      <c r="G8" s="13">
        <v>27</v>
      </c>
      <c r="H8" s="13">
        <v>19</v>
      </c>
      <c r="I8" s="13">
        <v>5</v>
      </c>
      <c r="J8" s="13">
        <v>1942</v>
      </c>
      <c r="K8" s="13">
        <v>1860</v>
      </c>
      <c r="L8" s="13">
        <v>14</v>
      </c>
      <c r="M8" s="13">
        <v>967</v>
      </c>
      <c r="N8" s="13">
        <v>2</v>
      </c>
      <c r="O8" s="13">
        <v>876</v>
      </c>
      <c r="P8" s="13">
        <v>1</v>
      </c>
      <c r="Q8" s="13">
        <v>31</v>
      </c>
      <c r="R8" s="13">
        <v>4</v>
      </c>
      <c r="S8" s="13">
        <v>27</v>
      </c>
      <c r="T8" s="13">
        <v>0</v>
      </c>
      <c r="U8" s="13">
        <v>0</v>
      </c>
      <c r="V8" s="14">
        <v>4367</v>
      </c>
    </row>
    <row r="9" spans="1:22" x14ac:dyDescent="0.2">
      <c r="A9" s="10" t="s">
        <v>8</v>
      </c>
      <c r="B9" s="11">
        <v>36</v>
      </c>
      <c r="C9" s="13">
        <v>32</v>
      </c>
      <c r="D9" s="13">
        <v>0</v>
      </c>
      <c r="E9" s="13">
        <v>3</v>
      </c>
      <c r="F9" s="13">
        <v>1</v>
      </c>
      <c r="G9" s="13">
        <v>0</v>
      </c>
      <c r="H9" s="13">
        <v>0</v>
      </c>
      <c r="I9" s="13">
        <v>0</v>
      </c>
      <c r="J9" s="13">
        <v>19</v>
      </c>
      <c r="K9" s="13">
        <v>18</v>
      </c>
      <c r="L9" s="13">
        <v>1</v>
      </c>
      <c r="M9" s="13">
        <v>8</v>
      </c>
      <c r="N9" s="13">
        <v>0</v>
      </c>
      <c r="O9" s="13">
        <v>9</v>
      </c>
      <c r="P9" s="13">
        <v>0</v>
      </c>
      <c r="Q9" s="13">
        <v>1</v>
      </c>
      <c r="R9" s="13">
        <v>0</v>
      </c>
      <c r="S9" s="13">
        <v>1</v>
      </c>
      <c r="T9" s="13">
        <v>0</v>
      </c>
      <c r="U9" s="13">
        <v>0</v>
      </c>
      <c r="V9" s="14">
        <v>55</v>
      </c>
    </row>
    <row r="10" spans="1:22" x14ac:dyDescent="0.2">
      <c r="A10" s="10" t="s">
        <v>9</v>
      </c>
      <c r="B10" s="11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4">
        <v>0</v>
      </c>
    </row>
    <row r="11" spans="1:22" x14ac:dyDescent="0.2">
      <c r="A11" s="10" t="s">
        <v>10</v>
      </c>
      <c r="B11" s="11">
        <v>42</v>
      </c>
      <c r="C11" s="13">
        <v>42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40</v>
      </c>
      <c r="J11" s="13">
        <v>119</v>
      </c>
      <c r="K11" s="13">
        <v>5</v>
      </c>
      <c r="L11" s="13">
        <v>0</v>
      </c>
      <c r="M11" s="13">
        <v>4</v>
      </c>
      <c r="N11" s="13">
        <v>0</v>
      </c>
      <c r="O11" s="13">
        <v>1</v>
      </c>
      <c r="P11" s="13">
        <v>0</v>
      </c>
      <c r="Q11" s="13">
        <v>69</v>
      </c>
      <c r="R11" s="13">
        <v>4</v>
      </c>
      <c r="S11" s="13">
        <v>0</v>
      </c>
      <c r="T11" s="13">
        <v>54</v>
      </c>
      <c r="U11" s="13">
        <v>11</v>
      </c>
      <c r="V11" s="14">
        <v>161</v>
      </c>
    </row>
    <row r="12" spans="1:22" x14ac:dyDescent="0.2">
      <c r="A12" s="10" t="s">
        <v>11</v>
      </c>
      <c r="B12" s="11">
        <v>1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4">
        <v>1</v>
      </c>
    </row>
    <row r="13" spans="1:22" x14ac:dyDescent="0.2">
      <c r="A13" s="10" t="s">
        <v>12</v>
      </c>
      <c r="B13" s="11">
        <v>5</v>
      </c>
      <c r="C13" s="13">
        <v>4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32</v>
      </c>
      <c r="K13" s="13">
        <v>30</v>
      </c>
      <c r="L13" s="13">
        <v>0</v>
      </c>
      <c r="M13" s="13">
        <v>22</v>
      </c>
      <c r="N13" s="13">
        <v>0</v>
      </c>
      <c r="O13" s="13">
        <v>8</v>
      </c>
      <c r="P13" s="13">
        <v>0</v>
      </c>
      <c r="Q13" s="13">
        <v>2</v>
      </c>
      <c r="R13" s="13">
        <v>0</v>
      </c>
      <c r="S13" s="13">
        <v>2</v>
      </c>
      <c r="T13" s="13">
        <v>0</v>
      </c>
      <c r="U13" s="13">
        <v>0</v>
      </c>
      <c r="V13" s="14">
        <v>37</v>
      </c>
    </row>
    <row r="14" spans="1:22" x14ac:dyDescent="0.2">
      <c r="A14" s="10" t="s">
        <v>13</v>
      </c>
      <c r="B14" s="11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4">
        <v>0</v>
      </c>
    </row>
    <row r="15" spans="1:22" x14ac:dyDescent="0.2">
      <c r="A15" s="10" t="s">
        <v>14</v>
      </c>
      <c r="B15" s="11">
        <v>3</v>
      </c>
      <c r="C15" s="13">
        <v>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1</v>
      </c>
      <c r="L15" s="13">
        <v>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4">
        <v>4</v>
      </c>
    </row>
    <row r="16" spans="1:22" x14ac:dyDescent="0.2">
      <c r="A16" s="10" t="s">
        <v>15</v>
      </c>
      <c r="B16" s="11">
        <v>4</v>
      </c>
      <c r="C16" s="13">
        <v>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4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4</v>
      </c>
      <c r="R16" s="13">
        <v>1</v>
      </c>
      <c r="S16" s="13">
        <v>0</v>
      </c>
      <c r="T16" s="13">
        <v>2</v>
      </c>
      <c r="U16" s="13">
        <v>1</v>
      </c>
      <c r="V16" s="14">
        <v>8</v>
      </c>
    </row>
    <row r="17" spans="1:22" x14ac:dyDescent="0.2">
      <c r="A17" s="10" t="s">
        <v>16</v>
      </c>
      <c r="B17" s="11">
        <v>30</v>
      </c>
      <c r="C17" s="13">
        <v>30</v>
      </c>
      <c r="D17" s="13">
        <v>0</v>
      </c>
      <c r="E17" s="13">
        <v>0</v>
      </c>
      <c r="F17" s="13">
        <v>0</v>
      </c>
      <c r="G17" s="13">
        <v>3</v>
      </c>
      <c r="H17" s="13">
        <v>0</v>
      </c>
      <c r="I17" s="13">
        <v>0</v>
      </c>
      <c r="J17" s="13">
        <v>30</v>
      </c>
      <c r="K17" s="13">
        <v>25</v>
      </c>
      <c r="L17" s="13">
        <v>0</v>
      </c>
      <c r="M17" s="13">
        <v>0</v>
      </c>
      <c r="N17" s="13">
        <v>0</v>
      </c>
      <c r="O17" s="13">
        <v>5</v>
      </c>
      <c r="P17" s="13">
        <v>20</v>
      </c>
      <c r="Q17" s="13">
        <v>2</v>
      </c>
      <c r="R17" s="13">
        <v>0</v>
      </c>
      <c r="S17" s="13">
        <v>1</v>
      </c>
      <c r="T17" s="13">
        <v>1</v>
      </c>
      <c r="U17" s="13">
        <v>0</v>
      </c>
      <c r="V17" s="14">
        <v>60</v>
      </c>
    </row>
    <row r="18" spans="1:22" x14ac:dyDescent="0.2">
      <c r="A18" s="10" t="s">
        <v>17</v>
      </c>
      <c r="B18" s="11">
        <v>20</v>
      </c>
      <c r="C18" s="13">
        <v>16</v>
      </c>
      <c r="D18" s="13">
        <v>0</v>
      </c>
      <c r="E18" s="13">
        <v>4</v>
      </c>
      <c r="F18" s="13">
        <v>0</v>
      </c>
      <c r="G18" s="13">
        <v>0</v>
      </c>
      <c r="H18" s="13">
        <v>0</v>
      </c>
      <c r="I18" s="13">
        <v>0</v>
      </c>
      <c r="J18" s="13">
        <v>22</v>
      </c>
      <c r="K18" s="13">
        <v>22</v>
      </c>
      <c r="L18" s="13">
        <v>0</v>
      </c>
      <c r="M18" s="13">
        <v>22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4">
        <v>42</v>
      </c>
    </row>
    <row r="19" spans="1:22" x14ac:dyDescent="0.2">
      <c r="A19" s="10" t="s">
        <v>18</v>
      </c>
      <c r="B19" s="11">
        <v>602</v>
      </c>
      <c r="C19" s="13">
        <v>563</v>
      </c>
      <c r="D19" s="13">
        <v>1</v>
      </c>
      <c r="E19" s="13">
        <v>38</v>
      </c>
      <c r="F19" s="13">
        <v>0</v>
      </c>
      <c r="G19" s="13">
        <v>1</v>
      </c>
      <c r="H19" s="13">
        <v>1</v>
      </c>
      <c r="I19" s="13">
        <v>7</v>
      </c>
      <c r="J19" s="13">
        <v>69</v>
      </c>
      <c r="K19" s="13">
        <v>39</v>
      </c>
      <c r="L19" s="13">
        <v>0</v>
      </c>
      <c r="M19" s="13">
        <v>17</v>
      </c>
      <c r="N19" s="13">
        <v>0</v>
      </c>
      <c r="O19" s="13">
        <v>22</v>
      </c>
      <c r="P19" s="13">
        <v>0</v>
      </c>
      <c r="Q19" s="13">
        <v>21</v>
      </c>
      <c r="R19" s="13">
        <v>3</v>
      </c>
      <c r="S19" s="13">
        <v>0</v>
      </c>
      <c r="T19" s="13">
        <v>16</v>
      </c>
      <c r="U19" s="13">
        <v>2</v>
      </c>
      <c r="V19" s="14">
        <v>671</v>
      </c>
    </row>
    <row r="20" spans="1:22" x14ac:dyDescent="0.2">
      <c r="A20" s="10" t="s">
        <v>19</v>
      </c>
      <c r="B20" s="11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4">
        <v>0</v>
      </c>
    </row>
    <row r="21" spans="1:22" x14ac:dyDescent="0.2">
      <c r="A21" s="10" t="s">
        <v>20</v>
      </c>
      <c r="B21" s="11">
        <v>1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1</v>
      </c>
      <c r="J21" s="13">
        <v>4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</v>
      </c>
      <c r="R21" s="13">
        <v>0</v>
      </c>
      <c r="S21" s="13">
        <v>1</v>
      </c>
      <c r="T21" s="13">
        <v>1</v>
      </c>
      <c r="U21" s="13">
        <v>0</v>
      </c>
      <c r="V21" s="14">
        <v>5</v>
      </c>
    </row>
    <row r="22" spans="1:22" x14ac:dyDescent="0.2">
      <c r="A22" s="10" t="s">
        <v>21</v>
      </c>
      <c r="B22" s="11">
        <v>106</v>
      </c>
      <c r="C22" s="13">
        <v>76</v>
      </c>
      <c r="D22" s="13">
        <v>0</v>
      </c>
      <c r="E22" s="13">
        <v>18</v>
      </c>
      <c r="F22" s="13">
        <v>12</v>
      </c>
      <c r="G22" s="13">
        <v>1</v>
      </c>
      <c r="H22" s="13">
        <v>1</v>
      </c>
      <c r="I22" s="13">
        <v>0</v>
      </c>
      <c r="J22" s="13">
        <v>50</v>
      </c>
      <c r="K22" s="13">
        <v>47</v>
      </c>
      <c r="L22" s="13">
        <v>1</v>
      </c>
      <c r="M22" s="13">
        <v>25</v>
      </c>
      <c r="N22" s="13">
        <v>0</v>
      </c>
      <c r="O22" s="13">
        <v>21</v>
      </c>
      <c r="P22" s="13">
        <v>0</v>
      </c>
      <c r="Q22" s="13">
        <v>1</v>
      </c>
      <c r="R22" s="13">
        <v>0</v>
      </c>
      <c r="S22" s="13">
        <v>1</v>
      </c>
      <c r="T22" s="13">
        <v>0</v>
      </c>
      <c r="U22" s="13">
        <v>0</v>
      </c>
      <c r="V22" s="14">
        <v>156</v>
      </c>
    </row>
    <row r="23" spans="1:22" x14ac:dyDescent="0.2">
      <c r="A23" s="10" t="s">
        <v>22</v>
      </c>
      <c r="B23" s="11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1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4">
        <v>1</v>
      </c>
    </row>
    <row r="24" spans="1:22" x14ac:dyDescent="0.2">
      <c r="A24" s="10" t="s">
        <v>23</v>
      </c>
      <c r="B24" s="11">
        <v>7</v>
      </c>
      <c r="C24" s="13">
        <v>4</v>
      </c>
      <c r="D24" s="13">
        <v>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21</v>
      </c>
      <c r="K24" s="13">
        <v>21</v>
      </c>
      <c r="L24" s="13">
        <v>0</v>
      </c>
      <c r="M24" s="13">
        <v>13</v>
      </c>
      <c r="N24" s="13">
        <v>1</v>
      </c>
      <c r="O24" s="13">
        <v>7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4">
        <v>28</v>
      </c>
    </row>
    <row r="25" spans="1:22" x14ac:dyDescent="0.2">
      <c r="A25" s="10" t="s">
        <v>24</v>
      </c>
      <c r="B25" s="11">
        <v>374</v>
      </c>
      <c r="C25" s="13">
        <v>276</v>
      </c>
      <c r="D25" s="13">
        <v>2</v>
      </c>
      <c r="E25" s="13">
        <v>96</v>
      </c>
      <c r="F25" s="13">
        <v>0</v>
      </c>
      <c r="G25" s="13">
        <v>2</v>
      </c>
      <c r="H25" s="13">
        <v>2</v>
      </c>
      <c r="I25" s="13">
        <v>0</v>
      </c>
      <c r="J25" s="13">
        <v>192</v>
      </c>
      <c r="K25" s="13">
        <v>183</v>
      </c>
      <c r="L25" s="13">
        <v>4</v>
      </c>
      <c r="M25" s="13">
        <v>91</v>
      </c>
      <c r="N25" s="13">
        <v>0</v>
      </c>
      <c r="O25" s="13">
        <v>88</v>
      </c>
      <c r="P25" s="13">
        <v>0</v>
      </c>
      <c r="Q25" s="13">
        <v>5</v>
      </c>
      <c r="R25" s="13">
        <v>0</v>
      </c>
      <c r="S25" s="13">
        <v>0</v>
      </c>
      <c r="T25" s="13">
        <v>5</v>
      </c>
      <c r="U25" s="13">
        <v>0</v>
      </c>
      <c r="V25" s="14">
        <v>566</v>
      </c>
    </row>
    <row r="26" spans="1:22" x14ac:dyDescent="0.2">
      <c r="A26" s="10" t="s">
        <v>25</v>
      </c>
      <c r="B26" s="11">
        <v>8</v>
      </c>
      <c r="C26" s="13">
        <v>6</v>
      </c>
      <c r="D26" s="13">
        <v>0</v>
      </c>
      <c r="E26" s="13">
        <v>2</v>
      </c>
      <c r="F26" s="13">
        <v>0</v>
      </c>
      <c r="G26" s="13">
        <v>0</v>
      </c>
      <c r="H26" s="13">
        <v>0</v>
      </c>
      <c r="I26" s="13">
        <v>0</v>
      </c>
      <c r="J26" s="13">
        <v>23</v>
      </c>
      <c r="K26" s="13">
        <v>23</v>
      </c>
      <c r="L26" s="13">
        <v>0</v>
      </c>
      <c r="M26" s="13">
        <v>12</v>
      </c>
      <c r="N26" s="13">
        <v>0</v>
      </c>
      <c r="O26" s="13">
        <v>11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4">
        <v>31</v>
      </c>
    </row>
    <row r="27" spans="1:22" x14ac:dyDescent="0.2">
      <c r="A27" s="10" t="s">
        <v>26</v>
      </c>
      <c r="B27" s="11">
        <v>20</v>
      </c>
      <c r="C27" s="13">
        <v>16</v>
      </c>
      <c r="D27" s="13">
        <v>0</v>
      </c>
      <c r="E27" s="13">
        <v>4</v>
      </c>
      <c r="F27" s="13">
        <v>0</v>
      </c>
      <c r="G27" s="13">
        <v>0</v>
      </c>
      <c r="H27" s="13">
        <v>0</v>
      </c>
      <c r="I27" s="13">
        <v>1</v>
      </c>
      <c r="J27" s="13">
        <v>2</v>
      </c>
      <c r="K27" s="13">
        <v>1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4">
        <v>22</v>
      </c>
    </row>
    <row r="28" spans="1:22" x14ac:dyDescent="0.2">
      <c r="A28" s="10" t="s">
        <v>27</v>
      </c>
      <c r="B28" s="11">
        <v>21</v>
      </c>
      <c r="C28" s="13">
        <v>13</v>
      </c>
      <c r="D28" s="13">
        <v>0</v>
      </c>
      <c r="E28" s="13">
        <v>8</v>
      </c>
      <c r="F28" s="13">
        <v>0</v>
      </c>
      <c r="G28" s="13">
        <v>0</v>
      </c>
      <c r="H28" s="13">
        <v>1</v>
      </c>
      <c r="I28" s="13">
        <v>1</v>
      </c>
      <c r="J28" s="13">
        <v>11</v>
      </c>
      <c r="K28" s="13">
        <v>9</v>
      </c>
      <c r="L28" s="13">
        <v>1</v>
      </c>
      <c r="M28" s="13">
        <v>8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4">
        <v>32</v>
      </c>
    </row>
    <row r="29" spans="1:22" x14ac:dyDescent="0.2">
      <c r="A29" s="10" t="s">
        <v>28</v>
      </c>
      <c r="B29" s="11">
        <v>1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1</v>
      </c>
      <c r="L29" s="13">
        <v>0</v>
      </c>
      <c r="M29" s="13">
        <v>0</v>
      </c>
      <c r="N29" s="13">
        <v>0</v>
      </c>
      <c r="O29" s="13">
        <v>1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4">
        <v>2</v>
      </c>
    </row>
    <row r="30" spans="1:22" x14ac:dyDescent="0.2">
      <c r="A30" s="10" t="s">
        <v>29</v>
      </c>
      <c r="B30" s="11">
        <v>44</v>
      </c>
      <c r="C30" s="13">
        <v>41</v>
      </c>
      <c r="D30" s="13">
        <v>0</v>
      </c>
      <c r="E30" s="13">
        <v>3</v>
      </c>
      <c r="F30" s="13">
        <v>0</v>
      </c>
      <c r="G30" s="13">
        <v>1</v>
      </c>
      <c r="H30" s="13">
        <v>0</v>
      </c>
      <c r="I30" s="13">
        <v>1</v>
      </c>
      <c r="J30" s="13">
        <v>224</v>
      </c>
      <c r="K30" s="13">
        <v>218</v>
      </c>
      <c r="L30" s="13">
        <v>5</v>
      </c>
      <c r="M30" s="13">
        <v>117</v>
      </c>
      <c r="N30" s="13">
        <v>2</v>
      </c>
      <c r="O30" s="13">
        <v>94</v>
      </c>
      <c r="P30" s="13">
        <v>0</v>
      </c>
      <c r="Q30" s="13">
        <v>4</v>
      </c>
      <c r="R30" s="13">
        <v>0</v>
      </c>
      <c r="S30" s="13">
        <v>4</v>
      </c>
      <c r="T30" s="13">
        <v>0</v>
      </c>
      <c r="U30" s="13">
        <v>0</v>
      </c>
      <c r="V30" s="14">
        <v>268</v>
      </c>
    </row>
    <row r="31" spans="1:22" x14ac:dyDescent="0.2">
      <c r="A31" s="10" t="s">
        <v>30</v>
      </c>
      <c r="B31" s="11">
        <v>8</v>
      </c>
      <c r="C31" s="13">
        <v>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4">
        <v>9</v>
      </c>
    </row>
    <row r="32" spans="1:22" x14ac:dyDescent="0.2">
      <c r="A32" s="10" t="s">
        <v>31</v>
      </c>
      <c r="B32" s="11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</v>
      </c>
      <c r="K32" s="13">
        <v>2</v>
      </c>
      <c r="L32" s="13">
        <v>0</v>
      </c>
      <c r="M32" s="13">
        <v>2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4">
        <v>2</v>
      </c>
    </row>
    <row r="33" spans="1:22" x14ac:dyDescent="0.2">
      <c r="A33" s="10" t="s">
        <v>32</v>
      </c>
      <c r="B33" s="16">
        <v>606</v>
      </c>
      <c r="C33" s="17">
        <v>606</v>
      </c>
      <c r="D33" s="17">
        <v>0</v>
      </c>
      <c r="E33" s="17">
        <v>0</v>
      </c>
      <c r="F33" s="17">
        <v>0</v>
      </c>
      <c r="G33" s="17">
        <v>14</v>
      </c>
      <c r="H33" s="17">
        <v>3</v>
      </c>
      <c r="I33" s="17">
        <v>0</v>
      </c>
      <c r="J33" s="17">
        <v>39</v>
      </c>
      <c r="K33" s="17">
        <v>12</v>
      </c>
      <c r="L33" s="17">
        <v>0</v>
      </c>
      <c r="M33" s="17">
        <v>4</v>
      </c>
      <c r="N33" s="17">
        <v>0</v>
      </c>
      <c r="O33" s="17">
        <v>7</v>
      </c>
      <c r="P33" s="17">
        <v>1</v>
      </c>
      <c r="Q33" s="17">
        <v>10</v>
      </c>
      <c r="R33" s="17">
        <v>0</v>
      </c>
      <c r="S33" s="17">
        <v>10</v>
      </c>
      <c r="T33" s="17">
        <v>0</v>
      </c>
      <c r="U33" s="17">
        <v>0</v>
      </c>
      <c r="V33" s="18">
        <v>645</v>
      </c>
    </row>
    <row r="34" spans="1:22" x14ac:dyDescent="0.2">
      <c r="B34">
        <f t="shared" ref="B34:V34" si="0">SUM(B2:B33)</f>
        <v>5319</v>
      </c>
      <c r="C34">
        <f t="shared" si="0"/>
        <v>4964</v>
      </c>
      <c r="D34">
        <f t="shared" si="0"/>
        <v>12</v>
      </c>
      <c r="E34">
        <f t="shared" si="0"/>
        <v>330</v>
      </c>
      <c r="F34">
        <f t="shared" si="0"/>
        <v>13</v>
      </c>
      <c r="G34">
        <f t="shared" si="0"/>
        <v>75</v>
      </c>
      <c r="H34">
        <f t="shared" si="0"/>
        <v>88</v>
      </c>
      <c r="I34">
        <f t="shared" si="0"/>
        <v>57</v>
      </c>
      <c r="J34">
        <f t="shared" si="0"/>
        <v>3425</v>
      </c>
      <c r="K34">
        <f t="shared" si="0"/>
        <v>3032</v>
      </c>
      <c r="L34">
        <f t="shared" si="0"/>
        <v>36</v>
      </c>
      <c r="M34">
        <f t="shared" si="0"/>
        <v>1570</v>
      </c>
      <c r="N34">
        <f t="shared" si="0"/>
        <v>6</v>
      </c>
      <c r="O34">
        <f t="shared" si="0"/>
        <v>1398</v>
      </c>
      <c r="P34">
        <f t="shared" si="0"/>
        <v>22</v>
      </c>
      <c r="Q34">
        <f t="shared" si="0"/>
        <v>168</v>
      </c>
      <c r="R34">
        <f t="shared" si="0"/>
        <v>12</v>
      </c>
      <c r="S34">
        <f t="shared" si="0"/>
        <v>56</v>
      </c>
      <c r="T34">
        <f t="shared" si="0"/>
        <v>84</v>
      </c>
      <c r="U34">
        <f t="shared" si="0"/>
        <v>16</v>
      </c>
      <c r="V34">
        <f t="shared" si="0"/>
        <v>8744</v>
      </c>
    </row>
  </sheetData>
  <autoFilter ref="A1:V34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zoomScale="72" zoomScaleNormal="72" workbookViewId="0">
      <selection activeCell="B26" sqref="B26"/>
    </sheetView>
  </sheetViews>
  <sheetFormatPr baseColWidth="10" defaultColWidth="9.140625" defaultRowHeight="12.75" x14ac:dyDescent="0.2"/>
  <cols>
    <col min="1" max="2" width="11.5703125"/>
    <col min="3" max="8" width="11.5703125" style="19"/>
    <col min="9" max="10" width="9.140625" style="19"/>
    <col min="11" max="22" width="11.5703125" style="19"/>
    <col min="23" max="1024" width="11.5703125"/>
  </cols>
  <sheetData>
    <row r="1" spans="1:24" x14ac:dyDescent="0.2">
      <c r="A1" s="35" t="s">
        <v>92</v>
      </c>
      <c r="B1" s="1" t="s">
        <v>36</v>
      </c>
      <c r="C1" s="21" t="s">
        <v>37</v>
      </c>
      <c r="D1" s="22" t="s">
        <v>38</v>
      </c>
      <c r="E1" s="22" t="s">
        <v>39</v>
      </c>
      <c r="F1" s="22" t="s">
        <v>40</v>
      </c>
      <c r="G1" s="22" t="s">
        <v>41</v>
      </c>
      <c r="H1" s="22" t="s">
        <v>45</v>
      </c>
      <c r="I1" s="22" t="s">
        <v>42</v>
      </c>
      <c r="J1" s="22" t="s">
        <v>43</v>
      </c>
      <c r="K1" s="22" t="s">
        <v>46</v>
      </c>
      <c r="L1" s="22" t="s">
        <v>47</v>
      </c>
      <c r="M1" s="22" t="s">
        <v>48</v>
      </c>
      <c r="N1" s="22" t="s">
        <v>49</v>
      </c>
      <c r="O1" s="22" t="s">
        <v>50</v>
      </c>
      <c r="P1" s="22" t="s">
        <v>51</v>
      </c>
      <c r="Q1" s="22" t="s">
        <v>52</v>
      </c>
      <c r="R1" s="22" t="s">
        <v>53</v>
      </c>
      <c r="S1" s="22" t="s">
        <v>54</v>
      </c>
      <c r="T1" s="22" t="s">
        <v>55</v>
      </c>
      <c r="U1" s="22" t="s">
        <v>56</v>
      </c>
      <c r="V1" s="22" t="s">
        <v>35</v>
      </c>
      <c r="W1" s="40" t="s">
        <v>110</v>
      </c>
    </row>
    <row r="2" spans="1:24" x14ac:dyDescent="0.2">
      <c r="A2" t="s">
        <v>1</v>
      </c>
      <c r="B2" s="10" t="s">
        <v>58</v>
      </c>
      <c r="C2" s="24">
        <v>1746</v>
      </c>
      <c r="D2" s="25">
        <v>1331</v>
      </c>
      <c r="E2" s="25">
        <v>31</v>
      </c>
      <c r="F2" s="25">
        <v>305</v>
      </c>
      <c r="G2" s="25">
        <v>79</v>
      </c>
      <c r="H2" s="25">
        <v>59</v>
      </c>
      <c r="I2" s="25">
        <v>10</v>
      </c>
      <c r="J2" s="25">
        <v>11</v>
      </c>
      <c r="K2" s="25">
        <v>22</v>
      </c>
      <c r="L2" s="25">
        <v>0</v>
      </c>
      <c r="M2" s="25">
        <v>11</v>
      </c>
      <c r="N2" s="25">
        <v>0</v>
      </c>
      <c r="O2" s="25">
        <v>11</v>
      </c>
      <c r="P2" s="25">
        <v>0</v>
      </c>
      <c r="Q2" s="25">
        <v>16</v>
      </c>
      <c r="R2" s="25">
        <v>0</v>
      </c>
      <c r="S2" s="25">
        <v>15</v>
      </c>
      <c r="T2" s="25">
        <v>1</v>
      </c>
      <c r="U2" s="25">
        <v>0</v>
      </c>
      <c r="V2" s="26">
        <v>1805</v>
      </c>
      <c r="W2" s="39">
        <f>C2/V2</f>
        <v>0.96731301939058167</v>
      </c>
      <c r="X2" s="39">
        <f t="shared" ref="X2:X32" si="0">F2/V2</f>
        <v>0.16897506925207756</v>
      </c>
    </row>
    <row r="3" spans="1:24" x14ac:dyDescent="0.2">
      <c r="A3" t="s">
        <v>2</v>
      </c>
      <c r="B3" s="10" t="s">
        <v>59</v>
      </c>
      <c r="C3" s="24">
        <v>1470</v>
      </c>
      <c r="D3" s="25">
        <v>1082</v>
      </c>
      <c r="E3" s="25">
        <v>23</v>
      </c>
      <c r="F3" s="25">
        <v>305</v>
      </c>
      <c r="G3" s="25">
        <v>60</v>
      </c>
      <c r="H3" s="25">
        <v>161</v>
      </c>
      <c r="I3" s="25">
        <v>9</v>
      </c>
      <c r="J3" s="25">
        <v>11</v>
      </c>
      <c r="K3" s="25">
        <v>119</v>
      </c>
      <c r="L3" s="25">
        <v>1</v>
      </c>
      <c r="M3" s="25">
        <v>62</v>
      </c>
      <c r="N3" s="25">
        <v>0</v>
      </c>
      <c r="O3" s="25">
        <v>55</v>
      </c>
      <c r="P3" s="25">
        <v>1</v>
      </c>
      <c r="Q3" s="25">
        <v>20</v>
      </c>
      <c r="R3" s="25">
        <v>0</v>
      </c>
      <c r="S3" s="25">
        <v>20</v>
      </c>
      <c r="T3" s="25">
        <v>0</v>
      </c>
      <c r="U3" s="25">
        <v>0</v>
      </c>
      <c r="V3" s="26">
        <v>1631</v>
      </c>
      <c r="W3" s="39">
        <f>C3/V3</f>
        <v>0.90128755364806867</v>
      </c>
      <c r="X3" s="39">
        <f t="shared" si="0"/>
        <v>0.18700183936235437</v>
      </c>
    </row>
    <row r="4" spans="1:24" x14ac:dyDescent="0.2">
      <c r="A4" t="s">
        <v>3</v>
      </c>
      <c r="B4" s="10" t="s">
        <v>60</v>
      </c>
      <c r="C4" s="24">
        <v>975</v>
      </c>
      <c r="D4" s="25">
        <v>859</v>
      </c>
      <c r="E4" s="25">
        <v>21</v>
      </c>
      <c r="F4" s="25">
        <v>33</v>
      </c>
      <c r="G4" s="25">
        <v>62</v>
      </c>
      <c r="H4" s="25">
        <v>21</v>
      </c>
      <c r="I4" s="25">
        <v>6</v>
      </c>
      <c r="J4" s="25">
        <v>7</v>
      </c>
      <c r="K4" s="25">
        <v>2</v>
      </c>
      <c r="L4" s="25">
        <v>0</v>
      </c>
      <c r="M4" s="25">
        <v>1</v>
      </c>
      <c r="N4" s="25">
        <v>0</v>
      </c>
      <c r="O4" s="25">
        <v>1</v>
      </c>
      <c r="P4" s="25">
        <v>0</v>
      </c>
      <c r="Q4" s="25">
        <v>6</v>
      </c>
      <c r="R4" s="25">
        <v>0</v>
      </c>
      <c r="S4" s="25">
        <v>6</v>
      </c>
      <c r="T4" s="25">
        <v>0</v>
      </c>
      <c r="U4" s="25">
        <v>0</v>
      </c>
      <c r="V4" s="26">
        <v>996</v>
      </c>
      <c r="W4" s="39">
        <f>C4/V4</f>
        <v>0.97891566265060237</v>
      </c>
      <c r="X4" s="39">
        <f t="shared" si="0"/>
        <v>3.313253012048193E-2</v>
      </c>
    </row>
    <row r="5" spans="1:24" x14ac:dyDescent="0.2">
      <c r="A5" t="s">
        <v>4</v>
      </c>
      <c r="B5" s="10" t="s">
        <v>87</v>
      </c>
      <c r="C5" s="24">
        <v>1400</v>
      </c>
      <c r="D5" s="25">
        <v>954</v>
      </c>
      <c r="E5" s="25">
        <v>29</v>
      </c>
      <c r="F5" s="25">
        <v>338</v>
      </c>
      <c r="G5" s="25">
        <v>79</v>
      </c>
      <c r="H5" s="25">
        <v>147</v>
      </c>
      <c r="I5" s="25">
        <v>6</v>
      </c>
      <c r="J5" s="25">
        <v>6</v>
      </c>
      <c r="K5" s="25">
        <v>97</v>
      </c>
      <c r="L5" s="25">
        <v>1</v>
      </c>
      <c r="M5" s="25">
        <v>51</v>
      </c>
      <c r="N5" s="25">
        <v>0</v>
      </c>
      <c r="O5" s="25">
        <v>45</v>
      </c>
      <c r="P5" s="25">
        <v>0</v>
      </c>
      <c r="Q5" s="25">
        <v>38</v>
      </c>
      <c r="R5" s="25">
        <v>0</v>
      </c>
      <c r="S5" s="25">
        <v>38</v>
      </c>
      <c r="T5" s="25">
        <v>0</v>
      </c>
      <c r="U5" s="25">
        <v>0</v>
      </c>
      <c r="V5" s="26">
        <v>1547</v>
      </c>
      <c r="W5" s="39">
        <f>C5/V5</f>
        <v>0.90497737556561086</v>
      </c>
      <c r="X5" s="39">
        <f t="shared" si="0"/>
        <v>0.21848739495798319</v>
      </c>
    </row>
    <row r="6" spans="1:24" x14ac:dyDescent="0.2">
      <c r="A6" t="s">
        <v>5</v>
      </c>
      <c r="B6" s="10" t="s">
        <v>61</v>
      </c>
      <c r="C6" s="24">
        <v>7</v>
      </c>
      <c r="D6" s="25">
        <v>5</v>
      </c>
      <c r="E6" s="25">
        <v>0</v>
      </c>
      <c r="F6" s="25">
        <v>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6">
        <v>7</v>
      </c>
      <c r="W6" s="39">
        <f>C6/V6</f>
        <v>1</v>
      </c>
      <c r="X6" s="39">
        <f t="shared" si="0"/>
        <v>0.2857142857142857</v>
      </c>
    </row>
    <row r="7" spans="1:24" x14ac:dyDescent="0.2">
      <c r="A7" t="s">
        <v>6</v>
      </c>
      <c r="B7" s="10" t="s">
        <v>88</v>
      </c>
      <c r="C7" s="24">
        <v>69</v>
      </c>
      <c r="D7" s="25">
        <v>61</v>
      </c>
      <c r="E7" s="25">
        <v>0</v>
      </c>
      <c r="F7" s="25">
        <v>8</v>
      </c>
      <c r="G7" s="25">
        <v>0</v>
      </c>
      <c r="H7" s="25">
        <v>165</v>
      </c>
      <c r="I7" s="25">
        <v>1</v>
      </c>
      <c r="J7" s="25">
        <v>1</v>
      </c>
      <c r="K7" s="25">
        <v>154</v>
      </c>
      <c r="L7" s="25">
        <v>2</v>
      </c>
      <c r="M7" s="25">
        <v>80</v>
      </c>
      <c r="N7" s="25">
        <v>0</v>
      </c>
      <c r="O7" s="25">
        <v>72</v>
      </c>
      <c r="P7" s="25">
        <v>0</v>
      </c>
      <c r="Q7" s="25">
        <v>9</v>
      </c>
      <c r="R7" s="25">
        <v>0</v>
      </c>
      <c r="S7" s="25">
        <v>9</v>
      </c>
      <c r="T7" s="25">
        <v>0</v>
      </c>
      <c r="U7" s="25">
        <v>0</v>
      </c>
      <c r="V7" s="26">
        <v>234</v>
      </c>
      <c r="W7" s="39">
        <f>C7/V7</f>
        <v>0.29487179487179488</v>
      </c>
      <c r="X7" s="39">
        <f t="shared" si="0"/>
        <v>3.4188034188034191E-2</v>
      </c>
    </row>
    <row r="8" spans="1:24" x14ac:dyDescent="0.2">
      <c r="A8" t="s">
        <v>7</v>
      </c>
      <c r="B8" s="10" t="s">
        <v>57</v>
      </c>
      <c r="C8" s="24">
        <v>8117</v>
      </c>
      <c r="D8" s="45">
        <v>5757</v>
      </c>
      <c r="E8" s="45">
        <v>143</v>
      </c>
      <c r="F8" s="45">
        <v>1839</v>
      </c>
      <c r="G8" s="45">
        <v>378</v>
      </c>
      <c r="H8" s="45">
        <v>577</v>
      </c>
      <c r="I8" s="45">
        <v>23</v>
      </c>
      <c r="J8" s="45">
        <v>26</v>
      </c>
      <c r="K8" s="45">
        <v>409</v>
      </c>
      <c r="L8" s="45">
        <v>5</v>
      </c>
      <c r="M8" s="45">
        <v>213</v>
      </c>
      <c r="N8" s="45">
        <v>1</v>
      </c>
      <c r="O8" s="45">
        <v>190</v>
      </c>
      <c r="P8" s="45">
        <v>0</v>
      </c>
      <c r="Q8" s="45">
        <v>118</v>
      </c>
      <c r="R8" s="45">
        <v>4</v>
      </c>
      <c r="S8" s="45">
        <v>112</v>
      </c>
      <c r="T8" s="45">
        <v>0</v>
      </c>
      <c r="U8" s="45">
        <v>2</v>
      </c>
      <c r="V8" s="26">
        <v>8694</v>
      </c>
      <c r="W8" s="39">
        <f>C8/V8</f>
        <v>0.93363239015412924</v>
      </c>
      <c r="X8" s="39">
        <f t="shared" si="0"/>
        <v>0.21152518978605936</v>
      </c>
    </row>
    <row r="9" spans="1:24" x14ac:dyDescent="0.2">
      <c r="A9" t="s">
        <v>8</v>
      </c>
      <c r="B9" s="10" t="s">
        <v>63</v>
      </c>
      <c r="C9" s="24">
        <v>668</v>
      </c>
      <c r="D9" s="25">
        <v>494</v>
      </c>
      <c r="E9" s="25">
        <v>8</v>
      </c>
      <c r="F9" s="25">
        <v>139</v>
      </c>
      <c r="G9" s="25">
        <v>27</v>
      </c>
      <c r="H9" s="25">
        <v>37</v>
      </c>
      <c r="I9" s="25">
        <v>5</v>
      </c>
      <c r="J9" s="25">
        <v>5</v>
      </c>
      <c r="K9" s="25">
        <v>9</v>
      </c>
      <c r="L9" s="25">
        <v>0</v>
      </c>
      <c r="M9" s="25">
        <v>5</v>
      </c>
      <c r="N9" s="25">
        <v>0</v>
      </c>
      <c r="O9" s="25">
        <v>4</v>
      </c>
      <c r="P9" s="25">
        <v>0</v>
      </c>
      <c r="Q9" s="25">
        <v>18</v>
      </c>
      <c r="R9" s="25">
        <v>0</v>
      </c>
      <c r="S9" s="25">
        <v>18</v>
      </c>
      <c r="T9" s="25">
        <v>0</v>
      </c>
      <c r="U9" s="25">
        <v>0</v>
      </c>
      <c r="V9" s="26">
        <v>705</v>
      </c>
      <c r="W9" s="39">
        <f>C9/V9</f>
        <v>0.94751773049645394</v>
      </c>
      <c r="X9" s="39">
        <f t="shared" si="0"/>
        <v>0.19716312056737589</v>
      </c>
    </row>
    <row r="10" spans="1:24" x14ac:dyDescent="0.2">
      <c r="A10" t="s">
        <v>9</v>
      </c>
      <c r="B10" s="10" t="s">
        <v>65</v>
      </c>
      <c r="C10" s="24">
        <v>1</v>
      </c>
      <c r="D10" s="25">
        <v>1</v>
      </c>
      <c r="E10" s="25">
        <v>0</v>
      </c>
      <c r="F10" s="25">
        <v>0</v>
      </c>
      <c r="G10" s="25">
        <v>0</v>
      </c>
      <c r="H10" s="25">
        <v>33</v>
      </c>
      <c r="I10" s="25">
        <v>0</v>
      </c>
      <c r="J10" s="25">
        <v>0</v>
      </c>
      <c r="K10" s="25">
        <v>31</v>
      </c>
      <c r="L10" s="25">
        <v>0</v>
      </c>
      <c r="M10" s="25">
        <v>16</v>
      </c>
      <c r="N10" s="25">
        <v>0</v>
      </c>
      <c r="O10" s="25">
        <v>15</v>
      </c>
      <c r="P10" s="25">
        <v>0</v>
      </c>
      <c r="Q10" s="25">
        <v>2</v>
      </c>
      <c r="R10" s="25">
        <v>0</v>
      </c>
      <c r="S10" s="25">
        <v>2</v>
      </c>
      <c r="T10" s="25">
        <v>0</v>
      </c>
      <c r="U10" s="25">
        <v>0</v>
      </c>
      <c r="V10" s="26">
        <v>34</v>
      </c>
      <c r="W10" s="39">
        <f>C10/V10</f>
        <v>2.9411764705882353E-2</v>
      </c>
      <c r="X10" s="39">
        <f t="shared" si="0"/>
        <v>0</v>
      </c>
    </row>
    <row r="11" spans="1:24" x14ac:dyDescent="0.2">
      <c r="A11" t="s">
        <v>11</v>
      </c>
      <c r="B11" s="10" t="s">
        <v>64</v>
      </c>
      <c r="C11" s="24">
        <v>999</v>
      </c>
      <c r="D11" s="25">
        <v>880</v>
      </c>
      <c r="E11" s="25">
        <v>15</v>
      </c>
      <c r="F11" s="25">
        <v>49</v>
      </c>
      <c r="G11" s="25">
        <v>55</v>
      </c>
      <c r="H11" s="25">
        <v>4310</v>
      </c>
      <c r="I11" s="25">
        <v>1669</v>
      </c>
      <c r="J11" s="25">
        <v>1958</v>
      </c>
      <c r="K11" s="25">
        <v>622</v>
      </c>
      <c r="L11" s="25">
        <v>7</v>
      </c>
      <c r="M11" s="25">
        <v>324</v>
      </c>
      <c r="N11" s="25">
        <v>2</v>
      </c>
      <c r="O11" s="25">
        <v>289</v>
      </c>
      <c r="P11" s="25">
        <v>0</v>
      </c>
      <c r="Q11" s="25">
        <v>61</v>
      </c>
      <c r="R11" s="25">
        <v>0</v>
      </c>
      <c r="S11" s="25">
        <v>52</v>
      </c>
      <c r="T11" s="25">
        <v>0</v>
      </c>
      <c r="U11" s="25">
        <v>9</v>
      </c>
      <c r="V11" s="26">
        <v>5309</v>
      </c>
      <c r="W11" s="39">
        <f>C11/V11</f>
        <v>0.18817103032586174</v>
      </c>
      <c r="X11" s="39">
        <f t="shared" si="0"/>
        <v>9.2296100960632885E-3</v>
      </c>
    </row>
    <row r="12" spans="1:24" x14ac:dyDescent="0.2">
      <c r="A12" t="s">
        <v>12</v>
      </c>
      <c r="B12" s="10" t="s">
        <v>66</v>
      </c>
      <c r="C12" s="24">
        <v>414</v>
      </c>
      <c r="D12" s="25">
        <v>327</v>
      </c>
      <c r="E12" s="25">
        <v>9</v>
      </c>
      <c r="F12" s="25">
        <v>66</v>
      </c>
      <c r="G12" s="25">
        <v>12</v>
      </c>
      <c r="H12" s="25">
        <v>108</v>
      </c>
      <c r="I12" s="25">
        <v>1</v>
      </c>
      <c r="J12" s="25">
        <v>2</v>
      </c>
      <c r="K12" s="25">
        <v>92</v>
      </c>
      <c r="L12" s="25">
        <v>1</v>
      </c>
      <c r="M12" s="25">
        <v>48</v>
      </c>
      <c r="N12" s="25">
        <v>0</v>
      </c>
      <c r="O12" s="25">
        <v>43</v>
      </c>
      <c r="P12" s="25">
        <v>0</v>
      </c>
      <c r="Q12" s="25">
        <v>13</v>
      </c>
      <c r="R12" s="25">
        <v>0</v>
      </c>
      <c r="S12" s="25">
        <v>13</v>
      </c>
      <c r="T12" s="25">
        <v>0</v>
      </c>
      <c r="U12" s="25">
        <v>0</v>
      </c>
      <c r="V12" s="26">
        <v>522</v>
      </c>
      <c r="W12" s="39">
        <f>C12/V12</f>
        <v>0.7931034482758621</v>
      </c>
      <c r="X12" s="39">
        <f t="shared" si="0"/>
        <v>0.12643678160919541</v>
      </c>
    </row>
    <row r="13" spans="1:24" x14ac:dyDescent="0.2">
      <c r="A13" t="s">
        <v>34</v>
      </c>
      <c r="B13" s="10" t="s">
        <v>68</v>
      </c>
      <c r="C13" s="24">
        <v>5</v>
      </c>
      <c r="D13" s="25">
        <v>5</v>
      </c>
      <c r="E13" s="25">
        <v>0</v>
      </c>
      <c r="F13" s="25">
        <v>0</v>
      </c>
      <c r="G13" s="25">
        <v>0</v>
      </c>
      <c r="H13" s="25">
        <v>4</v>
      </c>
      <c r="I13" s="25">
        <v>1</v>
      </c>
      <c r="J13" s="25">
        <v>2</v>
      </c>
      <c r="K13" s="25">
        <v>1</v>
      </c>
      <c r="L13" s="25">
        <v>0</v>
      </c>
      <c r="M13" s="25">
        <v>1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6">
        <v>9</v>
      </c>
      <c r="W13" s="39">
        <f>C13/V13</f>
        <v>0.55555555555555558</v>
      </c>
      <c r="X13" s="39">
        <f t="shared" si="0"/>
        <v>0</v>
      </c>
    </row>
    <row r="14" spans="1:24" x14ac:dyDescent="0.2">
      <c r="A14" t="s">
        <v>14</v>
      </c>
      <c r="B14" s="10" t="s">
        <v>62</v>
      </c>
      <c r="C14" s="24">
        <v>103</v>
      </c>
      <c r="D14" s="25">
        <v>91</v>
      </c>
      <c r="E14" s="25">
        <v>4</v>
      </c>
      <c r="F14" s="25">
        <v>3</v>
      </c>
      <c r="G14" s="25">
        <v>5</v>
      </c>
      <c r="H14" s="25">
        <v>31</v>
      </c>
      <c r="I14" s="25">
        <v>13</v>
      </c>
      <c r="J14" s="25">
        <v>15</v>
      </c>
      <c r="K14" s="25">
        <v>3</v>
      </c>
      <c r="L14" s="25">
        <v>0</v>
      </c>
      <c r="M14" s="25">
        <v>0</v>
      </c>
      <c r="N14" s="25">
        <v>0</v>
      </c>
      <c r="O14" s="25">
        <v>0</v>
      </c>
      <c r="P14" s="25">
        <v>3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6">
        <v>134</v>
      </c>
      <c r="W14" s="39">
        <f>C14/V14</f>
        <v>0.76865671641791045</v>
      </c>
      <c r="X14" s="39">
        <f t="shared" si="0"/>
        <v>2.2388059701492536E-2</v>
      </c>
    </row>
    <row r="15" spans="1:24" x14ac:dyDescent="0.2">
      <c r="A15" t="s">
        <v>15</v>
      </c>
      <c r="B15" s="10" t="s">
        <v>69</v>
      </c>
      <c r="C15" s="24">
        <v>782</v>
      </c>
      <c r="D15" s="25">
        <v>647</v>
      </c>
      <c r="E15" s="25">
        <v>19</v>
      </c>
      <c r="F15" s="25">
        <v>47</v>
      </c>
      <c r="G15" s="25">
        <v>69</v>
      </c>
      <c r="H15" s="25">
        <v>77</v>
      </c>
      <c r="I15" s="25">
        <v>9</v>
      </c>
      <c r="J15" s="25">
        <v>11</v>
      </c>
      <c r="K15" s="25">
        <v>51</v>
      </c>
      <c r="L15" s="25">
        <v>1</v>
      </c>
      <c r="M15" s="25">
        <v>26</v>
      </c>
      <c r="N15" s="25">
        <v>0</v>
      </c>
      <c r="O15" s="25">
        <v>24</v>
      </c>
      <c r="P15" s="25">
        <v>0</v>
      </c>
      <c r="Q15" s="25">
        <v>6</v>
      </c>
      <c r="R15" s="25">
        <v>0</v>
      </c>
      <c r="S15" s="25">
        <v>6</v>
      </c>
      <c r="T15" s="25">
        <v>0</v>
      </c>
      <c r="U15" s="25">
        <v>0</v>
      </c>
      <c r="V15" s="26">
        <v>859</v>
      </c>
      <c r="W15" s="39">
        <f>C15/V15</f>
        <v>0.910360884749709</v>
      </c>
      <c r="X15" s="39">
        <f t="shared" si="0"/>
        <v>5.471478463329453E-2</v>
      </c>
    </row>
    <row r="16" spans="1:24" x14ac:dyDescent="0.2">
      <c r="A16" t="s">
        <v>16</v>
      </c>
      <c r="B16" s="10" t="s">
        <v>70</v>
      </c>
      <c r="C16" s="24">
        <v>13</v>
      </c>
      <c r="D16" s="25">
        <v>10</v>
      </c>
      <c r="E16" s="25">
        <v>2</v>
      </c>
      <c r="F16" s="25">
        <v>1</v>
      </c>
      <c r="G16" s="25">
        <v>0</v>
      </c>
      <c r="H16" s="25">
        <v>1</v>
      </c>
      <c r="I16" s="25">
        <v>0</v>
      </c>
      <c r="J16" s="25">
        <v>0</v>
      </c>
      <c r="K16" s="25">
        <v>1</v>
      </c>
      <c r="L16" s="25">
        <v>0</v>
      </c>
      <c r="M16" s="25">
        <v>1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6">
        <v>14</v>
      </c>
      <c r="W16" s="39">
        <f>C16/V16</f>
        <v>0.9285714285714286</v>
      </c>
      <c r="X16" s="39">
        <f t="shared" si="0"/>
        <v>7.1428571428571425E-2</v>
      </c>
    </row>
    <row r="17" spans="1:24" x14ac:dyDescent="0.2">
      <c r="A17" t="s">
        <v>17</v>
      </c>
      <c r="B17" s="10" t="s">
        <v>71</v>
      </c>
      <c r="C17" s="24">
        <v>19</v>
      </c>
      <c r="D17" s="25">
        <v>18</v>
      </c>
      <c r="E17" s="25">
        <v>0</v>
      </c>
      <c r="F17" s="25">
        <v>1</v>
      </c>
      <c r="G17" s="25">
        <v>0</v>
      </c>
      <c r="H17" s="25">
        <v>2</v>
      </c>
      <c r="I17" s="25">
        <v>0</v>
      </c>
      <c r="J17" s="25">
        <v>1</v>
      </c>
      <c r="K17" s="25">
        <v>1</v>
      </c>
      <c r="L17" s="25">
        <v>0</v>
      </c>
      <c r="M17" s="25">
        <v>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6">
        <v>21</v>
      </c>
      <c r="W17" s="39">
        <f>C17/V17</f>
        <v>0.90476190476190477</v>
      </c>
      <c r="X17" s="39">
        <f t="shared" si="0"/>
        <v>4.7619047619047616E-2</v>
      </c>
    </row>
    <row r="18" spans="1:24" x14ac:dyDescent="0.2">
      <c r="A18" t="s">
        <v>18</v>
      </c>
      <c r="B18" s="10" t="s">
        <v>72</v>
      </c>
      <c r="C18" s="24">
        <v>10992</v>
      </c>
      <c r="D18" s="25">
        <v>8808</v>
      </c>
      <c r="E18" s="25">
        <v>120</v>
      </c>
      <c r="F18" s="25">
        <v>1381</v>
      </c>
      <c r="G18" s="25">
        <v>683</v>
      </c>
      <c r="H18" s="25">
        <v>4436</v>
      </c>
      <c r="I18" s="25">
        <v>1560</v>
      </c>
      <c r="J18" s="25">
        <v>1831</v>
      </c>
      <c r="K18" s="25">
        <v>881</v>
      </c>
      <c r="L18" s="25">
        <v>11</v>
      </c>
      <c r="M18" s="25">
        <v>458</v>
      </c>
      <c r="N18" s="25">
        <v>2</v>
      </c>
      <c r="O18" s="25">
        <v>408</v>
      </c>
      <c r="P18" s="25">
        <v>2</v>
      </c>
      <c r="Q18" s="25">
        <v>164</v>
      </c>
      <c r="R18" s="25">
        <v>12</v>
      </c>
      <c r="S18" s="25">
        <v>134</v>
      </c>
      <c r="T18" s="25">
        <v>9</v>
      </c>
      <c r="U18" s="25">
        <v>9</v>
      </c>
      <c r="V18" s="26">
        <v>15428</v>
      </c>
      <c r="W18" s="39">
        <f>C18/V18</f>
        <v>0.71247083225304642</v>
      </c>
      <c r="X18" s="39">
        <f t="shared" si="0"/>
        <v>8.9512574539797773E-2</v>
      </c>
    </row>
    <row r="19" spans="1:24" x14ac:dyDescent="0.2">
      <c r="A19" t="s">
        <v>19</v>
      </c>
      <c r="B19" s="10" t="s">
        <v>74</v>
      </c>
      <c r="C19" s="24">
        <v>10</v>
      </c>
      <c r="D19" s="25">
        <v>9</v>
      </c>
      <c r="E19" s="25">
        <v>0</v>
      </c>
      <c r="F19" s="25">
        <v>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6">
        <v>10</v>
      </c>
      <c r="W19" s="39">
        <f>C19/V19</f>
        <v>1</v>
      </c>
      <c r="X19" s="39">
        <f t="shared" si="0"/>
        <v>0.1</v>
      </c>
    </row>
    <row r="20" spans="1:24" x14ac:dyDescent="0.2">
      <c r="A20" t="s">
        <v>20</v>
      </c>
      <c r="B20" s="10" t="s">
        <v>75</v>
      </c>
      <c r="C20" s="24">
        <v>89</v>
      </c>
      <c r="D20" s="25">
        <v>81</v>
      </c>
      <c r="E20" s="25">
        <v>0</v>
      </c>
      <c r="F20" s="25">
        <v>5</v>
      </c>
      <c r="G20" s="25">
        <v>3</v>
      </c>
      <c r="H20" s="25">
        <v>116</v>
      </c>
      <c r="I20" s="25">
        <v>2</v>
      </c>
      <c r="J20" s="25">
        <v>3</v>
      </c>
      <c r="K20" s="25">
        <v>105</v>
      </c>
      <c r="L20" s="25">
        <v>1</v>
      </c>
      <c r="M20" s="25">
        <v>55</v>
      </c>
      <c r="N20" s="25">
        <v>0</v>
      </c>
      <c r="O20" s="25">
        <v>49</v>
      </c>
      <c r="P20" s="25">
        <v>0</v>
      </c>
      <c r="Q20" s="25">
        <v>6</v>
      </c>
      <c r="R20" s="25">
        <v>0</v>
      </c>
      <c r="S20" s="25">
        <v>6</v>
      </c>
      <c r="T20" s="25">
        <v>0</v>
      </c>
      <c r="U20" s="25">
        <v>0</v>
      </c>
      <c r="V20" s="26">
        <v>205</v>
      </c>
      <c r="W20" s="39">
        <f>C20/V20</f>
        <v>0.43414634146341463</v>
      </c>
      <c r="X20" s="39">
        <f t="shared" si="0"/>
        <v>2.4390243902439025E-2</v>
      </c>
    </row>
    <row r="21" spans="1:24" x14ac:dyDescent="0.2">
      <c r="A21" t="s">
        <v>21</v>
      </c>
      <c r="B21" s="10" t="s">
        <v>76</v>
      </c>
      <c r="C21" s="24">
        <v>111</v>
      </c>
      <c r="D21" s="25">
        <v>90</v>
      </c>
      <c r="E21" s="25">
        <v>2</v>
      </c>
      <c r="F21" s="25">
        <v>16</v>
      </c>
      <c r="G21" s="25">
        <v>3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2</v>
      </c>
      <c r="N21" s="25">
        <v>0</v>
      </c>
      <c r="O21" s="25">
        <v>2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6">
        <v>115</v>
      </c>
      <c r="W21" s="39">
        <f>C21/V21</f>
        <v>0.9652173913043478</v>
      </c>
      <c r="X21" s="39">
        <f t="shared" si="0"/>
        <v>0.1391304347826087</v>
      </c>
    </row>
    <row r="22" spans="1:24" x14ac:dyDescent="0.2">
      <c r="A22" t="s">
        <v>22</v>
      </c>
      <c r="B22" s="10" t="s">
        <v>73</v>
      </c>
      <c r="C22" s="24">
        <v>22</v>
      </c>
      <c r="D22" s="25">
        <v>20</v>
      </c>
      <c r="E22" s="25">
        <v>0</v>
      </c>
      <c r="F22" s="25">
        <v>2</v>
      </c>
      <c r="G22" s="25">
        <v>0</v>
      </c>
      <c r="H22" s="25">
        <v>58</v>
      </c>
      <c r="I22" s="25">
        <v>0</v>
      </c>
      <c r="J22" s="25">
        <v>0</v>
      </c>
      <c r="K22" s="25">
        <v>57</v>
      </c>
      <c r="L22" s="25">
        <v>1</v>
      </c>
      <c r="M22" s="25">
        <v>30</v>
      </c>
      <c r="N22" s="25">
        <v>0</v>
      </c>
      <c r="O22" s="25">
        <v>26</v>
      </c>
      <c r="P22" s="25">
        <v>0</v>
      </c>
      <c r="Q22" s="25">
        <v>1</v>
      </c>
      <c r="R22" s="25">
        <v>0</v>
      </c>
      <c r="S22" s="25">
        <v>1</v>
      </c>
      <c r="T22" s="25">
        <v>0</v>
      </c>
      <c r="U22" s="25">
        <v>0</v>
      </c>
      <c r="V22" s="26">
        <v>80</v>
      </c>
      <c r="W22" s="39">
        <f>C22/V22</f>
        <v>0.27500000000000002</v>
      </c>
      <c r="X22" s="39">
        <f t="shared" si="0"/>
        <v>2.5000000000000001E-2</v>
      </c>
    </row>
    <row r="23" spans="1:24" x14ac:dyDescent="0.2">
      <c r="A23" t="s">
        <v>23</v>
      </c>
      <c r="B23" s="10" t="s">
        <v>77</v>
      </c>
      <c r="C23" s="24">
        <v>176</v>
      </c>
      <c r="D23" s="25">
        <v>124</v>
      </c>
      <c r="E23" s="25">
        <v>1</v>
      </c>
      <c r="F23" s="25">
        <v>28</v>
      </c>
      <c r="G23" s="25">
        <v>23</v>
      </c>
      <c r="H23" s="25">
        <v>79</v>
      </c>
      <c r="I23" s="25">
        <v>8</v>
      </c>
      <c r="J23" s="25">
        <v>9</v>
      </c>
      <c r="K23" s="25">
        <v>62</v>
      </c>
      <c r="L23" s="25">
        <v>1</v>
      </c>
      <c r="M23" s="25">
        <v>32</v>
      </c>
      <c r="N23" s="25">
        <v>0</v>
      </c>
      <c r="O23" s="25">
        <v>29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6">
        <v>255</v>
      </c>
      <c r="W23" s="39">
        <f>C23/V23</f>
        <v>0.69019607843137254</v>
      </c>
      <c r="X23" s="39">
        <f t="shared" si="0"/>
        <v>0.10980392156862745</v>
      </c>
    </row>
    <row r="24" spans="1:24" x14ac:dyDescent="0.2">
      <c r="A24" t="s">
        <v>24</v>
      </c>
      <c r="B24" s="10" t="s">
        <v>79</v>
      </c>
      <c r="C24" s="24">
        <v>974</v>
      </c>
      <c r="D24" s="25">
        <v>699</v>
      </c>
      <c r="E24" s="25">
        <v>33</v>
      </c>
      <c r="F24" s="25">
        <v>206</v>
      </c>
      <c r="G24" s="25">
        <v>36</v>
      </c>
      <c r="H24" s="25">
        <v>180</v>
      </c>
      <c r="I24" s="25">
        <v>7</v>
      </c>
      <c r="J24" s="25">
        <v>8</v>
      </c>
      <c r="K24" s="25">
        <v>133</v>
      </c>
      <c r="L24" s="25">
        <v>2</v>
      </c>
      <c r="M24" s="25">
        <v>69</v>
      </c>
      <c r="N24" s="25">
        <v>0</v>
      </c>
      <c r="O24" s="25">
        <v>61</v>
      </c>
      <c r="P24" s="25">
        <v>1</v>
      </c>
      <c r="Q24" s="25">
        <v>32</v>
      </c>
      <c r="R24" s="25">
        <v>0</v>
      </c>
      <c r="S24" s="25">
        <v>32</v>
      </c>
      <c r="T24" s="25">
        <v>0</v>
      </c>
      <c r="U24" s="25">
        <v>0</v>
      </c>
      <c r="V24" s="26">
        <v>1154</v>
      </c>
      <c r="W24" s="39">
        <f>C24/V24</f>
        <v>0.84402079722703638</v>
      </c>
      <c r="X24" s="39">
        <f t="shared" si="0"/>
        <v>0.17850953206239167</v>
      </c>
    </row>
    <row r="25" spans="1:24" x14ac:dyDescent="0.2">
      <c r="A25" t="s">
        <v>25</v>
      </c>
      <c r="B25" s="10" t="s">
        <v>78</v>
      </c>
      <c r="C25" s="24">
        <v>535</v>
      </c>
      <c r="D25" s="25">
        <v>381</v>
      </c>
      <c r="E25" s="25">
        <v>9</v>
      </c>
      <c r="F25" s="25">
        <v>101</v>
      </c>
      <c r="G25" s="25">
        <v>44</v>
      </c>
      <c r="H25" s="25">
        <v>29</v>
      </c>
      <c r="I25" s="25">
        <v>4</v>
      </c>
      <c r="J25" s="25">
        <v>5</v>
      </c>
      <c r="K25" s="25">
        <v>18</v>
      </c>
      <c r="L25" s="25">
        <v>0</v>
      </c>
      <c r="M25" s="25">
        <v>9</v>
      </c>
      <c r="N25" s="25">
        <v>0</v>
      </c>
      <c r="O25" s="25">
        <v>9</v>
      </c>
      <c r="P25" s="25">
        <v>0</v>
      </c>
      <c r="Q25" s="25">
        <v>2</v>
      </c>
      <c r="R25" s="25">
        <v>0</v>
      </c>
      <c r="S25" s="25">
        <v>2</v>
      </c>
      <c r="T25" s="25">
        <v>0</v>
      </c>
      <c r="U25" s="25">
        <v>0</v>
      </c>
      <c r="V25" s="26">
        <v>564</v>
      </c>
      <c r="W25" s="39">
        <f>C25/V25</f>
        <v>0.9485815602836879</v>
      </c>
      <c r="X25" s="39">
        <f t="shared" si="0"/>
        <v>0.17907801418439717</v>
      </c>
    </row>
    <row r="26" spans="1:24" x14ac:dyDescent="0.2">
      <c r="A26" t="s">
        <v>117</v>
      </c>
      <c r="B26" s="10" t="s">
        <v>81</v>
      </c>
      <c r="C26" s="24">
        <v>189</v>
      </c>
      <c r="D26" s="25">
        <v>153</v>
      </c>
      <c r="E26" s="25">
        <v>1</v>
      </c>
      <c r="F26" s="25">
        <v>27</v>
      </c>
      <c r="G26" s="25">
        <v>8</v>
      </c>
      <c r="H26" s="25">
        <v>813</v>
      </c>
      <c r="I26" s="25">
        <v>4</v>
      </c>
      <c r="J26" s="25">
        <v>5</v>
      </c>
      <c r="K26" s="25">
        <v>797</v>
      </c>
      <c r="L26" s="25">
        <v>10</v>
      </c>
      <c r="M26" s="25">
        <v>415</v>
      </c>
      <c r="N26" s="25">
        <v>2</v>
      </c>
      <c r="O26" s="25">
        <v>370</v>
      </c>
      <c r="P26" s="25">
        <v>0</v>
      </c>
      <c r="Q26" s="25">
        <v>7</v>
      </c>
      <c r="R26" s="25">
        <v>0</v>
      </c>
      <c r="S26" s="25">
        <v>6</v>
      </c>
      <c r="T26" s="25">
        <v>1</v>
      </c>
      <c r="U26" s="25">
        <v>0</v>
      </c>
      <c r="V26" s="26">
        <v>1002</v>
      </c>
      <c r="W26" s="39">
        <f>C26/V26</f>
        <v>0.18862275449101795</v>
      </c>
      <c r="X26" s="39">
        <f t="shared" si="0"/>
        <v>2.6946107784431138E-2</v>
      </c>
    </row>
    <row r="27" spans="1:24" x14ac:dyDescent="0.2">
      <c r="A27" t="s">
        <v>26</v>
      </c>
      <c r="B27" s="10" t="s">
        <v>80</v>
      </c>
      <c r="C27" s="24">
        <v>959</v>
      </c>
      <c r="D27" s="25">
        <v>830</v>
      </c>
      <c r="E27" s="25">
        <v>5</v>
      </c>
      <c r="F27" s="25">
        <v>110</v>
      </c>
      <c r="G27" s="25">
        <v>14</v>
      </c>
      <c r="H27" s="25">
        <v>291</v>
      </c>
      <c r="I27" s="25">
        <v>1</v>
      </c>
      <c r="J27" s="25">
        <v>1</v>
      </c>
      <c r="K27" s="25">
        <v>269</v>
      </c>
      <c r="L27" s="25">
        <v>3</v>
      </c>
      <c r="M27" s="25">
        <v>140</v>
      </c>
      <c r="N27" s="25">
        <v>1</v>
      </c>
      <c r="O27" s="25">
        <v>124</v>
      </c>
      <c r="P27" s="25">
        <v>1</v>
      </c>
      <c r="Q27" s="25">
        <v>20</v>
      </c>
      <c r="R27" s="25">
        <v>2</v>
      </c>
      <c r="S27" s="25">
        <v>17</v>
      </c>
      <c r="T27" s="25">
        <v>1</v>
      </c>
      <c r="U27" s="25">
        <v>0</v>
      </c>
      <c r="V27" s="26">
        <v>1250</v>
      </c>
      <c r="W27" s="39">
        <f>C27/V27</f>
        <v>0.76719999999999999</v>
      </c>
      <c r="X27" s="39">
        <f t="shared" si="0"/>
        <v>8.7999999999999995E-2</v>
      </c>
    </row>
    <row r="28" spans="1:24" x14ac:dyDescent="0.2">
      <c r="A28" t="s">
        <v>28</v>
      </c>
      <c r="B28" s="10" t="s">
        <v>82</v>
      </c>
      <c r="C28" s="24">
        <v>120</v>
      </c>
      <c r="D28" s="25">
        <v>88</v>
      </c>
      <c r="E28" s="25">
        <v>14</v>
      </c>
      <c r="F28" s="25">
        <v>10</v>
      </c>
      <c r="G28" s="25">
        <v>8</v>
      </c>
      <c r="H28" s="25">
        <v>2</v>
      </c>
      <c r="I28" s="25">
        <v>0</v>
      </c>
      <c r="J28" s="25">
        <v>0</v>
      </c>
      <c r="K28" s="25">
        <v>1</v>
      </c>
      <c r="L28" s="25">
        <v>0</v>
      </c>
      <c r="M28" s="25">
        <v>1</v>
      </c>
      <c r="N28" s="25">
        <v>0</v>
      </c>
      <c r="O28" s="25">
        <v>0</v>
      </c>
      <c r="P28" s="25">
        <v>0</v>
      </c>
      <c r="Q28" s="25">
        <v>1</v>
      </c>
      <c r="R28" s="25">
        <v>0</v>
      </c>
      <c r="S28" s="25">
        <v>1</v>
      </c>
      <c r="T28" s="25">
        <v>0</v>
      </c>
      <c r="U28" s="25">
        <v>0</v>
      </c>
      <c r="V28" s="26">
        <v>122</v>
      </c>
      <c r="W28" s="39">
        <f>C28/V28</f>
        <v>0.98360655737704916</v>
      </c>
      <c r="X28" s="39">
        <f t="shared" si="0"/>
        <v>8.1967213114754092E-2</v>
      </c>
    </row>
    <row r="29" spans="1:24" x14ac:dyDescent="0.2">
      <c r="A29" t="s">
        <v>29</v>
      </c>
      <c r="B29" s="10" t="s">
        <v>86</v>
      </c>
      <c r="C29" s="24">
        <v>1709</v>
      </c>
      <c r="D29" s="25">
        <v>1191</v>
      </c>
      <c r="E29" s="25">
        <v>27</v>
      </c>
      <c r="F29" s="25">
        <v>405</v>
      </c>
      <c r="G29" s="25">
        <v>86</v>
      </c>
      <c r="H29" s="25">
        <v>98</v>
      </c>
      <c r="I29" s="25">
        <v>2</v>
      </c>
      <c r="J29" s="25">
        <v>3</v>
      </c>
      <c r="K29" s="25">
        <v>70</v>
      </c>
      <c r="L29" s="25">
        <v>1</v>
      </c>
      <c r="M29" s="25">
        <v>36</v>
      </c>
      <c r="N29" s="25">
        <v>0</v>
      </c>
      <c r="O29" s="25">
        <v>33</v>
      </c>
      <c r="P29" s="25">
        <v>0</v>
      </c>
      <c r="Q29" s="25">
        <v>23</v>
      </c>
      <c r="R29" s="25">
        <v>1</v>
      </c>
      <c r="S29" s="25">
        <v>22</v>
      </c>
      <c r="T29" s="25">
        <v>0</v>
      </c>
      <c r="U29" s="25">
        <v>0</v>
      </c>
      <c r="V29" s="26">
        <v>1807</v>
      </c>
      <c r="W29" s="39">
        <f>C29/V29</f>
        <v>0.94576646375207529</v>
      </c>
      <c r="X29" s="39">
        <f t="shared" si="0"/>
        <v>0.2241283895960155</v>
      </c>
    </row>
    <row r="30" spans="1:24" x14ac:dyDescent="0.2">
      <c r="A30" t="s">
        <v>30</v>
      </c>
      <c r="B30" s="10" t="s">
        <v>85</v>
      </c>
      <c r="C30" s="24">
        <v>322</v>
      </c>
      <c r="D30" s="25">
        <v>278</v>
      </c>
      <c r="E30" s="25">
        <v>8</v>
      </c>
      <c r="F30" s="25">
        <v>23</v>
      </c>
      <c r="G30" s="25">
        <v>13</v>
      </c>
      <c r="H30" s="25">
        <v>38</v>
      </c>
      <c r="I30" s="25">
        <v>2</v>
      </c>
      <c r="J30" s="25">
        <v>3</v>
      </c>
      <c r="K30" s="25">
        <v>32</v>
      </c>
      <c r="L30" s="25">
        <v>0</v>
      </c>
      <c r="M30" s="25">
        <v>16</v>
      </c>
      <c r="N30" s="25">
        <v>0</v>
      </c>
      <c r="O30" s="25">
        <v>15</v>
      </c>
      <c r="P30" s="25">
        <v>1</v>
      </c>
      <c r="Q30" s="25">
        <v>1</v>
      </c>
      <c r="R30" s="25">
        <v>0</v>
      </c>
      <c r="S30" s="25">
        <v>1</v>
      </c>
      <c r="T30" s="25">
        <v>0</v>
      </c>
      <c r="U30" s="25">
        <v>0</v>
      </c>
      <c r="V30" s="26">
        <v>360</v>
      </c>
      <c r="W30" s="39">
        <f>C30/V30</f>
        <v>0.89444444444444449</v>
      </c>
      <c r="X30" s="39">
        <f t="shared" si="0"/>
        <v>6.3888888888888884E-2</v>
      </c>
    </row>
    <row r="31" spans="1:24" x14ac:dyDescent="0.2">
      <c r="A31" t="s">
        <v>31</v>
      </c>
      <c r="B31" s="10" t="s">
        <v>84</v>
      </c>
      <c r="C31" s="24">
        <v>27</v>
      </c>
      <c r="D31" s="25">
        <v>16</v>
      </c>
      <c r="E31" s="25">
        <v>3</v>
      </c>
      <c r="F31" s="25">
        <v>7</v>
      </c>
      <c r="G31" s="25">
        <v>1</v>
      </c>
      <c r="H31" s="25">
        <v>63</v>
      </c>
      <c r="I31" s="25">
        <v>1</v>
      </c>
      <c r="J31" s="25">
        <v>1</v>
      </c>
      <c r="K31" s="25">
        <v>53</v>
      </c>
      <c r="L31" s="25">
        <v>1</v>
      </c>
      <c r="M31" s="25">
        <v>27</v>
      </c>
      <c r="N31" s="25">
        <v>0</v>
      </c>
      <c r="O31" s="25">
        <v>25</v>
      </c>
      <c r="P31" s="25">
        <v>0</v>
      </c>
      <c r="Q31" s="25">
        <v>8</v>
      </c>
      <c r="R31" s="25">
        <v>0</v>
      </c>
      <c r="S31" s="25">
        <v>8</v>
      </c>
      <c r="T31" s="25">
        <v>0</v>
      </c>
      <c r="U31" s="25">
        <v>0</v>
      </c>
      <c r="V31" s="26">
        <v>90</v>
      </c>
      <c r="W31" s="39">
        <f>C31/V31</f>
        <v>0.3</v>
      </c>
      <c r="X31" s="39">
        <f t="shared" si="0"/>
        <v>7.7777777777777779E-2</v>
      </c>
    </row>
    <row r="32" spans="1:24" x14ac:dyDescent="0.2">
      <c r="A32" t="s">
        <v>32</v>
      </c>
      <c r="B32" s="43" t="s">
        <v>83</v>
      </c>
      <c r="C32" s="45">
        <v>370</v>
      </c>
      <c r="D32" s="25">
        <v>245</v>
      </c>
      <c r="E32" s="25">
        <v>31</v>
      </c>
      <c r="F32" s="25">
        <v>62</v>
      </c>
      <c r="G32" s="25">
        <v>32</v>
      </c>
      <c r="H32" s="25">
        <v>25</v>
      </c>
      <c r="I32" s="25">
        <v>0</v>
      </c>
      <c r="J32" s="25">
        <v>0</v>
      </c>
      <c r="K32" s="25">
        <v>1</v>
      </c>
      <c r="L32" s="25">
        <v>0</v>
      </c>
      <c r="M32" s="25">
        <v>1</v>
      </c>
      <c r="N32" s="25">
        <v>0</v>
      </c>
      <c r="O32" s="25">
        <v>0</v>
      </c>
      <c r="P32" s="25">
        <v>0</v>
      </c>
      <c r="Q32" s="25">
        <v>21</v>
      </c>
      <c r="R32" s="25">
        <v>0</v>
      </c>
      <c r="S32" s="25">
        <v>8</v>
      </c>
      <c r="T32" s="25">
        <v>7</v>
      </c>
      <c r="U32" s="25">
        <v>6</v>
      </c>
      <c r="V32" s="45">
        <v>395</v>
      </c>
      <c r="W32" s="39">
        <f>C32/V32</f>
        <v>0.93670886075949367</v>
      </c>
      <c r="X32" s="39">
        <f t="shared" si="0"/>
        <v>0.1569620253164557</v>
      </c>
    </row>
    <row r="33" spans="1:24" x14ac:dyDescent="0.2">
      <c r="A33">
        <f>SUM(A1:A1)</f>
        <v>0</v>
      </c>
      <c r="B33" s="42" t="s">
        <v>35</v>
      </c>
      <c r="C33" s="44">
        <f>SUM(C2:C32)</f>
        <v>33393</v>
      </c>
      <c r="D33" s="44">
        <f t="shared" ref="D33:X33" si="1">SUM(D2:D32)</f>
        <v>25535</v>
      </c>
      <c r="E33" s="44">
        <f t="shared" si="1"/>
        <v>558</v>
      </c>
      <c r="F33" s="44">
        <f t="shared" si="1"/>
        <v>5520</v>
      </c>
      <c r="G33" s="44">
        <f t="shared" si="1"/>
        <v>1780</v>
      </c>
      <c r="H33" s="44">
        <f t="shared" si="1"/>
        <v>11965</v>
      </c>
      <c r="I33" s="44">
        <f t="shared" si="1"/>
        <v>3344</v>
      </c>
      <c r="J33" s="44">
        <f t="shared" si="1"/>
        <v>3925</v>
      </c>
      <c r="K33" s="44">
        <f t="shared" si="1"/>
        <v>4097</v>
      </c>
      <c r="L33" s="44">
        <f t="shared" si="1"/>
        <v>49</v>
      </c>
      <c r="M33" s="44">
        <f t="shared" si="1"/>
        <v>2131</v>
      </c>
      <c r="N33" s="44">
        <f t="shared" si="1"/>
        <v>8</v>
      </c>
      <c r="O33" s="44">
        <f t="shared" si="1"/>
        <v>1900</v>
      </c>
      <c r="P33" s="44">
        <f t="shared" si="1"/>
        <v>9</v>
      </c>
      <c r="Q33" s="44">
        <f t="shared" si="1"/>
        <v>593</v>
      </c>
      <c r="R33" s="44">
        <f t="shared" si="1"/>
        <v>19</v>
      </c>
      <c r="S33" s="44">
        <f t="shared" si="1"/>
        <v>529</v>
      </c>
      <c r="T33" s="44">
        <f t="shared" si="1"/>
        <v>19</v>
      </c>
      <c r="U33" s="44">
        <f t="shared" si="1"/>
        <v>26</v>
      </c>
      <c r="V33" s="44">
        <f t="shared" si="1"/>
        <v>45358</v>
      </c>
      <c r="W33" s="44">
        <f t="shared" si="1"/>
        <v>22.893090341928342</v>
      </c>
      <c r="X33" s="44">
        <f t="shared" si="1"/>
        <v>3.2330994425549018</v>
      </c>
    </row>
  </sheetData>
  <autoFilter ref="A1:V32">
    <sortState ref="A2:V33">
      <sortCondition ref="A1:A33"/>
    </sortState>
  </autoFilter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72" zoomScaleNormal="72" workbookViewId="0">
      <selection activeCell="E2" sqref="E2"/>
    </sheetView>
  </sheetViews>
  <sheetFormatPr baseColWidth="10" defaultColWidth="9.140625" defaultRowHeight="12.75" x14ac:dyDescent="0.2"/>
  <cols>
    <col min="1" max="1" width="11.5703125"/>
    <col min="2" max="2" width="34.140625" customWidth="1"/>
    <col min="3" max="1025" width="11.5703125"/>
  </cols>
  <sheetData>
    <row r="1" spans="1:6" x14ac:dyDescent="0.2">
      <c r="A1" s="20" t="s">
        <v>36</v>
      </c>
      <c r="B1" s="21" t="s">
        <v>93</v>
      </c>
      <c r="C1" s="22" t="s">
        <v>94</v>
      </c>
      <c r="D1" s="22" t="s">
        <v>95</v>
      </c>
      <c r="E1" s="22" t="s">
        <v>96</v>
      </c>
      <c r="F1" s="22" t="s">
        <v>97</v>
      </c>
    </row>
    <row r="2" spans="1:6" x14ac:dyDescent="0.2">
      <c r="A2" s="23" t="s">
        <v>35</v>
      </c>
      <c r="B2" s="24">
        <v>1010</v>
      </c>
      <c r="C2" s="25">
        <v>2443</v>
      </c>
      <c r="D2" s="25">
        <v>1051</v>
      </c>
      <c r="E2" s="26">
        <v>6744</v>
      </c>
      <c r="F2" s="25">
        <f>B2+C2+D2+E2</f>
        <v>11248</v>
      </c>
    </row>
    <row r="3" spans="1:6" x14ac:dyDescent="0.2">
      <c r="A3" s="23" t="s">
        <v>13</v>
      </c>
      <c r="B3" s="24">
        <v>1010</v>
      </c>
      <c r="C3" s="25">
        <v>2443</v>
      </c>
      <c r="D3" s="25"/>
      <c r="E3" s="26"/>
      <c r="F3" s="25">
        <f>+C3+B3</f>
        <v>3453</v>
      </c>
    </row>
    <row r="4" spans="1:6" x14ac:dyDescent="0.2">
      <c r="A4" s="23" t="s">
        <v>18</v>
      </c>
      <c r="B4" s="24"/>
      <c r="C4" s="25"/>
      <c r="D4" s="25">
        <v>280</v>
      </c>
      <c r="E4" s="26">
        <v>3160</v>
      </c>
      <c r="F4" s="25">
        <v>3440</v>
      </c>
    </row>
    <row r="5" spans="1:6" x14ac:dyDescent="0.2">
      <c r="A5" s="23" t="s">
        <v>7</v>
      </c>
      <c r="B5" s="24"/>
      <c r="C5" s="25"/>
      <c r="D5" s="25">
        <v>142</v>
      </c>
      <c r="E5" s="26">
        <v>1283</v>
      </c>
      <c r="F5" s="25">
        <v>1425</v>
      </c>
    </row>
    <row r="6" spans="1:6" x14ac:dyDescent="0.2">
      <c r="A6" s="23" t="s">
        <v>11</v>
      </c>
      <c r="B6" s="24"/>
      <c r="C6" s="25"/>
      <c r="D6" s="25">
        <v>58</v>
      </c>
      <c r="E6" s="26">
        <v>389</v>
      </c>
      <c r="F6" s="25">
        <v>447</v>
      </c>
    </row>
    <row r="7" spans="1:6" x14ac:dyDescent="0.2">
      <c r="A7" s="23" t="s">
        <v>26</v>
      </c>
      <c r="B7" s="24"/>
      <c r="C7" s="25"/>
      <c r="D7" s="25">
        <v>22</v>
      </c>
      <c r="E7" s="26">
        <v>347</v>
      </c>
      <c r="F7" s="25">
        <v>369</v>
      </c>
    </row>
    <row r="8" spans="1:6" x14ac:dyDescent="0.2">
      <c r="A8" s="23" t="s">
        <v>27</v>
      </c>
      <c r="B8" s="24"/>
      <c r="C8" s="25"/>
      <c r="D8" s="25">
        <v>68</v>
      </c>
      <c r="E8" s="26">
        <v>234</v>
      </c>
      <c r="F8" s="25">
        <v>302</v>
      </c>
    </row>
    <row r="9" spans="1:6" x14ac:dyDescent="0.2">
      <c r="A9" s="23" t="s">
        <v>10</v>
      </c>
      <c r="B9" s="24"/>
      <c r="C9" s="25"/>
      <c r="D9" s="25">
        <v>237</v>
      </c>
      <c r="E9" s="26">
        <v>2</v>
      </c>
      <c r="F9" s="25">
        <v>239</v>
      </c>
    </row>
    <row r="10" spans="1:6" x14ac:dyDescent="0.2">
      <c r="A10" s="23" t="s">
        <v>2</v>
      </c>
      <c r="B10" s="24"/>
      <c r="C10" s="25"/>
      <c r="D10" s="25">
        <v>34</v>
      </c>
      <c r="E10" s="26">
        <v>162</v>
      </c>
      <c r="F10" s="25">
        <v>196</v>
      </c>
    </row>
    <row r="11" spans="1:6" x14ac:dyDescent="0.2">
      <c r="A11" s="23" t="s">
        <v>29</v>
      </c>
      <c r="B11" s="24"/>
      <c r="C11" s="25"/>
      <c r="D11" s="25">
        <v>20</v>
      </c>
      <c r="E11" s="26">
        <v>165</v>
      </c>
      <c r="F11" s="25">
        <v>185</v>
      </c>
    </row>
    <row r="12" spans="1:6" x14ac:dyDescent="0.2">
      <c r="A12" s="23" t="s">
        <v>3</v>
      </c>
      <c r="B12" s="24"/>
      <c r="C12" s="25"/>
      <c r="D12" s="25">
        <v>40</v>
      </c>
      <c r="E12" s="26">
        <v>107</v>
      </c>
      <c r="F12" s="25">
        <v>147</v>
      </c>
    </row>
    <row r="13" spans="1:6" x14ac:dyDescent="0.2">
      <c r="A13" s="23" t="s">
        <v>24</v>
      </c>
      <c r="B13" s="24"/>
      <c r="C13" s="25"/>
      <c r="D13" s="25">
        <v>14</v>
      </c>
      <c r="E13" s="26">
        <v>114</v>
      </c>
      <c r="F13" s="25">
        <v>128</v>
      </c>
    </row>
    <row r="14" spans="1:6" x14ac:dyDescent="0.2">
      <c r="A14" s="23" t="s">
        <v>6</v>
      </c>
      <c r="B14" s="24"/>
      <c r="C14" s="25"/>
      <c r="D14" s="25">
        <v>9</v>
      </c>
      <c r="E14" s="26">
        <v>98</v>
      </c>
      <c r="F14" s="25">
        <v>107</v>
      </c>
    </row>
    <row r="15" spans="1:6" x14ac:dyDescent="0.2">
      <c r="A15" s="23" t="s">
        <v>4</v>
      </c>
      <c r="B15" s="24"/>
      <c r="C15" s="25"/>
      <c r="D15" s="25">
        <v>16</v>
      </c>
      <c r="E15" s="26">
        <v>91</v>
      </c>
      <c r="F15" s="25">
        <v>107</v>
      </c>
    </row>
    <row r="16" spans="1:6" x14ac:dyDescent="0.2">
      <c r="A16" s="23" t="s">
        <v>12</v>
      </c>
      <c r="B16" s="24"/>
      <c r="C16" s="25"/>
      <c r="D16" s="25">
        <v>13</v>
      </c>
      <c r="E16" s="26">
        <v>93</v>
      </c>
      <c r="F16" s="25">
        <v>106</v>
      </c>
    </row>
    <row r="17" spans="1:6" x14ac:dyDescent="0.2">
      <c r="A17" s="23" t="s">
        <v>25</v>
      </c>
      <c r="B17" s="24"/>
      <c r="C17" s="25"/>
      <c r="D17" s="25">
        <v>10</v>
      </c>
      <c r="E17" s="26">
        <v>93</v>
      </c>
      <c r="F17" s="25">
        <v>103</v>
      </c>
    </row>
    <row r="18" spans="1:6" x14ac:dyDescent="0.2">
      <c r="A18" s="31" t="s">
        <v>1</v>
      </c>
      <c r="B18" s="32"/>
      <c r="C18" s="33"/>
      <c r="D18" s="33">
        <v>16</v>
      </c>
      <c r="E18" s="34">
        <v>82</v>
      </c>
      <c r="F18" s="33">
        <v>98</v>
      </c>
    </row>
    <row r="19" spans="1:6" x14ac:dyDescent="0.2">
      <c r="A19" s="23" t="s">
        <v>15</v>
      </c>
      <c r="B19" s="24"/>
      <c r="C19" s="25"/>
      <c r="D19" s="25">
        <v>18</v>
      </c>
      <c r="E19" s="26">
        <v>66</v>
      </c>
      <c r="F19" s="25">
        <v>84</v>
      </c>
    </row>
    <row r="20" spans="1:6" x14ac:dyDescent="0.2">
      <c r="A20" s="23" t="s">
        <v>8</v>
      </c>
      <c r="B20" s="24"/>
      <c r="C20" s="25"/>
      <c r="D20" s="25">
        <v>6</v>
      </c>
      <c r="E20" s="26">
        <v>64</v>
      </c>
      <c r="F20" s="25">
        <v>70</v>
      </c>
    </row>
    <row r="21" spans="1:6" x14ac:dyDescent="0.2">
      <c r="A21" s="23" t="s">
        <v>20</v>
      </c>
      <c r="B21" s="24"/>
      <c r="C21" s="25"/>
      <c r="D21" s="25">
        <v>8</v>
      </c>
      <c r="E21" s="26">
        <v>51</v>
      </c>
      <c r="F21" s="25">
        <v>59</v>
      </c>
    </row>
    <row r="22" spans="1:6" x14ac:dyDescent="0.2">
      <c r="A22" s="23" t="s">
        <v>32</v>
      </c>
      <c r="B22" s="28"/>
      <c r="C22" s="29"/>
      <c r="D22" s="29">
        <v>7</v>
      </c>
      <c r="E22" s="30">
        <v>27</v>
      </c>
      <c r="F22" s="29">
        <v>34</v>
      </c>
    </row>
    <row r="23" spans="1:6" x14ac:dyDescent="0.2">
      <c r="A23" s="23" t="s">
        <v>14</v>
      </c>
      <c r="B23" s="24"/>
      <c r="C23" s="25"/>
      <c r="D23" s="25">
        <v>1</v>
      </c>
      <c r="E23" s="26">
        <v>32</v>
      </c>
      <c r="F23" s="25">
        <v>33</v>
      </c>
    </row>
    <row r="24" spans="1:6" x14ac:dyDescent="0.2">
      <c r="A24" s="23" t="s">
        <v>30</v>
      </c>
      <c r="B24" s="24"/>
      <c r="C24" s="25"/>
      <c r="D24" s="25">
        <v>4</v>
      </c>
      <c r="E24" s="26">
        <v>28</v>
      </c>
      <c r="F24" s="25">
        <v>32</v>
      </c>
    </row>
    <row r="25" spans="1:6" x14ac:dyDescent="0.2">
      <c r="A25" s="23" t="s">
        <v>16</v>
      </c>
      <c r="B25" s="24"/>
      <c r="C25" s="25"/>
      <c r="D25" s="25">
        <v>15</v>
      </c>
      <c r="E25" s="26">
        <v>2</v>
      </c>
      <c r="F25" s="25">
        <v>17</v>
      </c>
    </row>
    <row r="26" spans="1:6" x14ac:dyDescent="0.2">
      <c r="A26" s="23" t="s">
        <v>22</v>
      </c>
      <c r="B26" s="24"/>
      <c r="C26" s="25"/>
      <c r="D26" s="25">
        <v>2</v>
      </c>
      <c r="E26" s="26">
        <v>10</v>
      </c>
      <c r="F26" s="25">
        <v>12</v>
      </c>
    </row>
    <row r="27" spans="1:6" x14ac:dyDescent="0.2">
      <c r="A27" s="23" t="s">
        <v>23</v>
      </c>
      <c r="B27" s="24"/>
      <c r="C27" s="25"/>
      <c r="D27" s="25">
        <v>2</v>
      </c>
      <c r="E27" s="26">
        <v>10</v>
      </c>
      <c r="F27" s="25">
        <v>12</v>
      </c>
    </row>
    <row r="28" spans="1:6" x14ac:dyDescent="0.2">
      <c r="A28" s="23" t="s">
        <v>9</v>
      </c>
      <c r="B28" s="24"/>
      <c r="C28" s="25"/>
      <c r="D28" s="25">
        <v>1</v>
      </c>
      <c r="E28" s="26">
        <v>8</v>
      </c>
      <c r="F28" s="25">
        <v>9</v>
      </c>
    </row>
    <row r="29" spans="1:6" x14ac:dyDescent="0.2">
      <c r="A29" s="23" t="s">
        <v>31</v>
      </c>
      <c r="B29" s="24"/>
      <c r="C29" s="25"/>
      <c r="D29" s="25">
        <v>5</v>
      </c>
      <c r="E29" s="26">
        <v>4</v>
      </c>
      <c r="F29" s="25">
        <v>9</v>
      </c>
    </row>
    <row r="30" spans="1:6" x14ac:dyDescent="0.2">
      <c r="A30" s="23" t="s">
        <v>28</v>
      </c>
      <c r="B30" s="24"/>
      <c r="C30" s="25"/>
      <c r="D30" s="25">
        <v>2</v>
      </c>
      <c r="E30" s="26">
        <v>6</v>
      </c>
      <c r="F30" s="25">
        <v>8</v>
      </c>
    </row>
    <row r="31" spans="1:6" x14ac:dyDescent="0.2">
      <c r="A31" s="23" t="s">
        <v>17</v>
      </c>
      <c r="B31" s="24"/>
      <c r="C31" s="25"/>
      <c r="D31" s="25">
        <v>0</v>
      </c>
      <c r="E31" s="26">
        <v>6</v>
      </c>
      <c r="F31" s="25">
        <v>6</v>
      </c>
    </row>
    <row r="32" spans="1:6" x14ac:dyDescent="0.2">
      <c r="A32" s="23" t="s">
        <v>21</v>
      </c>
      <c r="B32" s="24"/>
      <c r="C32" s="25"/>
      <c r="D32" s="25">
        <v>1</v>
      </c>
      <c r="E32" s="26">
        <v>5</v>
      </c>
      <c r="F32" s="25">
        <v>6</v>
      </c>
    </row>
    <row r="33" spans="1:6" x14ac:dyDescent="0.2">
      <c r="A33" s="23" t="s">
        <v>19</v>
      </c>
      <c r="B33" s="24"/>
      <c r="C33" s="25"/>
      <c r="D33" s="25">
        <v>0</v>
      </c>
      <c r="E33" s="26">
        <v>3</v>
      </c>
      <c r="F33" s="25">
        <v>3</v>
      </c>
    </row>
    <row r="34" spans="1:6" x14ac:dyDescent="0.2">
      <c r="A34" s="23" t="s">
        <v>5</v>
      </c>
      <c r="B34" s="24"/>
      <c r="C34" s="25"/>
      <c r="D34" s="25">
        <v>0</v>
      </c>
      <c r="E34" s="26">
        <v>2</v>
      </c>
      <c r="F34" s="25">
        <v>2</v>
      </c>
    </row>
    <row r="35" spans="1:6" x14ac:dyDescent="0.2">
      <c r="A35" s="23" t="s">
        <v>13</v>
      </c>
      <c r="B35" s="24"/>
      <c r="C35" s="25"/>
      <c r="D35" s="25">
        <v>0</v>
      </c>
      <c r="E35" s="26">
        <v>0</v>
      </c>
      <c r="F35" s="25">
        <v>0</v>
      </c>
    </row>
  </sheetData>
  <autoFilter ref="A1:F35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="72" zoomScaleNormal="72" workbookViewId="0">
      <selection activeCell="W32" sqref="W32"/>
    </sheetView>
  </sheetViews>
  <sheetFormatPr baseColWidth="10" defaultColWidth="9.140625" defaultRowHeight="12.75" x14ac:dyDescent="0.2"/>
  <cols>
    <col min="1" max="1025" width="11.5703125"/>
  </cols>
  <sheetData>
    <row r="1" spans="1:26" x14ac:dyDescent="0.2">
      <c r="A1" s="1" t="s">
        <v>36</v>
      </c>
      <c r="B1" s="2" t="s">
        <v>37</v>
      </c>
      <c r="C1" s="3" t="s">
        <v>38</v>
      </c>
      <c r="D1" s="3" t="s">
        <v>39</v>
      </c>
      <c r="E1" s="3" t="s">
        <v>40</v>
      </c>
      <c r="F1" s="3" t="s">
        <v>41</v>
      </c>
      <c r="G1" s="3" t="s">
        <v>42</v>
      </c>
      <c r="H1" s="3" t="s">
        <v>43</v>
      </c>
      <c r="I1" s="3" t="s">
        <v>100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51</v>
      </c>
      <c r="R1" s="3" t="s">
        <v>52</v>
      </c>
      <c r="S1" s="3" t="s">
        <v>53</v>
      </c>
      <c r="T1" s="3" t="s">
        <v>54</v>
      </c>
      <c r="U1" s="3" t="s">
        <v>55</v>
      </c>
      <c r="V1" s="3" t="s">
        <v>56</v>
      </c>
      <c r="W1" s="3" t="s">
        <v>35</v>
      </c>
      <c r="X1" t="s">
        <v>91</v>
      </c>
      <c r="Y1" t="s">
        <v>101</v>
      </c>
      <c r="Z1" t="s">
        <v>102</v>
      </c>
    </row>
    <row r="2" spans="1:26" x14ac:dyDescent="0.2">
      <c r="A2" s="10" t="s">
        <v>1</v>
      </c>
      <c r="B2" s="37">
        <v>688</v>
      </c>
      <c r="C2" s="41">
        <v>526</v>
      </c>
      <c r="D2" s="41">
        <v>11</v>
      </c>
      <c r="E2" s="41">
        <v>114</v>
      </c>
      <c r="F2" s="41">
        <v>37</v>
      </c>
      <c r="G2" s="41">
        <v>69</v>
      </c>
      <c r="H2" s="41">
        <v>81</v>
      </c>
      <c r="I2" s="41">
        <v>0</v>
      </c>
      <c r="J2" s="41">
        <v>0</v>
      </c>
      <c r="K2" s="41">
        <v>246</v>
      </c>
      <c r="L2" s="41">
        <v>84</v>
      </c>
      <c r="M2" s="41">
        <v>1</v>
      </c>
      <c r="N2" s="41">
        <v>44</v>
      </c>
      <c r="O2" s="41">
        <v>0</v>
      </c>
      <c r="P2" s="41">
        <v>39</v>
      </c>
      <c r="Q2" s="41">
        <v>0</v>
      </c>
      <c r="R2" s="41">
        <v>12</v>
      </c>
      <c r="S2" s="41">
        <v>0</v>
      </c>
      <c r="T2" s="41">
        <v>11</v>
      </c>
      <c r="U2" s="41">
        <v>0</v>
      </c>
      <c r="V2" s="41">
        <v>1</v>
      </c>
      <c r="W2" s="38">
        <v>934</v>
      </c>
      <c r="X2" s="27">
        <f t="shared" ref="X2:X32" si="0">+W2/W$2</f>
        <v>1</v>
      </c>
      <c r="Y2" s="27">
        <f t="shared" ref="Y2:Y32" si="1">E2/W2</f>
        <v>0.12205567451820129</v>
      </c>
      <c r="Z2" s="27">
        <f t="shared" ref="Z2:Z32" si="2">B2/W2</f>
        <v>0.7366167023554604</v>
      </c>
    </row>
    <row r="3" spans="1:26" x14ac:dyDescent="0.2">
      <c r="A3" s="10" t="s">
        <v>2</v>
      </c>
      <c r="B3" s="11">
        <v>758</v>
      </c>
      <c r="C3" s="13">
        <v>580</v>
      </c>
      <c r="D3" s="13">
        <v>13</v>
      </c>
      <c r="E3" s="13">
        <v>125</v>
      </c>
      <c r="F3" s="13">
        <v>40</v>
      </c>
      <c r="G3" s="13">
        <v>76</v>
      </c>
      <c r="H3" s="13">
        <v>89</v>
      </c>
      <c r="I3" s="13">
        <v>0</v>
      </c>
      <c r="J3" s="13">
        <v>0</v>
      </c>
      <c r="K3" s="13">
        <v>272</v>
      </c>
      <c r="L3" s="13">
        <v>93</v>
      </c>
      <c r="M3" s="13">
        <v>2</v>
      </c>
      <c r="N3" s="13">
        <v>48</v>
      </c>
      <c r="O3" s="13">
        <v>0</v>
      </c>
      <c r="P3" s="13">
        <v>43</v>
      </c>
      <c r="Q3" s="13">
        <v>0</v>
      </c>
      <c r="R3" s="13">
        <v>14</v>
      </c>
      <c r="S3" s="13">
        <v>0</v>
      </c>
      <c r="T3" s="13">
        <v>12</v>
      </c>
      <c r="U3" s="13">
        <v>0</v>
      </c>
      <c r="V3" s="13">
        <v>2</v>
      </c>
      <c r="W3" s="14">
        <v>1030</v>
      </c>
      <c r="X3" s="27">
        <f t="shared" si="0"/>
        <v>1.1027837259100643</v>
      </c>
      <c r="Y3" s="27">
        <f t="shared" si="1"/>
        <v>0.12135922330097088</v>
      </c>
      <c r="Z3" s="27">
        <f t="shared" si="2"/>
        <v>0.73592233009708741</v>
      </c>
    </row>
    <row r="4" spans="1:26" x14ac:dyDescent="0.2">
      <c r="A4" s="10" t="s">
        <v>3</v>
      </c>
      <c r="B4" s="11">
        <v>180</v>
      </c>
      <c r="C4" s="13">
        <v>137</v>
      </c>
      <c r="D4" s="13">
        <v>3</v>
      </c>
      <c r="E4" s="13">
        <v>30</v>
      </c>
      <c r="F4" s="13">
        <v>10</v>
      </c>
      <c r="G4" s="13">
        <v>18</v>
      </c>
      <c r="H4" s="13">
        <v>21</v>
      </c>
      <c r="I4" s="13">
        <v>0</v>
      </c>
      <c r="J4" s="13">
        <v>0</v>
      </c>
      <c r="K4" s="13">
        <v>64</v>
      </c>
      <c r="L4" s="13">
        <v>21</v>
      </c>
      <c r="M4" s="13">
        <v>0</v>
      </c>
      <c r="N4" s="13">
        <v>11</v>
      </c>
      <c r="O4" s="13">
        <v>0</v>
      </c>
      <c r="P4" s="13">
        <v>10</v>
      </c>
      <c r="Q4" s="13">
        <v>0</v>
      </c>
      <c r="R4" s="13">
        <v>4</v>
      </c>
      <c r="S4" s="13">
        <v>0</v>
      </c>
      <c r="T4" s="13">
        <v>4</v>
      </c>
      <c r="U4" s="13">
        <v>0</v>
      </c>
      <c r="V4" s="13">
        <v>0</v>
      </c>
      <c r="W4" s="14">
        <v>244</v>
      </c>
      <c r="X4" s="27">
        <f t="shared" si="0"/>
        <v>0.26124197002141325</v>
      </c>
      <c r="Y4" s="27">
        <f t="shared" si="1"/>
        <v>0.12295081967213115</v>
      </c>
      <c r="Z4" s="27">
        <f t="shared" si="2"/>
        <v>0.73770491803278693</v>
      </c>
    </row>
    <row r="5" spans="1:26" x14ac:dyDescent="0.2">
      <c r="A5" s="10" t="s">
        <v>4</v>
      </c>
      <c r="B5" s="11">
        <v>436</v>
      </c>
      <c r="C5" s="13">
        <v>334</v>
      </c>
      <c r="D5" s="13">
        <v>7</v>
      </c>
      <c r="E5" s="13">
        <v>72</v>
      </c>
      <c r="F5" s="13">
        <v>23</v>
      </c>
      <c r="G5" s="13">
        <v>44</v>
      </c>
      <c r="H5" s="13">
        <v>51</v>
      </c>
      <c r="I5" s="13">
        <v>0</v>
      </c>
      <c r="J5" s="13">
        <v>0</v>
      </c>
      <c r="K5" s="13">
        <v>158</v>
      </c>
      <c r="L5" s="13">
        <v>55</v>
      </c>
      <c r="M5" s="13">
        <v>2</v>
      </c>
      <c r="N5" s="13">
        <v>28</v>
      </c>
      <c r="O5" s="13">
        <v>0</v>
      </c>
      <c r="P5" s="13">
        <v>25</v>
      </c>
      <c r="Q5" s="13">
        <v>0</v>
      </c>
      <c r="R5" s="13">
        <v>8</v>
      </c>
      <c r="S5" s="13">
        <v>0</v>
      </c>
      <c r="T5" s="13">
        <v>8</v>
      </c>
      <c r="U5" s="13">
        <v>0</v>
      </c>
      <c r="V5" s="13">
        <v>0</v>
      </c>
      <c r="W5" s="14">
        <v>594</v>
      </c>
      <c r="X5" s="27">
        <f t="shared" si="0"/>
        <v>0.63597430406852251</v>
      </c>
      <c r="Y5" s="27">
        <f t="shared" si="1"/>
        <v>0.12121212121212122</v>
      </c>
      <c r="Z5" s="27">
        <f t="shared" si="2"/>
        <v>0.734006734006734</v>
      </c>
    </row>
    <row r="6" spans="1:26" x14ac:dyDescent="0.2">
      <c r="A6" s="10" t="s">
        <v>5</v>
      </c>
      <c r="B6" s="11">
        <v>3</v>
      </c>
      <c r="C6" s="13">
        <v>3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4">
        <v>3</v>
      </c>
      <c r="X6" s="27">
        <f t="shared" si="0"/>
        <v>3.2119914346895075E-3</v>
      </c>
      <c r="Y6" s="27">
        <f t="shared" si="1"/>
        <v>0</v>
      </c>
      <c r="Z6" s="27">
        <f t="shared" si="2"/>
        <v>1</v>
      </c>
    </row>
    <row r="7" spans="1:26" x14ac:dyDescent="0.2">
      <c r="A7" s="10" t="s">
        <v>6</v>
      </c>
      <c r="B7" s="11">
        <v>145</v>
      </c>
      <c r="C7" s="13">
        <v>110</v>
      </c>
      <c r="D7" s="13">
        <v>3</v>
      </c>
      <c r="E7" s="13">
        <v>24</v>
      </c>
      <c r="F7" s="13">
        <v>8</v>
      </c>
      <c r="G7" s="13">
        <v>14</v>
      </c>
      <c r="H7" s="13">
        <v>17</v>
      </c>
      <c r="I7" s="13">
        <v>0</v>
      </c>
      <c r="J7" s="13">
        <v>0</v>
      </c>
      <c r="K7" s="13">
        <v>51</v>
      </c>
      <c r="L7" s="13">
        <v>17</v>
      </c>
      <c r="M7" s="13">
        <v>0</v>
      </c>
      <c r="N7" s="13">
        <v>9</v>
      </c>
      <c r="O7" s="13">
        <v>0</v>
      </c>
      <c r="P7" s="13">
        <v>8</v>
      </c>
      <c r="Q7" s="13">
        <v>0</v>
      </c>
      <c r="R7" s="13">
        <v>3</v>
      </c>
      <c r="S7" s="13">
        <v>0</v>
      </c>
      <c r="T7" s="13">
        <v>3</v>
      </c>
      <c r="U7" s="13">
        <v>0</v>
      </c>
      <c r="V7" s="13">
        <v>0</v>
      </c>
      <c r="W7" s="14">
        <v>196</v>
      </c>
      <c r="X7" s="27">
        <f t="shared" si="0"/>
        <v>0.20985010706638116</v>
      </c>
      <c r="Y7" s="27">
        <f t="shared" si="1"/>
        <v>0.12244897959183673</v>
      </c>
      <c r="Z7" s="27">
        <f t="shared" si="2"/>
        <v>0.73979591836734693</v>
      </c>
    </row>
    <row r="8" spans="1:26" x14ac:dyDescent="0.2">
      <c r="A8" s="5" t="s">
        <v>7</v>
      </c>
      <c r="B8" s="6">
        <v>3515</v>
      </c>
      <c r="C8" s="36">
        <v>2688</v>
      </c>
      <c r="D8" s="36">
        <v>59</v>
      </c>
      <c r="E8" s="36">
        <v>581</v>
      </c>
      <c r="F8" s="36">
        <v>187</v>
      </c>
      <c r="G8" s="36">
        <v>352</v>
      </c>
      <c r="H8" s="36">
        <v>413</v>
      </c>
      <c r="I8" s="36">
        <v>0</v>
      </c>
      <c r="J8" s="36">
        <v>0</v>
      </c>
      <c r="K8" s="36">
        <v>1260</v>
      </c>
      <c r="L8" s="36">
        <v>432</v>
      </c>
      <c r="M8" s="36">
        <v>5</v>
      </c>
      <c r="N8" s="36">
        <v>224</v>
      </c>
      <c r="O8" s="36">
        <v>2</v>
      </c>
      <c r="P8" s="36">
        <v>200</v>
      </c>
      <c r="Q8" s="36">
        <v>1</v>
      </c>
      <c r="R8" s="36">
        <v>63</v>
      </c>
      <c r="S8" s="36">
        <v>2</v>
      </c>
      <c r="T8" s="36">
        <v>56</v>
      </c>
      <c r="U8" s="36">
        <v>2</v>
      </c>
      <c r="V8" s="36">
        <v>3</v>
      </c>
      <c r="W8" s="8">
        <v>4775</v>
      </c>
      <c r="X8" s="27">
        <f t="shared" si="0"/>
        <v>5.1124197002141329</v>
      </c>
      <c r="Y8" s="27">
        <f t="shared" si="1"/>
        <v>0.12167539267015706</v>
      </c>
      <c r="Z8" s="27">
        <f t="shared" si="2"/>
        <v>0.73612565445026179</v>
      </c>
    </row>
    <row r="9" spans="1:26" x14ac:dyDescent="0.2">
      <c r="A9" s="10" t="s">
        <v>8</v>
      </c>
      <c r="B9" s="11">
        <v>259</v>
      </c>
      <c r="C9" s="13">
        <v>198</v>
      </c>
      <c r="D9" s="13">
        <v>4</v>
      </c>
      <c r="E9" s="13">
        <v>43</v>
      </c>
      <c r="F9" s="13">
        <v>14</v>
      </c>
      <c r="G9" s="13">
        <v>26</v>
      </c>
      <c r="H9" s="13">
        <v>30</v>
      </c>
      <c r="I9" s="13">
        <v>0</v>
      </c>
      <c r="J9" s="13">
        <v>0</v>
      </c>
      <c r="K9" s="13">
        <v>92</v>
      </c>
      <c r="L9" s="13">
        <v>31</v>
      </c>
      <c r="M9" s="13">
        <v>0</v>
      </c>
      <c r="N9" s="13">
        <v>16</v>
      </c>
      <c r="O9" s="13">
        <v>0</v>
      </c>
      <c r="P9" s="13">
        <v>15</v>
      </c>
      <c r="Q9" s="13">
        <v>0</v>
      </c>
      <c r="R9" s="13">
        <v>5</v>
      </c>
      <c r="S9" s="13">
        <v>0</v>
      </c>
      <c r="T9" s="13">
        <v>5</v>
      </c>
      <c r="U9" s="13">
        <v>0</v>
      </c>
      <c r="V9" s="13">
        <v>0</v>
      </c>
      <c r="W9" s="14">
        <v>351</v>
      </c>
      <c r="X9" s="27">
        <f t="shared" si="0"/>
        <v>0.37580299785867238</v>
      </c>
      <c r="Y9" s="27">
        <f t="shared" si="1"/>
        <v>0.12250712250712251</v>
      </c>
      <c r="Z9" s="27">
        <f t="shared" si="2"/>
        <v>0.7378917378917379</v>
      </c>
    </row>
    <row r="10" spans="1:26" x14ac:dyDescent="0.2">
      <c r="A10" s="10" t="s">
        <v>9</v>
      </c>
      <c r="B10" s="11">
        <v>28</v>
      </c>
      <c r="C10" s="13">
        <v>21</v>
      </c>
      <c r="D10" s="13">
        <v>0</v>
      </c>
      <c r="E10" s="13">
        <v>5</v>
      </c>
      <c r="F10" s="13">
        <v>2</v>
      </c>
      <c r="G10" s="13">
        <v>3</v>
      </c>
      <c r="H10" s="13">
        <v>3</v>
      </c>
      <c r="I10" s="13">
        <v>0</v>
      </c>
      <c r="J10" s="13">
        <v>0</v>
      </c>
      <c r="K10" s="13">
        <v>10</v>
      </c>
      <c r="L10" s="13">
        <v>4</v>
      </c>
      <c r="M10" s="13">
        <v>0</v>
      </c>
      <c r="N10" s="13">
        <v>2</v>
      </c>
      <c r="O10" s="13">
        <v>0</v>
      </c>
      <c r="P10" s="13">
        <v>2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4">
        <v>38</v>
      </c>
      <c r="X10" s="27">
        <f t="shared" si="0"/>
        <v>4.068522483940043E-2</v>
      </c>
      <c r="Y10" s="27">
        <f t="shared" si="1"/>
        <v>0.13157894736842105</v>
      </c>
      <c r="Z10" s="27">
        <f t="shared" si="2"/>
        <v>0.73684210526315785</v>
      </c>
    </row>
    <row r="11" spans="1:26" x14ac:dyDescent="0.2">
      <c r="A11" s="10" t="s">
        <v>11</v>
      </c>
      <c r="B11" s="11">
        <v>2445</v>
      </c>
      <c r="C11" s="13">
        <v>1870</v>
      </c>
      <c r="D11" s="13">
        <v>41</v>
      </c>
      <c r="E11" s="13">
        <v>404</v>
      </c>
      <c r="F11" s="13">
        <v>130</v>
      </c>
      <c r="G11" s="13">
        <v>245</v>
      </c>
      <c r="H11" s="13">
        <v>287</v>
      </c>
      <c r="I11" s="13">
        <v>0</v>
      </c>
      <c r="J11" s="13">
        <v>0</v>
      </c>
      <c r="K11" s="13">
        <v>877</v>
      </c>
      <c r="L11" s="13">
        <v>301</v>
      </c>
      <c r="M11" s="13">
        <v>4</v>
      </c>
      <c r="N11" s="13">
        <v>156</v>
      </c>
      <c r="O11" s="13">
        <v>1</v>
      </c>
      <c r="P11" s="13">
        <v>139</v>
      </c>
      <c r="Q11" s="13">
        <v>1</v>
      </c>
      <c r="R11" s="13">
        <v>44</v>
      </c>
      <c r="S11" s="13">
        <v>1</v>
      </c>
      <c r="T11" s="13">
        <v>39</v>
      </c>
      <c r="U11" s="13">
        <v>2</v>
      </c>
      <c r="V11" s="13">
        <v>2</v>
      </c>
      <c r="W11" s="14">
        <v>3322</v>
      </c>
      <c r="X11" s="27">
        <f t="shared" si="0"/>
        <v>3.5567451820128482</v>
      </c>
      <c r="Y11" s="27">
        <f t="shared" si="1"/>
        <v>0.12161348585189645</v>
      </c>
      <c r="Z11" s="27">
        <f t="shared" si="2"/>
        <v>0.73600240818783869</v>
      </c>
    </row>
    <row r="12" spans="1:26" x14ac:dyDescent="0.2">
      <c r="A12" s="10" t="s">
        <v>12</v>
      </c>
      <c r="B12" s="11">
        <v>279</v>
      </c>
      <c r="C12" s="13">
        <v>213</v>
      </c>
      <c r="D12" s="13">
        <v>5</v>
      </c>
      <c r="E12" s="13">
        <v>46</v>
      </c>
      <c r="F12" s="13">
        <v>15</v>
      </c>
      <c r="G12" s="13">
        <v>28</v>
      </c>
      <c r="H12" s="13">
        <v>33</v>
      </c>
      <c r="I12" s="13">
        <v>0</v>
      </c>
      <c r="J12" s="13">
        <v>0</v>
      </c>
      <c r="K12" s="13">
        <v>100</v>
      </c>
      <c r="L12" s="13">
        <v>34</v>
      </c>
      <c r="M12" s="13">
        <v>0</v>
      </c>
      <c r="N12" s="13">
        <v>18</v>
      </c>
      <c r="O12" s="13">
        <v>0</v>
      </c>
      <c r="P12" s="13">
        <v>16</v>
      </c>
      <c r="Q12" s="13">
        <v>0</v>
      </c>
      <c r="R12" s="13">
        <v>5</v>
      </c>
      <c r="S12" s="13">
        <v>0</v>
      </c>
      <c r="T12" s="13">
        <v>5</v>
      </c>
      <c r="U12" s="13">
        <v>0</v>
      </c>
      <c r="V12" s="13">
        <v>0</v>
      </c>
      <c r="W12" s="14">
        <v>379</v>
      </c>
      <c r="X12" s="27">
        <f t="shared" si="0"/>
        <v>0.40578158458244112</v>
      </c>
      <c r="Y12" s="27">
        <f t="shared" si="1"/>
        <v>0.12137203166226913</v>
      </c>
      <c r="Z12" s="27">
        <f t="shared" si="2"/>
        <v>0.73614775725593673</v>
      </c>
    </row>
    <row r="13" spans="1:26" x14ac:dyDescent="0.2">
      <c r="A13" s="10" t="s">
        <v>14</v>
      </c>
      <c r="B13" s="11">
        <v>61</v>
      </c>
      <c r="C13" s="13">
        <v>47</v>
      </c>
      <c r="D13" s="13">
        <v>1</v>
      </c>
      <c r="E13" s="13">
        <v>10</v>
      </c>
      <c r="F13" s="13">
        <v>3</v>
      </c>
      <c r="G13" s="13">
        <v>6</v>
      </c>
      <c r="H13" s="13">
        <v>7</v>
      </c>
      <c r="I13" s="13">
        <v>0</v>
      </c>
      <c r="J13" s="13">
        <v>0</v>
      </c>
      <c r="K13" s="13">
        <v>23</v>
      </c>
      <c r="L13" s="13">
        <v>8</v>
      </c>
      <c r="M13" s="13">
        <v>0</v>
      </c>
      <c r="N13" s="13">
        <v>4</v>
      </c>
      <c r="O13" s="13">
        <v>0</v>
      </c>
      <c r="P13" s="13">
        <v>4</v>
      </c>
      <c r="Q13" s="13">
        <v>0</v>
      </c>
      <c r="R13" s="13">
        <v>2</v>
      </c>
      <c r="S13" s="13">
        <v>0</v>
      </c>
      <c r="T13" s="13">
        <v>2</v>
      </c>
      <c r="U13" s="13">
        <v>0</v>
      </c>
      <c r="V13" s="13">
        <v>0</v>
      </c>
      <c r="W13" s="14">
        <v>84</v>
      </c>
      <c r="X13" s="27">
        <f t="shared" si="0"/>
        <v>8.9935760171306209E-2</v>
      </c>
      <c r="Y13" s="27">
        <f t="shared" si="1"/>
        <v>0.11904761904761904</v>
      </c>
      <c r="Z13" s="27">
        <f t="shared" si="2"/>
        <v>0.72619047619047616</v>
      </c>
    </row>
    <row r="14" spans="1:26" x14ac:dyDescent="0.2">
      <c r="A14" s="10" t="s">
        <v>15</v>
      </c>
      <c r="B14" s="11">
        <v>60</v>
      </c>
      <c r="C14" s="13">
        <v>46</v>
      </c>
      <c r="D14" s="13">
        <v>1</v>
      </c>
      <c r="E14" s="13">
        <v>10</v>
      </c>
      <c r="F14" s="13">
        <v>3</v>
      </c>
      <c r="G14" s="13">
        <v>6</v>
      </c>
      <c r="H14" s="13">
        <v>7</v>
      </c>
      <c r="I14" s="13">
        <v>0</v>
      </c>
      <c r="J14" s="13">
        <v>0</v>
      </c>
      <c r="K14" s="13">
        <v>22</v>
      </c>
      <c r="L14" s="13">
        <v>7</v>
      </c>
      <c r="M14" s="13">
        <v>0</v>
      </c>
      <c r="N14" s="13">
        <v>4</v>
      </c>
      <c r="O14" s="13">
        <v>0</v>
      </c>
      <c r="P14" s="13">
        <v>3</v>
      </c>
      <c r="Q14" s="13">
        <v>0</v>
      </c>
      <c r="R14" s="13">
        <v>2</v>
      </c>
      <c r="S14" s="13">
        <v>0</v>
      </c>
      <c r="T14" s="13">
        <v>2</v>
      </c>
      <c r="U14" s="13">
        <v>0</v>
      </c>
      <c r="V14" s="13">
        <v>0</v>
      </c>
      <c r="W14" s="14">
        <v>82</v>
      </c>
      <c r="X14" s="27">
        <f t="shared" si="0"/>
        <v>8.7794432548179868E-2</v>
      </c>
      <c r="Y14" s="27">
        <f t="shared" si="1"/>
        <v>0.12195121951219512</v>
      </c>
      <c r="Z14" s="27">
        <f t="shared" si="2"/>
        <v>0.73170731707317072</v>
      </c>
    </row>
    <row r="15" spans="1:26" x14ac:dyDescent="0.2">
      <c r="A15" s="10" t="s">
        <v>16</v>
      </c>
      <c r="B15" s="11">
        <v>8</v>
      </c>
      <c r="C15" s="13">
        <v>7</v>
      </c>
      <c r="D15" s="13">
        <v>0</v>
      </c>
      <c r="E15" s="13">
        <v>1</v>
      </c>
      <c r="F15" s="13">
        <v>0</v>
      </c>
      <c r="G15" s="13">
        <v>1</v>
      </c>
      <c r="H15" s="13">
        <v>1</v>
      </c>
      <c r="I15" s="13">
        <v>0</v>
      </c>
      <c r="J15" s="13">
        <v>0</v>
      </c>
      <c r="K15" s="13">
        <v>4</v>
      </c>
      <c r="L15" s="13">
        <v>2</v>
      </c>
      <c r="M15" s="13">
        <v>0</v>
      </c>
      <c r="N15" s="13">
        <v>1</v>
      </c>
      <c r="O15" s="13">
        <v>0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4">
        <v>12</v>
      </c>
      <c r="X15" s="27">
        <f t="shared" si="0"/>
        <v>1.284796573875803E-2</v>
      </c>
      <c r="Y15" s="27">
        <f t="shared" si="1"/>
        <v>8.3333333333333329E-2</v>
      </c>
      <c r="Z15" s="27">
        <f t="shared" si="2"/>
        <v>0.66666666666666663</v>
      </c>
    </row>
    <row r="16" spans="1:26" x14ac:dyDescent="0.2">
      <c r="A16" s="10" t="s">
        <v>17</v>
      </c>
      <c r="B16" s="11">
        <v>13</v>
      </c>
      <c r="C16" s="13">
        <v>10</v>
      </c>
      <c r="D16" s="13">
        <v>0</v>
      </c>
      <c r="E16" s="13">
        <v>2</v>
      </c>
      <c r="F16" s="13">
        <v>1</v>
      </c>
      <c r="G16" s="13">
        <v>1</v>
      </c>
      <c r="H16" s="13">
        <v>2</v>
      </c>
      <c r="I16" s="13">
        <v>0</v>
      </c>
      <c r="J16" s="13">
        <v>0</v>
      </c>
      <c r="K16" s="13">
        <v>5</v>
      </c>
      <c r="L16" s="13">
        <v>2</v>
      </c>
      <c r="M16" s="13">
        <v>0</v>
      </c>
      <c r="N16" s="13">
        <v>1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4">
        <v>18</v>
      </c>
      <c r="X16" s="27">
        <f t="shared" si="0"/>
        <v>1.9271948608137045E-2</v>
      </c>
      <c r="Y16" s="27">
        <f t="shared" si="1"/>
        <v>0.1111111111111111</v>
      </c>
      <c r="Z16" s="27">
        <f t="shared" si="2"/>
        <v>0.72222222222222221</v>
      </c>
    </row>
    <row r="17" spans="1:26" x14ac:dyDescent="0.2">
      <c r="A17" s="10" t="s">
        <v>18</v>
      </c>
      <c r="B17" s="11">
        <v>9510</v>
      </c>
      <c r="C17" s="13">
        <v>7272</v>
      </c>
      <c r="D17" s="13">
        <v>159</v>
      </c>
      <c r="E17" s="13">
        <v>1572</v>
      </c>
      <c r="F17" s="13">
        <v>507</v>
      </c>
      <c r="G17" s="13">
        <v>952</v>
      </c>
      <c r="H17" s="13">
        <v>1118</v>
      </c>
      <c r="I17" s="13">
        <v>2</v>
      </c>
      <c r="J17" s="13">
        <v>1</v>
      </c>
      <c r="K17" s="13">
        <v>3408</v>
      </c>
      <c r="L17" s="13">
        <v>1167</v>
      </c>
      <c r="M17" s="13">
        <v>14</v>
      </c>
      <c r="N17" s="13">
        <v>607</v>
      </c>
      <c r="O17" s="13">
        <v>2</v>
      </c>
      <c r="P17" s="13">
        <v>541</v>
      </c>
      <c r="Q17" s="13">
        <v>3</v>
      </c>
      <c r="R17" s="13">
        <v>168</v>
      </c>
      <c r="S17" s="13">
        <v>5</v>
      </c>
      <c r="T17" s="13">
        <v>151</v>
      </c>
      <c r="U17" s="13">
        <v>5</v>
      </c>
      <c r="V17" s="13">
        <v>7</v>
      </c>
      <c r="W17" s="14">
        <v>12918</v>
      </c>
      <c r="X17" s="27">
        <f t="shared" si="0"/>
        <v>13.830835117773018</v>
      </c>
      <c r="Y17" s="27">
        <f t="shared" si="1"/>
        <v>0.12169066418950301</v>
      </c>
      <c r="Z17" s="27">
        <f t="shared" si="2"/>
        <v>0.73618207152810033</v>
      </c>
    </row>
    <row r="18" spans="1:26" x14ac:dyDescent="0.2">
      <c r="A18" s="10" t="s">
        <v>19</v>
      </c>
      <c r="B18" s="16">
        <v>5</v>
      </c>
      <c r="C18" s="17">
        <v>3</v>
      </c>
      <c r="D18" s="17">
        <v>0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5</v>
      </c>
      <c r="X18" s="27">
        <f t="shared" si="0"/>
        <v>5.3533190578158455E-3</v>
      </c>
      <c r="Y18" s="27">
        <f t="shared" si="1"/>
        <v>0.4</v>
      </c>
      <c r="Z18" s="27">
        <f t="shared" si="2"/>
        <v>1</v>
      </c>
    </row>
    <row r="19" spans="1:26" x14ac:dyDescent="0.2">
      <c r="A19" s="10" t="s">
        <v>20</v>
      </c>
      <c r="B19" s="11">
        <v>81</v>
      </c>
      <c r="C19" s="13">
        <v>62</v>
      </c>
      <c r="D19" s="13">
        <v>1</v>
      </c>
      <c r="E19" s="13">
        <v>14</v>
      </c>
      <c r="F19" s="13">
        <v>4</v>
      </c>
      <c r="G19" s="13">
        <v>8</v>
      </c>
      <c r="H19" s="13">
        <v>10</v>
      </c>
      <c r="I19" s="13">
        <v>0</v>
      </c>
      <c r="J19" s="13">
        <v>0</v>
      </c>
      <c r="K19" s="13">
        <v>30</v>
      </c>
      <c r="L19" s="13">
        <v>10</v>
      </c>
      <c r="M19" s="13">
        <v>0</v>
      </c>
      <c r="N19" s="13">
        <v>5</v>
      </c>
      <c r="O19" s="13">
        <v>0</v>
      </c>
      <c r="P19" s="13">
        <v>5</v>
      </c>
      <c r="Q19" s="13">
        <v>0</v>
      </c>
      <c r="R19" s="13">
        <v>2</v>
      </c>
      <c r="S19" s="13">
        <v>0</v>
      </c>
      <c r="T19" s="13">
        <v>2</v>
      </c>
      <c r="U19" s="13">
        <v>0</v>
      </c>
      <c r="V19" s="13">
        <v>0</v>
      </c>
      <c r="W19" s="14">
        <v>111</v>
      </c>
      <c r="X19" s="27">
        <f t="shared" si="0"/>
        <v>0.11884368308351177</v>
      </c>
      <c r="Y19" s="27">
        <f t="shared" si="1"/>
        <v>0.12612612612612611</v>
      </c>
      <c r="Z19" s="27">
        <f t="shared" si="2"/>
        <v>0.72972972972972971</v>
      </c>
    </row>
    <row r="20" spans="1:26" x14ac:dyDescent="0.2">
      <c r="A20" s="10" t="s">
        <v>21</v>
      </c>
      <c r="B20" s="11">
        <v>23</v>
      </c>
      <c r="C20" s="13">
        <v>18</v>
      </c>
      <c r="D20" s="13">
        <v>0</v>
      </c>
      <c r="E20" s="13">
        <v>4</v>
      </c>
      <c r="F20" s="13">
        <v>1</v>
      </c>
      <c r="G20" s="13">
        <v>2</v>
      </c>
      <c r="H20" s="13">
        <v>3</v>
      </c>
      <c r="I20" s="13">
        <v>0</v>
      </c>
      <c r="J20" s="13">
        <v>0</v>
      </c>
      <c r="K20" s="13">
        <v>9</v>
      </c>
      <c r="L20" s="13">
        <v>4</v>
      </c>
      <c r="M20" s="13">
        <v>0</v>
      </c>
      <c r="N20" s="13">
        <v>2</v>
      </c>
      <c r="O20" s="13">
        <v>0</v>
      </c>
      <c r="P20" s="13">
        <v>2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4">
        <v>32</v>
      </c>
      <c r="X20" s="27">
        <f t="shared" si="0"/>
        <v>3.4261241970021415E-2</v>
      </c>
      <c r="Y20" s="27">
        <f t="shared" si="1"/>
        <v>0.125</v>
      </c>
      <c r="Z20" s="27">
        <f t="shared" si="2"/>
        <v>0.71875</v>
      </c>
    </row>
    <row r="21" spans="1:26" x14ac:dyDescent="0.2">
      <c r="A21" s="10" t="s">
        <v>22</v>
      </c>
      <c r="B21" s="11">
        <v>38</v>
      </c>
      <c r="C21" s="13">
        <v>29</v>
      </c>
      <c r="D21" s="13">
        <v>1</v>
      </c>
      <c r="E21" s="13">
        <v>6</v>
      </c>
      <c r="F21" s="13">
        <v>2</v>
      </c>
      <c r="G21" s="13">
        <v>4</v>
      </c>
      <c r="H21" s="13">
        <v>4</v>
      </c>
      <c r="I21" s="13">
        <v>0</v>
      </c>
      <c r="J21" s="13">
        <v>0</v>
      </c>
      <c r="K21" s="13">
        <v>14</v>
      </c>
      <c r="L21" s="13">
        <v>4</v>
      </c>
      <c r="M21" s="13">
        <v>0</v>
      </c>
      <c r="N21" s="13">
        <v>2</v>
      </c>
      <c r="O21" s="13">
        <v>0</v>
      </c>
      <c r="P21" s="13">
        <v>2</v>
      </c>
      <c r="Q21" s="13">
        <v>0</v>
      </c>
      <c r="R21" s="13">
        <v>2</v>
      </c>
      <c r="S21" s="13">
        <v>0</v>
      </c>
      <c r="T21" s="13">
        <v>2</v>
      </c>
      <c r="U21" s="13">
        <v>0</v>
      </c>
      <c r="V21" s="13">
        <v>0</v>
      </c>
      <c r="W21" s="14">
        <v>52</v>
      </c>
      <c r="X21" s="27">
        <f t="shared" si="0"/>
        <v>5.5674518201284794E-2</v>
      </c>
      <c r="Y21" s="27">
        <f t="shared" si="1"/>
        <v>0.11538461538461539</v>
      </c>
      <c r="Z21" s="27">
        <f t="shared" si="2"/>
        <v>0.73076923076923073</v>
      </c>
    </row>
    <row r="22" spans="1:26" x14ac:dyDescent="0.2">
      <c r="A22" s="10" t="s">
        <v>23</v>
      </c>
      <c r="B22" s="11">
        <v>90</v>
      </c>
      <c r="C22" s="13">
        <v>68</v>
      </c>
      <c r="D22" s="13">
        <v>2</v>
      </c>
      <c r="E22" s="13">
        <v>15</v>
      </c>
      <c r="F22" s="13">
        <v>5</v>
      </c>
      <c r="G22" s="13">
        <v>9</v>
      </c>
      <c r="H22" s="13">
        <v>11</v>
      </c>
      <c r="I22" s="13">
        <v>0</v>
      </c>
      <c r="J22" s="13">
        <v>0</v>
      </c>
      <c r="K22" s="13">
        <v>32</v>
      </c>
      <c r="L22" s="13">
        <v>11</v>
      </c>
      <c r="M22" s="13">
        <v>0</v>
      </c>
      <c r="N22" s="13">
        <v>6</v>
      </c>
      <c r="O22" s="13">
        <v>0</v>
      </c>
      <c r="P22" s="13">
        <v>5</v>
      </c>
      <c r="Q22" s="13">
        <v>0</v>
      </c>
      <c r="R22" s="13">
        <v>1</v>
      </c>
      <c r="S22" s="13">
        <v>0</v>
      </c>
      <c r="T22" s="13">
        <v>1</v>
      </c>
      <c r="U22" s="13">
        <v>0</v>
      </c>
      <c r="V22" s="13">
        <v>0</v>
      </c>
      <c r="W22" s="14">
        <v>122</v>
      </c>
      <c r="X22" s="27">
        <f t="shared" si="0"/>
        <v>0.13062098501070663</v>
      </c>
      <c r="Y22" s="27">
        <f t="shared" si="1"/>
        <v>0.12295081967213115</v>
      </c>
      <c r="Z22" s="27">
        <f t="shared" si="2"/>
        <v>0.73770491803278693</v>
      </c>
    </row>
    <row r="23" spans="1:26" x14ac:dyDescent="0.2">
      <c r="A23" s="10" t="s">
        <v>24</v>
      </c>
      <c r="B23" s="11">
        <v>309</v>
      </c>
      <c r="C23" s="13">
        <v>236</v>
      </c>
      <c r="D23" s="13">
        <v>6</v>
      </c>
      <c r="E23" s="13">
        <v>51</v>
      </c>
      <c r="F23" s="13">
        <v>16</v>
      </c>
      <c r="G23" s="13">
        <v>31</v>
      </c>
      <c r="H23" s="13">
        <v>36</v>
      </c>
      <c r="I23" s="13">
        <v>0</v>
      </c>
      <c r="J23" s="13">
        <v>0</v>
      </c>
      <c r="K23" s="13">
        <v>111</v>
      </c>
      <c r="L23" s="13">
        <v>38</v>
      </c>
      <c r="M23" s="13">
        <v>0</v>
      </c>
      <c r="N23" s="13">
        <v>20</v>
      </c>
      <c r="O23" s="13">
        <v>0</v>
      </c>
      <c r="P23" s="13">
        <v>18</v>
      </c>
      <c r="Q23" s="13">
        <v>0</v>
      </c>
      <c r="R23" s="13">
        <v>6</v>
      </c>
      <c r="S23" s="13">
        <v>0</v>
      </c>
      <c r="T23" s="13">
        <v>6</v>
      </c>
      <c r="U23" s="13">
        <v>0</v>
      </c>
      <c r="V23" s="13">
        <v>0</v>
      </c>
      <c r="W23" s="14">
        <v>420</v>
      </c>
      <c r="X23" s="27">
        <f t="shared" si="0"/>
        <v>0.44967880085653106</v>
      </c>
      <c r="Y23" s="27">
        <f t="shared" si="1"/>
        <v>0.12142857142857143</v>
      </c>
      <c r="Z23" s="27">
        <f t="shared" si="2"/>
        <v>0.73571428571428577</v>
      </c>
    </row>
    <row r="24" spans="1:26" x14ac:dyDescent="0.2">
      <c r="A24" s="10" t="s">
        <v>25</v>
      </c>
      <c r="B24" s="11">
        <v>176</v>
      </c>
      <c r="C24" s="13">
        <v>135</v>
      </c>
      <c r="D24" s="13">
        <v>3</v>
      </c>
      <c r="E24" s="13">
        <v>29</v>
      </c>
      <c r="F24" s="13">
        <v>9</v>
      </c>
      <c r="G24" s="13">
        <v>18</v>
      </c>
      <c r="H24" s="13">
        <v>21</v>
      </c>
      <c r="I24" s="13">
        <v>0</v>
      </c>
      <c r="J24" s="13">
        <v>0</v>
      </c>
      <c r="K24" s="13">
        <v>64</v>
      </c>
      <c r="L24" s="13">
        <v>21</v>
      </c>
      <c r="M24" s="13">
        <v>0</v>
      </c>
      <c r="N24" s="13">
        <v>11</v>
      </c>
      <c r="O24" s="13">
        <v>0</v>
      </c>
      <c r="P24" s="13">
        <v>10</v>
      </c>
      <c r="Q24" s="13">
        <v>0</v>
      </c>
      <c r="R24" s="13">
        <v>4</v>
      </c>
      <c r="S24" s="13">
        <v>0</v>
      </c>
      <c r="T24" s="13">
        <v>4</v>
      </c>
      <c r="U24" s="13">
        <v>0</v>
      </c>
      <c r="V24" s="13">
        <v>0</v>
      </c>
      <c r="W24" s="14">
        <v>240</v>
      </c>
      <c r="X24" s="27">
        <f t="shared" si="0"/>
        <v>0.2569593147751606</v>
      </c>
      <c r="Y24" s="27">
        <f t="shared" si="1"/>
        <v>0.12083333333333333</v>
      </c>
      <c r="Z24" s="27">
        <f t="shared" si="2"/>
        <v>0.73333333333333328</v>
      </c>
    </row>
    <row r="25" spans="1:26" x14ac:dyDescent="0.2">
      <c r="A25" s="10" t="s">
        <v>26</v>
      </c>
      <c r="B25" s="11">
        <v>579</v>
      </c>
      <c r="C25" s="13">
        <v>442</v>
      </c>
      <c r="D25" s="13">
        <v>10</v>
      </c>
      <c r="E25" s="13">
        <v>96</v>
      </c>
      <c r="F25" s="13">
        <v>31</v>
      </c>
      <c r="G25" s="13">
        <v>58</v>
      </c>
      <c r="H25" s="13">
        <v>68</v>
      </c>
      <c r="I25" s="13">
        <v>0</v>
      </c>
      <c r="J25" s="13">
        <v>0</v>
      </c>
      <c r="K25" s="13">
        <v>207</v>
      </c>
      <c r="L25" s="13">
        <v>72</v>
      </c>
      <c r="M25" s="13">
        <v>2</v>
      </c>
      <c r="N25" s="13">
        <v>37</v>
      </c>
      <c r="O25" s="13">
        <v>0</v>
      </c>
      <c r="P25" s="13">
        <v>33</v>
      </c>
      <c r="Q25" s="13">
        <v>0</v>
      </c>
      <c r="R25" s="13">
        <v>9</v>
      </c>
      <c r="S25" s="13">
        <v>0</v>
      </c>
      <c r="T25" s="13">
        <v>9</v>
      </c>
      <c r="U25" s="13">
        <v>0</v>
      </c>
      <c r="V25" s="13">
        <v>0</v>
      </c>
      <c r="W25" s="14">
        <v>786</v>
      </c>
      <c r="X25" s="27">
        <f t="shared" si="0"/>
        <v>0.84154175588865099</v>
      </c>
      <c r="Y25" s="27">
        <f t="shared" si="1"/>
        <v>0.12213740458015267</v>
      </c>
      <c r="Z25" s="27">
        <f t="shared" si="2"/>
        <v>0.73664122137404575</v>
      </c>
    </row>
    <row r="26" spans="1:26" x14ac:dyDescent="0.2">
      <c r="A26" s="10" t="s">
        <v>27</v>
      </c>
      <c r="B26" s="11">
        <v>650</v>
      </c>
      <c r="C26" s="13">
        <v>497</v>
      </c>
      <c r="D26" s="13">
        <v>11</v>
      </c>
      <c r="E26" s="13">
        <v>107</v>
      </c>
      <c r="F26" s="13">
        <v>35</v>
      </c>
      <c r="G26" s="13">
        <v>65</v>
      </c>
      <c r="H26" s="13">
        <v>76</v>
      </c>
      <c r="I26" s="13">
        <v>0</v>
      </c>
      <c r="J26" s="13">
        <v>0</v>
      </c>
      <c r="K26" s="13">
        <v>233</v>
      </c>
      <c r="L26" s="13">
        <v>80</v>
      </c>
      <c r="M26" s="13">
        <v>2</v>
      </c>
      <c r="N26" s="13">
        <v>41</v>
      </c>
      <c r="O26" s="13">
        <v>0</v>
      </c>
      <c r="P26" s="13">
        <v>37</v>
      </c>
      <c r="Q26" s="13">
        <v>0</v>
      </c>
      <c r="R26" s="13">
        <v>12</v>
      </c>
      <c r="S26" s="13">
        <v>0</v>
      </c>
      <c r="T26" s="13">
        <v>10</v>
      </c>
      <c r="U26" s="13">
        <v>0</v>
      </c>
      <c r="V26" s="13">
        <v>2</v>
      </c>
      <c r="W26" s="14">
        <v>883</v>
      </c>
      <c r="X26" s="27">
        <f t="shared" si="0"/>
        <v>0.9453961456102784</v>
      </c>
      <c r="Y26" s="27">
        <f t="shared" si="1"/>
        <v>0.12117780294450736</v>
      </c>
      <c r="Z26" s="27">
        <f t="shared" si="2"/>
        <v>0.73612684031710074</v>
      </c>
    </row>
    <row r="27" spans="1:26" x14ac:dyDescent="0.2">
      <c r="A27" s="10" t="s">
        <v>28</v>
      </c>
      <c r="B27" s="11">
        <v>38</v>
      </c>
      <c r="C27" s="13">
        <v>29</v>
      </c>
      <c r="D27" s="13">
        <v>1</v>
      </c>
      <c r="E27" s="13">
        <v>6</v>
      </c>
      <c r="F27" s="13">
        <v>2</v>
      </c>
      <c r="G27" s="13">
        <v>4</v>
      </c>
      <c r="H27" s="13">
        <v>4</v>
      </c>
      <c r="I27" s="13">
        <v>0</v>
      </c>
      <c r="J27" s="13">
        <v>0</v>
      </c>
      <c r="K27" s="13">
        <v>14</v>
      </c>
      <c r="L27" s="13">
        <v>4</v>
      </c>
      <c r="M27" s="13">
        <v>0</v>
      </c>
      <c r="N27" s="13">
        <v>2</v>
      </c>
      <c r="O27" s="13">
        <v>0</v>
      </c>
      <c r="P27" s="13">
        <v>2</v>
      </c>
      <c r="Q27" s="13">
        <v>0</v>
      </c>
      <c r="R27" s="13">
        <v>2</v>
      </c>
      <c r="S27" s="13">
        <v>0</v>
      </c>
      <c r="T27" s="13">
        <v>2</v>
      </c>
      <c r="U27" s="13">
        <v>0</v>
      </c>
      <c r="V27" s="13">
        <v>0</v>
      </c>
      <c r="W27" s="14">
        <v>52</v>
      </c>
      <c r="X27" s="27">
        <f t="shared" si="0"/>
        <v>5.5674518201284794E-2</v>
      </c>
      <c r="Y27" s="27">
        <f t="shared" si="1"/>
        <v>0.11538461538461539</v>
      </c>
      <c r="Z27" s="27">
        <f t="shared" si="2"/>
        <v>0.73076923076923073</v>
      </c>
    </row>
    <row r="28" spans="1:26" x14ac:dyDescent="0.2">
      <c r="A28" s="10" t="s">
        <v>29</v>
      </c>
      <c r="B28" s="11">
        <v>809</v>
      </c>
      <c r="C28" s="13">
        <v>618</v>
      </c>
      <c r="D28" s="13">
        <v>14</v>
      </c>
      <c r="E28" s="13">
        <v>134</v>
      </c>
      <c r="F28" s="13">
        <v>43</v>
      </c>
      <c r="G28" s="13">
        <v>81</v>
      </c>
      <c r="H28" s="13">
        <v>95</v>
      </c>
      <c r="I28" s="13">
        <v>0</v>
      </c>
      <c r="J28" s="13">
        <v>0</v>
      </c>
      <c r="K28" s="13">
        <v>289</v>
      </c>
      <c r="L28" s="13">
        <v>99</v>
      </c>
      <c r="M28" s="13">
        <v>1</v>
      </c>
      <c r="N28" s="13">
        <v>52</v>
      </c>
      <c r="O28" s="13">
        <v>0</v>
      </c>
      <c r="P28" s="13">
        <v>46</v>
      </c>
      <c r="Q28" s="13">
        <v>0</v>
      </c>
      <c r="R28" s="13">
        <v>14</v>
      </c>
      <c r="S28" s="13">
        <v>0</v>
      </c>
      <c r="T28" s="13">
        <v>13</v>
      </c>
      <c r="U28" s="13">
        <v>0</v>
      </c>
      <c r="V28" s="13">
        <v>1</v>
      </c>
      <c r="W28" s="14">
        <v>1098</v>
      </c>
      <c r="X28" s="27">
        <f t="shared" si="0"/>
        <v>1.1755888650963597</v>
      </c>
      <c r="Y28" s="27">
        <f t="shared" si="1"/>
        <v>0.122040072859745</v>
      </c>
      <c r="Z28" s="27">
        <f t="shared" si="2"/>
        <v>0.7367941712204007</v>
      </c>
    </row>
    <row r="29" spans="1:26" x14ac:dyDescent="0.2">
      <c r="A29" s="10" t="s">
        <v>30</v>
      </c>
      <c r="B29" s="11">
        <v>174</v>
      </c>
      <c r="C29" s="13">
        <v>133</v>
      </c>
      <c r="D29" s="13">
        <v>3</v>
      </c>
      <c r="E29" s="13">
        <v>29</v>
      </c>
      <c r="F29" s="13">
        <v>9</v>
      </c>
      <c r="G29" s="13">
        <v>17</v>
      </c>
      <c r="H29" s="13">
        <v>21</v>
      </c>
      <c r="I29" s="13">
        <v>0</v>
      </c>
      <c r="J29" s="13">
        <v>0</v>
      </c>
      <c r="K29" s="13">
        <v>63</v>
      </c>
      <c r="L29" s="13">
        <v>21</v>
      </c>
      <c r="M29" s="13">
        <v>0</v>
      </c>
      <c r="N29" s="13">
        <v>11</v>
      </c>
      <c r="O29" s="13">
        <v>0</v>
      </c>
      <c r="P29" s="13">
        <v>10</v>
      </c>
      <c r="Q29" s="13">
        <v>0</v>
      </c>
      <c r="R29" s="13">
        <v>4</v>
      </c>
      <c r="S29" s="13">
        <v>0</v>
      </c>
      <c r="T29" s="13">
        <v>4</v>
      </c>
      <c r="U29" s="13">
        <v>0</v>
      </c>
      <c r="V29" s="13">
        <v>0</v>
      </c>
      <c r="W29" s="14">
        <v>237</v>
      </c>
      <c r="X29" s="27">
        <f t="shared" si="0"/>
        <v>0.25374732334047106</v>
      </c>
      <c r="Y29" s="27">
        <f t="shared" si="1"/>
        <v>0.12236286919831224</v>
      </c>
      <c r="Z29" s="27">
        <f t="shared" si="2"/>
        <v>0.73417721518987344</v>
      </c>
    </row>
    <row r="30" spans="1:26" x14ac:dyDescent="0.2">
      <c r="A30" s="10" t="s">
        <v>31</v>
      </c>
      <c r="B30" s="11">
        <v>30</v>
      </c>
      <c r="C30" s="13">
        <v>23</v>
      </c>
      <c r="D30" s="13">
        <v>0</v>
      </c>
      <c r="E30" s="13">
        <v>5</v>
      </c>
      <c r="F30" s="13">
        <v>2</v>
      </c>
      <c r="G30" s="13">
        <v>3</v>
      </c>
      <c r="H30" s="13">
        <v>3</v>
      </c>
      <c r="I30" s="13">
        <v>0</v>
      </c>
      <c r="J30" s="13">
        <v>0</v>
      </c>
      <c r="K30" s="13">
        <v>10</v>
      </c>
      <c r="L30" s="13">
        <v>4</v>
      </c>
      <c r="M30" s="13">
        <v>0</v>
      </c>
      <c r="N30" s="13">
        <v>2</v>
      </c>
      <c r="O30" s="13">
        <v>0</v>
      </c>
      <c r="P30" s="13">
        <v>2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4">
        <v>40</v>
      </c>
      <c r="X30" s="27">
        <f t="shared" si="0"/>
        <v>4.2826552462526764E-2</v>
      </c>
      <c r="Y30" s="27">
        <f t="shared" si="1"/>
        <v>0.125</v>
      </c>
      <c r="Z30" s="27">
        <f t="shared" si="2"/>
        <v>0.75</v>
      </c>
    </row>
    <row r="31" spans="1:26" x14ac:dyDescent="0.2">
      <c r="A31" s="10" t="s">
        <v>35</v>
      </c>
      <c r="B31" s="11">
        <v>21538</v>
      </c>
      <c r="C31" s="13">
        <v>16468</v>
      </c>
      <c r="D31" s="13">
        <v>362</v>
      </c>
      <c r="E31" s="13">
        <v>3561</v>
      </c>
      <c r="F31" s="13">
        <v>1147</v>
      </c>
      <c r="G31" s="13">
        <v>2156</v>
      </c>
      <c r="H31" s="13">
        <v>2529</v>
      </c>
      <c r="I31" s="13">
        <v>2</v>
      </c>
      <c r="J31" s="13">
        <v>1</v>
      </c>
      <c r="K31" s="13">
        <v>7721</v>
      </c>
      <c r="L31" s="13">
        <v>2644</v>
      </c>
      <c r="M31" s="13">
        <v>33</v>
      </c>
      <c r="N31" s="13">
        <v>1373</v>
      </c>
      <c r="O31" s="13">
        <v>5</v>
      </c>
      <c r="P31" s="13">
        <v>1228</v>
      </c>
      <c r="Q31" s="13">
        <v>5</v>
      </c>
      <c r="R31" s="13">
        <v>389</v>
      </c>
      <c r="S31" s="13">
        <v>8</v>
      </c>
      <c r="T31" s="13">
        <v>354</v>
      </c>
      <c r="U31" s="13">
        <v>9</v>
      </c>
      <c r="V31" s="13">
        <v>18</v>
      </c>
      <c r="W31" s="14">
        <v>29259</v>
      </c>
      <c r="X31" s="27">
        <f t="shared" si="0"/>
        <v>31.326552462526767</v>
      </c>
      <c r="Y31" s="27">
        <f t="shared" si="1"/>
        <v>0.12170614169998975</v>
      </c>
      <c r="Z31" s="27">
        <f t="shared" si="2"/>
        <v>0.73611538330086468</v>
      </c>
    </row>
    <row r="32" spans="1:26" x14ac:dyDescent="0.2">
      <c r="A32" s="10" t="s">
        <v>32</v>
      </c>
      <c r="B32" s="37">
        <v>148</v>
      </c>
      <c r="C32" s="41">
        <v>113</v>
      </c>
      <c r="D32" s="41">
        <v>3</v>
      </c>
      <c r="E32" s="41">
        <v>24</v>
      </c>
      <c r="F32" s="41">
        <v>8</v>
      </c>
      <c r="G32" s="41">
        <v>15</v>
      </c>
      <c r="H32" s="41">
        <v>17</v>
      </c>
      <c r="I32" s="41">
        <v>0</v>
      </c>
      <c r="J32" s="41">
        <v>0</v>
      </c>
      <c r="K32" s="41">
        <v>53</v>
      </c>
      <c r="L32" s="41">
        <v>18</v>
      </c>
      <c r="M32" s="41">
        <v>0</v>
      </c>
      <c r="N32" s="41">
        <v>9</v>
      </c>
      <c r="O32" s="41">
        <v>0</v>
      </c>
      <c r="P32" s="41">
        <v>9</v>
      </c>
      <c r="Q32" s="41">
        <v>0</v>
      </c>
      <c r="R32" s="41">
        <v>3</v>
      </c>
      <c r="S32" s="41">
        <v>0</v>
      </c>
      <c r="T32" s="41">
        <v>3</v>
      </c>
      <c r="U32" s="41">
        <v>0</v>
      </c>
      <c r="V32" s="41">
        <v>0</v>
      </c>
      <c r="W32" s="38">
        <v>201</v>
      </c>
      <c r="X32" s="27">
        <f t="shared" si="0"/>
        <v>0.21520342612419699</v>
      </c>
      <c r="Y32" s="27">
        <f t="shared" si="1"/>
        <v>0.11940298507462686</v>
      </c>
      <c r="Z32" s="27">
        <f t="shared" si="2"/>
        <v>0.73631840796019898</v>
      </c>
    </row>
  </sheetData>
  <autoFilter ref="A1:W32">
    <sortState ref="A2:W32">
      <sortCondition ref="A1:A32"/>
    </sortState>
  </autoFilter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72" zoomScaleNormal="72" workbookViewId="0">
      <selection activeCell="E8" sqref="E8"/>
    </sheetView>
  </sheetViews>
  <sheetFormatPr baseColWidth="10" defaultColWidth="9.140625" defaultRowHeight="12.75" x14ac:dyDescent="0.2"/>
  <cols>
    <col min="1" max="1025" width="11.5703125"/>
  </cols>
  <sheetData>
    <row r="1" spans="1:5" x14ac:dyDescent="0.2">
      <c r="A1" s="1" t="s">
        <v>36</v>
      </c>
      <c r="B1" s="2" t="s">
        <v>107</v>
      </c>
      <c r="C1" s="3" t="s">
        <v>108</v>
      </c>
      <c r="D1" s="3" t="s">
        <v>109</v>
      </c>
      <c r="E1" s="3" t="s">
        <v>35</v>
      </c>
    </row>
    <row r="2" spans="1:5" x14ac:dyDescent="0.2">
      <c r="A2" s="10" t="s">
        <v>1</v>
      </c>
      <c r="B2" s="37">
        <v>69</v>
      </c>
      <c r="C2" s="41">
        <v>1</v>
      </c>
      <c r="D2" s="41">
        <v>4</v>
      </c>
      <c r="E2" s="38">
        <v>74</v>
      </c>
    </row>
    <row r="3" spans="1:5" x14ac:dyDescent="0.2">
      <c r="A3" s="10" t="s">
        <v>2</v>
      </c>
      <c r="B3" s="11">
        <v>178</v>
      </c>
      <c r="C3" s="13">
        <v>36</v>
      </c>
      <c r="D3" s="13">
        <v>5</v>
      </c>
      <c r="E3" s="14">
        <v>219</v>
      </c>
    </row>
    <row r="4" spans="1:5" x14ac:dyDescent="0.2">
      <c r="A4" s="10" t="s">
        <v>3</v>
      </c>
      <c r="B4" s="11">
        <v>5</v>
      </c>
      <c r="C4" s="13">
        <v>0</v>
      </c>
      <c r="D4" s="13">
        <v>1</v>
      </c>
      <c r="E4" s="14">
        <v>6</v>
      </c>
    </row>
    <row r="5" spans="1:5" x14ac:dyDescent="0.2">
      <c r="A5" s="10" t="s">
        <v>4</v>
      </c>
      <c r="B5" s="11">
        <v>73</v>
      </c>
      <c r="C5" s="13">
        <v>2</v>
      </c>
      <c r="D5" s="13">
        <v>8</v>
      </c>
      <c r="E5" s="14">
        <v>83</v>
      </c>
    </row>
    <row r="6" spans="1:5" x14ac:dyDescent="0.2">
      <c r="A6" s="10" t="s">
        <v>5</v>
      </c>
      <c r="B6" s="11">
        <v>0</v>
      </c>
      <c r="C6" s="13">
        <v>0</v>
      </c>
      <c r="D6" s="13">
        <v>0</v>
      </c>
      <c r="E6" s="14">
        <v>0</v>
      </c>
    </row>
    <row r="7" spans="1:5" x14ac:dyDescent="0.2">
      <c r="A7" s="10" t="s">
        <v>6</v>
      </c>
      <c r="B7" s="11">
        <v>3</v>
      </c>
      <c r="C7" s="13">
        <v>0</v>
      </c>
      <c r="D7" s="13">
        <v>2</v>
      </c>
      <c r="E7" s="14">
        <v>5</v>
      </c>
    </row>
    <row r="8" spans="1:5" x14ac:dyDescent="0.2">
      <c r="A8" s="5" t="s">
        <v>7</v>
      </c>
      <c r="B8" s="6">
        <v>674</v>
      </c>
      <c r="C8" s="36">
        <v>32</v>
      </c>
      <c r="D8" s="36">
        <v>77</v>
      </c>
      <c r="E8" s="8">
        <v>783</v>
      </c>
    </row>
    <row r="9" spans="1:5" x14ac:dyDescent="0.2">
      <c r="A9" s="10" t="s">
        <v>8</v>
      </c>
      <c r="B9" s="11">
        <v>24</v>
      </c>
      <c r="C9" s="13">
        <v>0</v>
      </c>
      <c r="D9" s="13">
        <v>1</v>
      </c>
      <c r="E9" s="14">
        <v>25</v>
      </c>
    </row>
    <row r="10" spans="1:5" x14ac:dyDescent="0.2">
      <c r="A10" s="10" t="s">
        <v>9</v>
      </c>
      <c r="B10" s="11">
        <v>1</v>
      </c>
      <c r="C10" s="13">
        <v>0</v>
      </c>
      <c r="D10" s="13">
        <v>0</v>
      </c>
      <c r="E10" s="14">
        <v>1</v>
      </c>
    </row>
    <row r="11" spans="1:5" x14ac:dyDescent="0.2">
      <c r="A11" s="10" t="s">
        <v>11</v>
      </c>
      <c r="B11" s="16">
        <v>231</v>
      </c>
      <c r="C11" s="17">
        <v>22</v>
      </c>
      <c r="D11" s="17">
        <v>9</v>
      </c>
      <c r="E11" s="18">
        <v>262</v>
      </c>
    </row>
    <row r="12" spans="1:5" x14ac:dyDescent="0.2">
      <c r="A12" s="10" t="s">
        <v>12</v>
      </c>
      <c r="B12" s="11">
        <v>58</v>
      </c>
      <c r="C12" s="13">
        <v>2</v>
      </c>
      <c r="D12" s="13">
        <v>8</v>
      </c>
      <c r="E12" s="14">
        <v>68</v>
      </c>
    </row>
    <row r="13" spans="1:5" x14ac:dyDescent="0.2">
      <c r="A13" s="10" t="s">
        <v>13</v>
      </c>
      <c r="B13" s="11">
        <v>0</v>
      </c>
      <c r="C13" s="13">
        <v>0</v>
      </c>
      <c r="D13" s="13">
        <v>0</v>
      </c>
      <c r="E13" s="14">
        <v>0</v>
      </c>
    </row>
    <row r="14" spans="1:5" x14ac:dyDescent="0.2">
      <c r="A14" s="10" t="s">
        <v>34</v>
      </c>
      <c r="B14" s="11">
        <v>0</v>
      </c>
      <c r="C14" s="13">
        <v>0</v>
      </c>
      <c r="D14" s="13">
        <v>0</v>
      </c>
      <c r="E14" s="14">
        <v>0</v>
      </c>
    </row>
    <row r="15" spans="1:5" x14ac:dyDescent="0.2">
      <c r="A15" s="10" t="s">
        <v>14</v>
      </c>
      <c r="B15" s="11">
        <v>2</v>
      </c>
      <c r="C15" s="13">
        <v>0</v>
      </c>
      <c r="D15" s="13">
        <v>0</v>
      </c>
      <c r="E15" s="14">
        <v>2</v>
      </c>
    </row>
    <row r="16" spans="1:5" x14ac:dyDescent="0.2">
      <c r="A16" s="10" t="s">
        <v>15</v>
      </c>
      <c r="B16" s="11">
        <v>0</v>
      </c>
      <c r="C16" s="13">
        <v>0</v>
      </c>
      <c r="D16" s="13">
        <v>0</v>
      </c>
      <c r="E16" s="14">
        <v>0</v>
      </c>
    </row>
    <row r="17" spans="1:5" x14ac:dyDescent="0.2">
      <c r="A17" s="10" t="s">
        <v>16</v>
      </c>
      <c r="B17" s="11">
        <v>0</v>
      </c>
      <c r="C17" s="13">
        <v>0</v>
      </c>
      <c r="D17" s="13">
        <v>0</v>
      </c>
      <c r="E17" s="14">
        <v>0</v>
      </c>
    </row>
    <row r="18" spans="1:5" x14ac:dyDescent="0.2">
      <c r="A18" s="10" t="s">
        <v>17</v>
      </c>
      <c r="B18" s="11">
        <v>2</v>
      </c>
      <c r="C18" s="13">
        <v>0</v>
      </c>
      <c r="D18" s="13">
        <v>0</v>
      </c>
      <c r="E18" s="14">
        <v>2</v>
      </c>
    </row>
    <row r="19" spans="1:5" x14ac:dyDescent="0.2">
      <c r="A19" s="10" t="s">
        <v>18</v>
      </c>
      <c r="B19" s="11">
        <v>1465</v>
      </c>
      <c r="C19" s="13">
        <v>100</v>
      </c>
      <c r="D19" s="13">
        <v>82</v>
      </c>
      <c r="E19" s="14">
        <v>1647</v>
      </c>
    </row>
    <row r="20" spans="1:5" x14ac:dyDescent="0.2">
      <c r="A20" s="10" t="s">
        <v>19</v>
      </c>
      <c r="B20" s="11">
        <v>0</v>
      </c>
      <c r="C20" s="13">
        <v>0</v>
      </c>
      <c r="D20" s="13">
        <v>0</v>
      </c>
      <c r="E20" s="14">
        <v>0</v>
      </c>
    </row>
    <row r="21" spans="1:5" x14ac:dyDescent="0.2">
      <c r="A21" s="10" t="s">
        <v>20</v>
      </c>
      <c r="B21" s="11">
        <v>0</v>
      </c>
      <c r="C21" s="13">
        <v>1</v>
      </c>
      <c r="D21" s="13">
        <v>0</v>
      </c>
      <c r="E21" s="14">
        <v>1</v>
      </c>
    </row>
    <row r="22" spans="1:5" x14ac:dyDescent="0.2">
      <c r="A22" s="10" t="s">
        <v>21</v>
      </c>
      <c r="B22" s="11">
        <v>3</v>
      </c>
      <c r="C22" s="13">
        <v>2</v>
      </c>
      <c r="D22" s="13">
        <v>2</v>
      </c>
      <c r="E22" s="14">
        <v>7</v>
      </c>
    </row>
    <row r="23" spans="1:5" x14ac:dyDescent="0.2">
      <c r="A23" s="10" t="s">
        <v>22</v>
      </c>
      <c r="B23" s="11">
        <v>2</v>
      </c>
      <c r="C23" s="13">
        <v>0</v>
      </c>
      <c r="D23" s="13">
        <v>0</v>
      </c>
      <c r="E23" s="14">
        <v>2</v>
      </c>
    </row>
    <row r="24" spans="1:5" x14ac:dyDescent="0.2">
      <c r="A24" s="10" t="s">
        <v>23</v>
      </c>
      <c r="B24" s="11">
        <v>6</v>
      </c>
      <c r="C24" s="13">
        <v>0</v>
      </c>
      <c r="D24" s="13">
        <v>0</v>
      </c>
      <c r="E24" s="14">
        <v>6</v>
      </c>
    </row>
    <row r="25" spans="1:5" x14ac:dyDescent="0.2">
      <c r="A25" s="10" t="s">
        <v>24</v>
      </c>
      <c r="B25" s="11">
        <v>53</v>
      </c>
      <c r="C25" s="13">
        <v>5</v>
      </c>
      <c r="D25" s="13">
        <v>1</v>
      </c>
      <c r="E25" s="14">
        <v>59</v>
      </c>
    </row>
    <row r="26" spans="1:5" x14ac:dyDescent="0.2">
      <c r="A26" s="10" t="s">
        <v>25</v>
      </c>
      <c r="B26" s="11">
        <v>28</v>
      </c>
      <c r="C26" s="13">
        <v>1</v>
      </c>
      <c r="D26" s="13">
        <v>1</v>
      </c>
      <c r="E26" s="14">
        <v>30</v>
      </c>
    </row>
    <row r="27" spans="1:5" x14ac:dyDescent="0.2">
      <c r="A27" s="10" t="s">
        <v>26</v>
      </c>
      <c r="B27" s="11">
        <v>34</v>
      </c>
      <c r="C27" s="13">
        <v>0</v>
      </c>
      <c r="D27" s="13">
        <v>8</v>
      </c>
      <c r="E27" s="14">
        <v>42</v>
      </c>
    </row>
    <row r="28" spans="1:5" x14ac:dyDescent="0.2">
      <c r="A28" s="10" t="s">
        <v>27</v>
      </c>
      <c r="B28" s="11">
        <v>36</v>
      </c>
      <c r="C28" s="13">
        <v>5</v>
      </c>
      <c r="D28" s="13">
        <v>1</v>
      </c>
      <c r="E28" s="14">
        <v>42</v>
      </c>
    </row>
    <row r="29" spans="1:5" x14ac:dyDescent="0.2">
      <c r="A29" s="10" t="s">
        <v>28</v>
      </c>
      <c r="B29" s="11">
        <v>4</v>
      </c>
      <c r="C29" s="13">
        <v>0</v>
      </c>
      <c r="D29" s="13">
        <v>0</v>
      </c>
      <c r="E29" s="14">
        <v>4</v>
      </c>
    </row>
    <row r="30" spans="1:5" x14ac:dyDescent="0.2">
      <c r="A30" s="10" t="s">
        <v>29</v>
      </c>
      <c r="B30" s="11">
        <v>83</v>
      </c>
      <c r="C30" s="13">
        <v>4</v>
      </c>
      <c r="D30" s="13">
        <v>7</v>
      </c>
      <c r="E30" s="14">
        <v>94</v>
      </c>
    </row>
    <row r="31" spans="1:5" x14ac:dyDescent="0.2">
      <c r="A31" s="10" t="s">
        <v>30</v>
      </c>
      <c r="B31" s="11">
        <v>9</v>
      </c>
      <c r="C31" s="13">
        <v>1</v>
      </c>
      <c r="D31" s="13">
        <v>1</v>
      </c>
      <c r="E31" s="14">
        <v>11</v>
      </c>
    </row>
    <row r="32" spans="1:5" x14ac:dyDescent="0.2">
      <c r="A32" s="10" t="s">
        <v>31</v>
      </c>
      <c r="B32" s="11">
        <v>0</v>
      </c>
      <c r="C32" s="13">
        <v>0</v>
      </c>
      <c r="D32" s="13">
        <v>0</v>
      </c>
      <c r="E32" s="14">
        <v>0</v>
      </c>
    </row>
    <row r="33" spans="1:5" x14ac:dyDescent="0.2">
      <c r="A33" s="10" t="s">
        <v>35</v>
      </c>
      <c r="B33" s="11">
        <v>3099</v>
      </c>
      <c r="C33" s="13">
        <v>215</v>
      </c>
      <c r="D33" s="13">
        <v>219</v>
      </c>
      <c r="E33" s="14">
        <v>3533</v>
      </c>
    </row>
    <row r="34" spans="1:5" x14ac:dyDescent="0.2">
      <c r="A34" s="10" t="s">
        <v>32</v>
      </c>
      <c r="B34" s="37">
        <v>56</v>
      </c>
      <c r="C34" s="41">
        <v>1</v>
      </c>
      <c r="D34" s="41">
        <v>1</v>
      </c>
      <c r="E34" s="38">
        <v>58</v>
      </c>
    </row>
  </sheetData>
  <autoFilter ref="A1:E1">
    <sortState ref="A2:E34">
      <sortCondition ref="A1"/>
    </sortState>
  </autoFilter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K1" zoomScale="72" zoomScaleNormal="72" workbookViewId="0">
      <selection activeCell="L13" activeCellId="1" sqref="B1:B2 L13"/>
    </sheetView>
  </sheetViews>
  <sheetFormatPr baseColWidth="10" defaultColWidth="9.140625" defaultRowHeight="12.75" x14ac:dyDescent="0.2"/>
  <cols>
    <col min="1" max="1025" width="11.5703125"/>
  </cols>
  <sheetData>
    <row r="1" spans="1:25" x14ac:dyDescent="0.2">
      <c r="A1" s="35" t="s">
        <v>98</v>
      </c>
      <c r="B1" s="1" t="s">
        <v>36</v>
      </c>
      <c r="C1" s="2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99</v>
      </c>
      <c r="K1" s="3" t="s">
        <v>100</v>
      </c>
      <c r="L1" s="3" t="s">
        <v>44</v>
      </c>
      <c r="M1" s="3" t="s">
        <v>45</v>
      </c>
      <c r="N1" s="3" t="s">
        <v>46</v>
      </c>
      <c r="O1" s="3" t="s">
        <v>47</v>
      </c>
      <c r="P1" s="3" t="s">
        <v>48</v>
      </c>
      <c r="Q1" s="3" t="s">
        <v>49</v>
      </c>
      <c r="R1" s="3" t="s">
        <v>50</v>
      </c>
      <c r="S1" s="3" t="s">
        <v>51</v>
      </c>
      <c r="T1" s="3" t="s">
        <v>52</v>
      </c>
      <c r="U1" s="3" t="s">
        <v>53</v>
      </c>
      <c r="V1" s="3" t="s">
        <v>54</v>
      </c>
      <c r="W1" s="3" t="s">
        <v>55</v>
      </c>
      <c r="X1" s="3" t="s">
        <v>56</v>
      </c>
      <c r="Y1" s="3" t="s">
        <v>35</v>
      </c>
    </row>
    <row r="2" spans="1:25" x14ac:dyDescent="0.2">
      <c r="A2" t="s">
        <v>7</v>
      </c>
      <c r="B2" s="5" t="s">
        <v>57</v>
      </c>
      <c r="C2" s="6">
        <v>1316</v>
      </c>
      <c r="D2" s="7">
        <v>1286</v>
      </c>
      <c r="E2" s="7">
        <v>1</v>
      </c>
      <c r="F2" s="7">
        <v>29</v>
      </c>
      <c r="G2" s="7">
        <v>0</v>
      </c>
      <c r="H2" s="7">
        <v>17</v>
      </c>
      <c r="I2" s="7">
        <v>1</v>
      </c>
      <c r="J2" s="7">
        <v>0</v>
      </c>
      <c r="K2" s="7">
        <v>0</v>
      </c>
      <c r="L2" s="7">
        <v>0</v>
      </c>
      <c r="M2" s="7">
        <v>1561</v>
      </c>
      <c r="N2" s="7">
        <v>1529</v>
      </c>
      <c r="O2" s="7">
        <v>8</v>
      </c>
      <c r="P2" s="7">
        <v>859</v>
      </c>
      <c r="Q2" s="7">
        <v>1</v>
      </c>
      <c r="R2" s="7">
        <v>659</v>
      </c>
      <c r="S2" s="7">
        <v>2</v>
      </c>
      <c r="T2" s="7">
        <v>14</v>
      </c>
      <c r="U2" s="7">
        <v>3</v>
      </c>
      <c r="V2" s="7">
        <v>11</v>
      </c>
      <c r="W2" s="7">
        <v>0</v>
      </c>
      <c r="X2" s="7">
        <v>0</v>
      </c>
      <c r="Y2" s="8">
        <v>2877</v>
      </c>
    </row>
    <row r="3" spans="1:25" x14ac:dyDescent="0.2">
      <c r="A3" t="s">
        <v>1</v>
      </c>
      <c r="B3" s="10" t="s">
        <v>58</v>
      </c>
      <c r="C3" s="11">
        <v>43</v>
      </c>
      <c r="D3" s="13">
        <v>42</v>
      </c>
      <c r="E3" s="13">
        <v>0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55</v>
      </c>
      <c r="N3" s="13">
        <v>55</v>
      </c>
      <c r="O3" s="13">
        <v>0</v>
      </c>
      <c r="P3" s="13">
        <v>36</v>
      </c>
      <c r="Q3" s="13">
        <v>0</v>
      </c>
      <c r="R3" s="13">
        <v>19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4">
        <v>98</v>
      </c>
    </row>
    <row r="4" spans="1:25" x14ac:dyDescent="0.2">
      <c r="A4" t="s">
        <v>2</v>
      </c>
      <c r="B4" s="10" t="s">
        <v>59</v>
      </c>
      <c r="C4" s="11">
        <v>260</v>
      </c>
      <c r="D4" s="13">
        <v>229</v>
      </c>
      <c r="E4" s="13">
        <v>1</v>
      </c>
      <c r="F4" s="13">
        <v>30</v>
      </c>
      <c r="G4" s="13">
        <v>0</v>
      </c>
      <c r="H4" s="13">
        <v>8</v>
      </c>
      <c r="I4" s="13">
        <v>1</v>
      </c>
      <c r="J4" s="13">
        <v>0</v>
      </c>
      <c r="K4" s="13">
        <v>0</v>
      </c>
      <c r="L4" s="13">
        <v>0</v>
      </c>
      <c r="M4" s="13">
        <v>251</v>
      </c>
      <c r="N4" s="13">
        <v>237</v>
      </c>
      <c r="O4" s="13">
        <v>3</v>
      </c>
      <c r="P4" s="13">
        <v>110</v>
      </c>
      <c r="Q4" s="13">
        <v>0</v>
      </c>
      <c r="R4" s="13">
        <v>124</v>
      </c>
      <c r="S4" s="13">
        <v>0</v>
      </c>
      <c r="T4" s="13">
        <v>5</v>
      </c>
      <c r="U4" s="13">
        <v>0</v>
      </c>
      <c r="V4" s="13">
        <v>5</v>
      </c>
      <c r="W4" s="13">
        <v>0</v>
      </c>
      <c r="X4" s="13">
        <v>0</v>
      </c>
      <c r="Y4" s="14">
        <v>511</v>
      </c>
    </row>
    <row r="5" spans="1:25" x14ac:dyDescent="0.2">
      <c r="A5" t="s">
        <v>3</v>
      </c>
      <c r="B5" s="10" t="s">
        <v>60</v>
      </c>
      <c r="C5" s="11">
        <v>1</v>
      </c>
      <c r="D5" s="13">
        <v>1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4">
        <v>1</v>
      </c>
    </row>
    <row r="6" spans="1:25" x14ac:dyDescent="0.2">
      <c r="A6" t="s">
        <v>5</v>
      </c>
      <c r="B6" s="10" t="s">
        <v>61</v>
      </c>
      <c r="C6" s="11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4">
        <v>0</v>
      </c>
    </row>
    <row r="7" spans="1:25" x14ac:dyDescent="0.2">
      <c r="A7" t="s">
        <v>14</v>
      </c>
      <c r="B7" s="10" t="s">
        <v>62</v>
      </c>
      <c r="C7" s="11">
        <v>1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4">
        <v>1</v>
      </c>
    </row>
    <row r="8" spans="1:25" x14ac:dyDescent="0.2">
      <c r="A8" t="s">
        <v>8</v>
      </c>
      <c r="B8" s="10" t="s">
        <v>63</v>
      </c>
      <c r="C8" s="11">
        <v>16</v>
      </c>
      <c r="D8" s="13">
        <v>14</v>
      </c>
      <c r="E8" s="13">
        <v>0</v>
      </c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14</v>
      </c>
      <c r="N8" s="13">
        <v>14</v>
      </c>
      <c r="O8" s="13">
        <v>0</v>
      </c>
      <c r="P8" s="13">
        <v>7</v>
      </c>
      <c r="Q8" s="13">
        <v>0</v>
      </c>
      <c r="R8" s="13">
        <v>7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v>30</v>
      </c>
    </row>
    <row r="9" spans="1:25" x14ac:dyDescent="0.2">
      <c r="A9" t="s">
        <v>11</v>
      </c>
      <c r="B9" s="10" t="s">
        <v>64</v>
      </c>
      <c r="C9" s="11">
        <v>1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4">
        <v>1</v>
      </c>
    </row>
    <row r="10" spans="1:25" x14ac:dyDescent="0.2">
      <c r="A10" t="s">
        <v>9</v>
      </c>
      <c r="B10" s="10" t="s">
        <v>65</v>
      </c>
      <c r="C10" s="11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4">
        <v>0</v>
      </c>
    </row>
    <row r="11" spans="1:25" x14ac:dyDescent="0.2">
      <c r="A11" t="s">
        <v>12</v>
      </c>
      <c r="B11" s="10" t="s">
        <v>66</v>
      </c>
      <c r="C11" s="11">
        <v>3</v>
      </c>
      <c r="D11" s="13">
        <v>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22</v>
      </c>
      <c r="N11" s="13">
        <v>20</v>
      </c>
      <c r="O11" s="13">
        <v>0</v>
      </c>
      <c r="P11" s="13">
        <v>15</v>
      </c>
      <c r="Q11" s="13">
        <v>0</v>
      </c>
      <c r="R11" s="13">
        <v>5</v>
      </c>
      <c r="S11" s="13">
        <v>0</v>
      </c>
      <c r="T11" s="13">
        <v>2</v>
      </c>
      <c r="U11" s="13">
        <v>0</v>
      </c>
      <c r="V11" s="13">
        <v>2</v>
      </c>
      <c r="W11" s="13">
        <v>0</v>
      </c>
      <c r="X11" s="13">
        <v>0</v>
      </c>
      <c r="Y11" s="14">
        <v>25</v>
      </c>
    </row>
    <row r="12" spans="1:25" x14ac:dyDescent="0.2">
      <c r="A12" t="s">
        <v>13</v>
      </c>
      <c r="B12" s="10" t="s">
        <v>67</v>
      </c>
      <c r="C12" s="11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v>0</v>
      </c>
    </row>
    <row r="13" spans="1:25" x14ac:dyDescent="0.2">
      <c r="A13" t="s">
        <v>34</v>
      </c>
      <c r="B13" s="10" t="s">
        <v>68</v>
      </c>
      <c r="C13" s="11">
        <v>3</v>
      </c>
      <c r="D13" s="13">
        <v>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2</v>
      </c>
      <c r="M13" s="13">
        <v>8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6</v>
      </c>
      <c r="U13" s="13">
        <v>0</v>
      </c>
      <c r="V13" s="13">
        <v>0</v>
      </c>
      <c r="W13" s="13">
        <v>4</v>
      </c>
      <c r="X13" s="13">
        <v>2</v>
      </c>
      <c r="Y13" s="14">
        <v>11</v>
      </c>
    </row>
    <row r="14" spans="1:25" x14ac:dyDescent="0.2">
      <c r="A14" t="s">
        <v>15</v>
      </c>
      <c r="B14" s="10" t="s">
        <v>69</v>
      </c>
      <c r="C14" s="11">
        <v>1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v>1</v>
      </c>
    </row>
    <row r="15" spans="1:25" x14ac:dyDescent="0.2">
      <c r="A15" t="s">
        <v>16</v>
      </c>
      <c r="B15" s="10" t="s">
        <v>70</v>
      </c>
      <c r="C15" s="11">
        <v>15</v>
      </c>
      <c r="D15" s="13">
        <v>15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7</v>
      </c>
      <c r="N15" s="13">
        <v>6</v>
      </c>
      <c r="O15" s="13">
        <v>0</v>
      </c>
      <c r="P15" s="13">
        <v>0</v>
      </c>
      <c r="Q15" s="13">
        <v>0</v>
      </c>
      <c r="R15" s="13">
        <v>0</v>
      </c>
      <c r="S15" s="13">
        <v>6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v>22</v>
      </c>
    </row>
    <row r="16" spans="1:25" x14ac:dyDescent="0.2">
      <c r="A16" t="s">
        <v>17</v>
      </c>
      <c r="B16" s="10" t="s">
        <v>71</v>
      </c>
      <c r="C16" s="11">
        <v>13</v>
      </c>
      <c r="D16" s="13">
        <v>13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17</v>
      </c>
      <c r="N16" s="13">
        <v>17</v>
      </c>
      <c r="O16" s="13">
        <v>0</v>
      </c>
      <c r="P16" s="13">
        <v>16</v>
      </c>
      <c r="Q16" s="13">
        <v>0</v>
      </c>
      <c r="R16" s="13">
        <v>1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v>30</v>
      </c>
    </row>
    <row r="17" spans="1:25" x14ac:dyDescent="0.2">
      <c r="A17" t="s">
        <v>18</v>
      </c>
      <c r="B17" s="10" t="s">
        <v>72</v>
      </c>
      <c r="C17" s="11">
        <v>376</v>
      </c>
      <c r="D17" s="13">
        <v>352</v>
      </c>
      <c r="E17" s="13">
        <v>1</v>
      </c>
      <c r="F17" s="13">
        <v>23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27</v>
      </c>
      <c r="N17" s="13">
        <v>26</v>
      </c>
      <c r="O17" s="13">
        <v>0</v>
      </c>
      <c r="P17" s="13">
        <v>15</v>
      </c>
      <c r="Q17" s="13">
        <v>0</v>
      </c>
      <c r="R17" s="13">
        <v>11</v>
      </c>
      <c r="S17" s="13">
        <v>0</v>
      </c>
      <c r="T17" s="13">
        <v>1</v>
      </c>
      <c r="U17" s="13">
        <v>0</v>
      </c>
      <c r="V17" s="13">
        <v>0</v>
      </c>
      <c r="W17" s="13">
        <v>1</v>
      </c>
      <c r="X17" s="13">
        <v>0</v>
      </c>
      <c r="Y17" s="14">
        <v>403</v>
      </c>
    </row>
    <row r="18" spans="1:25" x14ac:dyDescent="0.2">
      <c r="A18" t="s">
        <v>22</v>
      </c>
      <c r="B18" s="10" t="s">
        <v>73</v>
      </c>
      <c r="C18" s="11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3">
        <v>1</v>
      </c>
      <c r="O18" s="13">
        <v>0</v>
      </c>
      <c r="P18" s="13">
        <v>1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4">
        <v>1</v>
      </c>
    </row>
    <row r="19" spans="1:25" x14ac:dyDescent="0.2">
      <c r="A19" t="s">
        <v>19</v>
      </c>
      <c r="B19" s="10" t="s">
        <v>74</v>
      </c>
      <c r="C19" s="11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4">
        <v>0</v>
      </c>
    </row>
    <row r="20" spans="1:25" x14ac:dyDescent="0.2">
      <c r="A20" t="s">
        <v>20</v>
      </c>
      <c r="B20" s="10" t="s">
        <v>75</v>
      </c>
      <c r="C20" s="11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3">
        <v>1</v>
      </c>
      <c r="O20" s="13">
        <v>0</v>
      </c>
      <c r="P20" s="13">
        <v>1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v>1</v>
      </c>
    </row>
    <row r="21" spans="1:25" x14ac:dyDescent="0.2">
      <c r="A21" t="s">
        <v>21</v>
      </c>
      <c r="B21" s="10" t="s">
        <v>76</v>
      </c>
      <c r="C21" s="11">
        <v>79</v>
      </c>
      <c r="D21" s="13">
        <v>55</v>
      </c>
      <c r="E21" s="13">
        <v>0</v>
      </c>
      <c r="F21" s="13">
        <v>15</v>
      </c>
      <c r="G21" s="13">
        <v>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40</v>
      </c>
      <c r="N21" s="13">
        <v>40</v>
      </c>
      <c r="O21" s="13">
        <v>0</v>
      </c>
      <c r="P21" s="13">
        <v>22</v>
      </c>
      <c r="Q21" s="13">
        <v>0</v>
      </c>
      <c r="R21" s="13">
        <v>18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4">
        <v>119</v>
      </c>
    </row>
    <row r="22" spans="1:25" x14ac:dyDescent="0.2">
      <c r="A22" t="s">
        <v>23</v>
      </c>
      <c r="B22" s="10" t="s">
        <v>77</v>
      </c>
      <c r="C22" s="11">
        <v>2</v>
      </c>
      <c r="D22" s="13">
        <v>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5</v>
      </c>
      <c r="N22" s="13">
        <v>5</v>
      </c>
      <c r="O22" s="13">
        <v>0</v>
      </c>
      <c r="P22" s="13">
        <v>4</v>
      </c>
      <c r="Q22" s="13">
        <v>0</v>
      </c>
      <c r="R22" s="13">
        <v>1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4">
        <v>7</v>
      </c>
    </row>
    <row r="23" spans="1:25" x14ac:dyDescent="0.2">
      <c r="A23" t="s">
        <v>25</v>
      </c>
      <c r="B23" s="10" t="s">
        <v>78</v>
      </c>
      <c r="C23" s="11">
        <v>4</v>
      </c>
      <c r="D23" s="13">
        <v>3</v>
      </c>
      <c r="E23" s="13">
        <v>0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19</v>
      </c>
      <c r="N23" s="13">
        <v>19</v>
      </c>
      <c r="O23" s="13">
        <v>0</v>
      </c>
      <c r="P23" s="13">
        <v>10</v>
      </c>
      <c r="Q23" s="13">
        <v>0</v>
      </c>
      <c r="R23" s="13">
        <v>9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4">
        <v>23</v>
      </c>
    </row>
    <row r="24" spans="1:25" x14ac:dyDescent="0.2">
      <c r="A24" t="s">
        <v>24</v>
      </c>
      <c r="B24" s="10" t="s">
        <v>79</v>
      </c>
      <c r="C24" s="11">
        <v>257</v>
      </c>
      <c r="D24" s="13">
        <v>187</v>
      </c>
      <c r="E24" s="13">
        <v>1</v>
      </c>
      <c r="F24" s="13">
        <v>69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164</v>
      </c>
      <c r="N24" s="13">
        <v>162</v>
      </c>
      <c r="O24" s="13">
        <v>2</v>
      </c>
      <c r="P24" s="13">
        <v>91</v>
      </c>
      <c r="Q24" s="13">
        <v>0</v>
      </c>
      <c r="R24" s="13">
        <v>69</v>
      </c>
      <c r="S24" s="13">
        <v>0</v>
      </c>
      <c r="T24" s="13">
        <v>1</v>
      </c>
      <c r="U24" s="13">
        <v>0</v>
      </c>
      <c r="V24" s="13">
        <v>0</v>
      </c>
      <c r="W24" s="13">
        <v>1</v>
      </c>
      <c r="X24" s="13">
        <v>0</v>
      </c>
      <c r="Y24" s="14">
        <v>421</v>
      </c>
    </row>
    <row r="25" spans="1:25" x14ac:dyDescent="0.2">
      <c r="A25" t="s">
        <v>26</v>
      </c>
      <c r="B25" s="10" t="s">
        <v>80</v>
      </c>
      <c r="C25" s="11">
        <v>4</v>
      </c>
      <c r="D25" s="13">
        <v>2</v>
      </c>
      <c r="E25" s="13">
        <v>0</v>
      </c>
      <c r="F25" s="13">
        <v>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1</v>
      </c>
      <c r="O25" s="13">
        <v>0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v>5</v>
      </c>
    </row>
    <row r="26" spans="1:25" x14ac:dyDescent="0.2">
      <c r="A26" t="s">
        <v>27</v>
      </c>
      <c r="B26" s="10" t="s">
        <v>81</v>
      </c>
      <c r="C26" s="11">
        <v>11</v>
      </c>
      <c r="D26" s="13">
        <v>10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9</v>
      </c>
      <c r="N26" s="13">
        <v>9</v>
      </c>
      <c r="O26" s="13">
        <v>1</v>
      </c>
      <c r="P26" s="13">
        <v>8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v>20</v>
      </c>
    </row>
    <row r="27" spans="1:25" x14ac:dyDescent="0.2">
      <c r="A27" t="s">
        <v>28</v>
      </c>
      <c r="B27" s="10" t="s">
        <v>82</v>
      </c>
      <c r="C27" s="11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4">
        <v>0</v>
      </c>
    </row>
    <row r="28" spans="1:25" x14ac:dyDescent="0.2">
      <c r="A28" t="s">
        <v>32</v>
      </c>
      <c r="B28" s="10" t="s">
        <v>83</v>
      </c>
      <c r="C28" s="11">
        <v>256</v>
      </c>
      <c r="D28" s="13">
        <v>256</v>
      </c>
      <c r="E28" s="13">
        <v>0</v>
      </c>
      <c r="F28" s="13">
        <v>0</v>
      </c>
      <c r="G28" s="13">
        <v>0</v>
      </c>
      <c r="H28" s="13">
        <v>8</v>
      </c>
      <c r="I28" s="13">
        <v>1</v>
      </c>
      <c r="J28" s="13">
        <v>0</v>
      </c>
      <c r="K28" s="13">
        <v>0</v>
      </c>
      <c r="L28" s="13">
        <v>0</v>
      </c>
      <c r="M28" s="13">
        <v>19</v>
      </c>
      <c r="N28" s="13">
        <v>9</v>
      </c>
      <c r="O28" s="13">
        <v>0</v>
      </c>
      <c r="P28" s="13">
        <v>4</v>
      </c>
      <c r="Q28" s="13">
        <v>0</v>
      </c>
      <c r="R28" s="13">
        <v>4</v>
      </c>
      <c r="S28" s="13">
        <v>1</v>
      </c>
      <c r="T28" s="13">
        <v>1</v>
      </c>
      <c r="U28" s="13">
        <v>0</v>
      </c>
      <c r="V28" s="13">
        <v>1</v>
      </c>
      <c r="W28" s="13">
        <v>0</v>
      </c>
      <c r="X28" s="13">
        <v>0</v>
      </c>
      <c r="Y28" s="14">
        <v>275</v>
      </c>
    </row>
    <row r="29" spans="1:25" x14ac:dyDescent="0.2">
      <c r="A29" t="s">
        <v>31</v>
      </c>
      <c r="B29" s="10" t="s">
        <v>84</v>
      </c>
      <c r="C29" s="11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2</v>
      </c>
      <c r="N29" s="13">
        <v>2</v>
      </c>
      <c r="O29" s="13">
        <v>0</v>
      </c>
      <c r="P29" s="13">
        <v>2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v>2</v>
      </c>
    </row>
    <row r="30" spans="1:25" x14ac:dyDescent="0.2">
      <c r="A30" t="s">
        <v>30</v>
      </c>
      <c r="B30" s="10" t="s">
        <v>85</v>
      </c>
      <c r="C30" s="11">
        <v>3</v>
      </c>
      <c r="D30" s="13">
        <v>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4">
        <v>3</v>
      </c>
    </row>
    <row r="31" spans="1:25" x14ac:dyDescent="0.2">
      <c r="A31" t="s">
        <v>29</v>
      </c>
      <c r="B31" s="10" t="s">
        <v>86</v>
      </c>
      <c r="C31" s="11">
        <v>32</v>
      </c>
      <c r="D31" s="13">
        <v>30</v>
      </c>
      <c r="E31" s="13">
        <v>0</v>
      </c>
      <c r="F31" s="13">
        <v>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157</v>
      </c>
      <c r="N31" s="13">
        <v>155</v>
      </c>
      <c r="O31" s="13">
        <v>1</v>
      </c>
      <c r="P31" s="13">
        <v>93</v>
      </c>
      <c r="Q31" s="13">
        <v>2</v>
      </c>
      <c r="R31" s="13">
        <v>59</v>
      </c>
      <c r="S31" s="13">
        <v>0</v>
      </c>
      <c r="T31" s="13">
        <v>2</v>
      </c>
      <c r="U31" s="13">
        <v>0</v>
      </c>
      <c r="V31" s="13">
        <v>2</v>
      </c>
      <c r="W31" s="13">
        <v>0</v>
      </c>
      <c r="X31" s="13">
        <v>0</v>
      </c>
      <c r="Y31" s="14">
        <v>189</v>
      </c>
    </row>
    <row r="32" spans="1:25" x14ac:dyDescent="0.2">
      <c r="A32" t="s">
        <v>4</v>
      </c>
      <c r="B32" s="10" t="s">
        <v>87</v>
      </c>
      <c r="C32" s="11">
        <v>148</v>
      </c>
      <c r="D32" s="13">
        <v>120</v>
      </c>
      <c r="E32" s="13">
        <v>0</v>
      </c>
      <c r="F32" s="13">
        <v>28</v>
      </c>
      <c r="G32" s="13">
        <v>0</v>
      </c>
      <c r="H32" s="13">
        <v>2</v>
      </c>
      <c r="I32" s="13">
        <v>9</v>
      </c>
      <c r="J32" s="13">
        <v>0</v>
      </c>
      <c r="K32" s="13">
        <v>0</v>
      </c>
      <c r="L32" s="13">
        <v>0</v>
      </c>
      <c r="M32" s="13">
        <v>121</v>
      </c>
      <c r="N32" s="13">
        <v>110</v>
      </c>
      <c r="O32" s="13">
        <v>1</v>
      </c>
      <c r="P32" s="13">
        <v>67</v>
      </c>
      <c r="Q32" s="13">
        <v>0</v>
      </c>
      <c r="R32" s="13">
        <v>42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4">
        <v>269</v>
      </c>
    </row>
    <row r="33" spans="1:25" x14ac:dyDescent="0.2">
      <c r="A33" t="s">
        <v>6</v>
      </c>
      <c r="B33" s="10" t="s">
        <v>88</v>
      </c>
      <c r="C33" s="11">
        <v>7</v>
      </c>
      <c r="D33" s="13">
        <v>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2</v>
      </c>
      <c r="O33" s="13">
        <v>0</v>
      </c>
      <c r="P33" s="13">
        <v>1</v>
      </c>
      <c r="Q33" s="13">
        <v>0</v>
      </c>
      <c r="R33" s="13">
        <v>1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4">
        <v>9</v>
      </c>
    </row>
    <row r="34" spans="1:25" x14ac:dyDescent="0.2">
      <c r="B34" s="10" t="s">
        <v>90</v>
      </c>
      <c r="C34" s="16">
        <v>2852</v>
      </c>
      <c r="D34" s="17">
        <v>2636</v>
      </c>
      <c r="E34" s="17">
        <v>4</v>
      </c>
      <c r="F34" s="17">
        <v>203</v>
      </c>
      <c r="G34" s="17">
        <v>9</v>
      </c>
      <c r="H34" s="17">
        <v>37</v>
      </c>
      <c r="I34" s="17">
        <v>12</v>
      </c>
      <c r="J34" s="17">
        <v>0</v>
      </c>
      <c r="K34" s="17">
        <v>0</v>
      </c>
      <c r="L34" s="17">
        <v>2</v>
      </c>
      <c r="M34" s="17">
        <v>2503</v>
      </c>
      <c r="N34" s="17">
        <v>2420</v>
      </c>
      <c r="O34" s="17">
        <v>16</v>
      </c>
      <c r="P34" s="17">
        <v>1363</v>
      </c>
      <c r="Q34" s="17">
        <v>3</v>
      </c>
      <c r="R34" s="17">
        <v>1029</v>
      </c>
      <c r="S34" s="17">
        <v>9</v>
      </c>
      <c r="T34" s="17">
        <v>32</v>
      </c>
      <c r="U34" s="17">
        <v>3</v>
      </c>
      <c r="V34" s="17">
        <v>21</v>
      </c>
      <c r="W34" s="17">
        <v>6</v>
      </c>
      <c r="X34" s="17">
        <v>2</v>
      </c>
      <c r="Y34" s="18">
        <v>5355</v>
      </c>
    </row>
  </sheetData>
  <autoFilter ref="A1:Y34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72" zoomScaleNormal="72" workbookViewId="0">
      <selection activeCell="E8" sqref="E8"/>
    </sheetView>
  </sheetViews>
  <sheetFormatPr baseColWidth="10" defaultColWidth="9.140625" defaultRowHeight="12.75" x14ac:dyDescent="0.2"/>
  <cols>
    <col min="1" max="1025" width="11.5703125"/>
  </cols>
  <sheetData>
    <row r="1" spans="1:5" x14ac:dyDescent="0.2">
      <c r="A1" s="1" t="s">
        <v>36</v>
      </c>
      <c r="B1" s="2" t="s">
        <v>103</v>
      </c>
      <c r="C1" s="3" t="s">
        <v>104</v>
      </c>
      <c r="D1" s="3" t="s">
        <v>105</v>
      </c>
      <c r="E1" s="3" t="s">
        <v>90</v>
      </c>
    </row>
    <row r="2" spans="1:5" x14ac:dyDescent="0.2">
      <c r="A2" s="5" t="s">
        <v>35</v>
      </c>
      <c r="B2" s="6">
        <v>1639</v>
      </c>
      <c r="C2" s="36">
        <v>12</v>
      </c>
      <c r="D2" s="36">
        <v>186</v>
      </c>
      <c r="E2" s="8">
        <v>1837</v>
      </c>
    </row>
    <row r="3" spans="1:5" x14ac:dyDescent="0.2">
      <c r="A3" s="10" t="s">
        <v>7</v>
      </c>
      <c r="B3" s="11">
        <v>863</v>
      </c>
      <c r="C3" s="13">
        <v>4</v>
      </c>
      <c r="D3" s="13">
        <v>103</v>
      </c>
      <c r="E3" s="14">
        <v>970</v>
      </c>
    </row>
    <row r="4" spans="1:5" x14ac:dyDescent="0.2">
      <c r="A4" s="10" t="s">
        <v>24</v>
      </c>
      <c r="B4" s="11">
        <v>124</v>
      </c>
      <c r="C4" s="13">
        <v>1</v>
      </c>
      <c r="D4" s="13">
        <v>20</v>
      </c>
      <c r="E4" s="14">
        <v>145</v>
      </c>
    </row>
    <row r="5" spans="1:5" x14ac:dyDescent="0.2">
      <c r="A5" s="10" t="s">
        <v>29</v>
      </c>
      <c r="B5" s="11">
        <v>118</v>
      </c>
      <c r="C5" s="13">
        <v>0</v>
      </c>
      <c r="D5" s="13">
        <v>18</v>
      </c>
      <c r="E5" s="14">
        <v>136</v>
      </c>
    </row>
    <row r="6" spans="1:5" x14ac:dyDescent="0.2">
      <c r="A6" s="10" t="s">
        <v>4</v>
      </c>
      <c r="B6" s="11">
        <v>99</v>
      </c>
      <c r="C6" s="13">
        <v>3</v>
      </c>
      <c r="D6" s="13">
        <v>22</v>
      </c>
      <c r="E6" s="14">
        <v>124</v>
      </c>
    </row>
    <row r="7" spans="1:5" x14ac:dyDescent="0.2">
      <c r="A7" s="10" t="s">
        <v>2</v>
      </c>
      <c r="B7" s="11">
        <v>116</v>
      </c>
      <c r="C7" s="13">
        <v>0</v>
      </c>
      <c r="D7" s="13">
        <v>5</v>
      </c>
      <c r="E7" s="14">
        <v>121</v>
      </c>
    </row>
    <row r="8" spans="1:5" x14ac:dyDescent="0.2">
      <c r="A8" s="10" t="s">
        <v>32</v>
      </c>
      <c r="B8" s="37">
        <v>74</v>
      </c>
      <c r="C8" s="41">
        <v>1</v>
      </c>
      <c r="D8" s="41">
        <v>0</v>
      </c>
      <c r="E8" s="38">
        <v>75</v>
      </c>
    </row>
    <row r="9" spans="1:5" x14ac:dyDescent="0.2">
      <c r="A9" s="10" t="s">
        <v>1</v>
      </c>
      <c r="B9" s="37">
        <v>48</v>
      </c>
      <c r="C9" s="41">
        <v>0</v>
      </c>
      <c r="D9" s="41">
        <v>13</v>
      </c>
      <c r="E9" s="38">
        <v>61</v>
      </c>
    </row>
    <row r="10" spans="1:5" x14ac:dyDescent="0.2">
      <c r="A10" s="10" t="s">
        <v>21</v>
      </c>
      <c r="B10" s="11">
        <v>46</v>
      </c>
      <c r="C10" s="13">
        <v>3</v>
      </c>
      <c r="D10" s="13">
        <v>1</v>
      </c>
      <c r="E10" s="14">
        <v>50</v>
      </c>
    </row>
    <row r="11" spans="1:5" x14ac:dyDescent="0.2">
      <c r="A11" s="10" t="s">
        <v>10</v>
      </c>
      <c r="B11" s="11">
        <v>35</v>
      </c>
      <c r="C11" s="13">
        <v>0</v>
      </c>
      <c r="D11" s="13">
        <v>0</v>
      </c>
      <c r="E11" s="14">
        <v>35</v>
      </c>
    </row>
    <row r="12" spans="1:5" x14ac:dyDescent="0.2">
      <c r="A12" s="10" t="s">
        <v>25</v>
      </c>
      <c r="B12" s="11">
        <v>25</v>
      </c>
      <c r="C12" s="13">
        <v>0</v>
      </c>
      <c r="D12" s="13">
        <v>0</v>
      </c>
      <c r="E12" s="14">
        <v>25</v>
      </c>
    </row>
    <row r="13" spans="1:5" x14ac:dyDescent="0.2">
      <c r="A13" s="10" t="s">
        <v>8</v>
      </c>
      <c r="B13" s="11">
        <v>16</v>
      </c>
      <c r="C13" s="13">
        <v>0</v>
      </c>
      <c r="D13" s="13">
        <v>0</v>
      </c>
      <c r="E13" s="14">
        <v>16</v>
      </c>
    </row>
    <row r="14" spans="1:5" x14ac:dyDescent="0.2">
      <c r="A14" s="10" t="s">
        <v>12</v>
      </c>
      <c r="B14" s="11">
        <v>16</v>
      </c>
      <c r="C14" s="13">
        <v>0</v>
      </c>
      <c r="D14" s="13">
        <v>0</v>
      </c>
      <c r="E14" s="14">
        <v>16</v>
      </c>
    </row>
    <row r="15" spans="1:5" x14ac:dyDescent="0.2">
      <c r="A15" s="10" t="s">
        <v>17</v>
      </c>
      <c r="B15" s="11">
        <v>14</v>
      </c>
      <c r="C15" s="13">
        <v>0</v>
      </c>
      <c r="D15" s="13">
        <v>0</v>
      </c>
      <c r="E15" s="14">
        <v>14</v>
      </c>
    </row>
    <row r="16" spans="1:5" x14ac:dyDescent="0.2">
      <c r="A16" s="10" t="s">
        <v>18</v>
      </c>
      <c r="B16" s="11">
        <v>12</v>
      </c>
      <c r="C16" s="13">
        <v>0</v>
      </c>
      <c r="D16" s="13">
        <v>2</v>
      </c>
      <c r="E16" s="14">
        <v>14</v>
      </c>
    </row>
    <row r="17" spans="1:5" x14ac:dyDescent="0.2">
      <c r="A17" s="10" t="s">
        <v>20</v>
      </c>
      <c r="B17" s="11">
        <v>8</v>
      </c>
      <c r="C17" s="13">
        <v>0</v>
      </c>
      <c r="D17" s="13">
        <v>0</v>
      </c>
      <c r="E17" s="14">
        <v>8</v>
      </c>
    </row>
    <row r="18" spans="1:5" x14ac:dyDescent="0.2">
      <c r="A18" s="10" t="s">
        <v>6</v>
      </c>
      <c r="B18" s="11">
        <v>7</v>
      </c>
      <c r="C18" s="13">
        <v>0</v>
      </c>
      <c r="D18" s="13">
        <v>0</v>
      </c>
      <c r="E18" s="14">
        <v>7</v>
      </c>
    </row>
    <row r="19" spans="1:5" x14ac:dyDescent="0.2">
      <c r="A19" s="10" t="s">
        <v>26</v>
      </c>
      <c r="B19" s="11">
        <v>4</v>
      </c>
      <c r="C19" s="13">
        <v>0</v>
      </c>
      <c r="D19" s="13">
        <v>1</v>
      </c>
      <c r="E19" s="14">
        <v>5</v>
      </c>
    </row>
    <row r="20" spans="1:5" x14ac:dyDescent="0.2">
      <c r="A20" s="10" t="s">
        <v>23</v>
      </c>
      <c r="B20" s="11">
        <v>3</v>
      </c>
      <c r="C20" s="13">
        <v>0</v>
      </c>
      <c r="D20" s="13">
        <v>0</v>
      </c>
      <c r="E20" s="14">
        <v>3</v>
      </c>
    </row>
    <row r="21" spans="1:5" x14ac:dyDescent="0.2">
      <c r="A21" s="10" t="s">
        <v>27</v>
      </c>
      <c r="B21" s="11">
        <v>3</v>
      </c>
      <c r="C21" s="13">
        <v>0</v>
      </c>
      <c r="D21" s="13">
        <v>0</v>
      </c>
      <c r="E21" s="14">
        <v>3</v>
      </c>
    </row>
    <row r="22" spans="1:5" x14ac:dyDescent="0.2">
      <c r="A22" s="10" t="s">
        <v>15</v>
      </c>
      <c r="B22" s="11">
        <v>2</v>
      </c>
      <c r="C22" s="13">
        <v>0</v>
      </c>
      <c r="D22" s="13">
        <v>0</v>
      </c>
      <c r="E22" s="14">
        <v>2</v>
      </c>
    </row>
    <row r="23" spans="1:5" x14ac:dyDescent="0.2">
      <c r="A23" s="10" t="s">
        <v>22</v>
      </c>
      <c r="B23" s="11">
        <v>2</v>
      </c>
      <c r="C23" s="13">
        <v>0</v>
      </c>
      <c r="D23" s="13">
        <v>0</v>
      </c>
      <c r="E23" s="14">
        <v>2</v>
      </c>
    </row>
    <row r="24" spans="1:5" x14ac:dyDescent="0.2">
      <c r="A24" s="10" t="s">
        <v>31</v>
      </c>
      <c r="B24" s="11">
        <v>2</v>
      </c>
      <c r="C24" s="13">
        <v>0</v>
      </c>
      <c r="D24" s="13">
        <v>0</v>
      </c>
      <c r="E24" s="14">
        <v>2</v>
      </c>
    </row>
    <row r="25" spans="1:5" x14ac:dyDescent="0.2">
      <c r="A25" s="10" t="s">
        <v>3</v>
      </c>
      <c r="B25" s="11">
        <v>1</v>
      </c>
      <c r="C25" s="13">
        <v>0</v>
      </c>
      <c r="D25" s="13">
        <v>0</v>
      </c>
      <c r="E25" s="14">
        <v>1</v>
      </c>
    </row>
    <row r="26" spans="1:5" x14ac:dyDescent="0.2">
      <c r="A26" s="10" t="s">
        <v>16</v>
      </c>
      <c r="B26" s="11">
        <v>1</v>
      </c>
      <c r="C26" s="13">
        <v>0</v>
      </c>
      <c r="D26" s="13">
        <v>0</v>
      </c>
      <c r="E26" s="14">
        <v>1</v>
      </c>
    </row>
    <row r="27" spans="1:5" x14ac:dyDescent="0.2">
      <c r="A27" s="10" t="s">
        <v>30</v>
      </c>
      <c r="B27" s="11">
        <v>0</v>
      </c>
      <c r="C27" s="13">
        <v>0</v>
      </c>
      <c r="D27" s="13">
        <v>1</v>
      </c>
      <c r="E27" s="14">
        <v>1</v>
      </c>
    </row>
    <row r="28" spans="1:5" x14ac:dyDescent="0.2">
      <c r="A28" s="10" t="s">
        <v>5</v>
      </c>
      <c r="B28" s="11">
        <v>0</v>
      </c>
      <c r="C28" s="13">
        <v>0</v>
      </c>
      <c r="D28" s="13">
        <v>0</v>
      </c>
      <c r="E28" s="14">
        <v>0</v>
      </c>
    </row>
    <row r="29" spans="1:5" x14ac:dyDescent="0.2">
      <c r="A29" s="10" t="s">
        <v>9</v>
      </c>
      <c r="B29" s="11">
        <v>0</v>
      </c>
      <c r="C29" s="13">
        <v>0</v>
      </c>
      <c r="D29" s="13">
        <v>0</v>
      </c>
      <c r="E29" s="14">
        <v>0</v>
      </c>
    </row>
    <row r="30" spans="1:5" x14ac:dyDescent="0.2">
      <c r="A30" s="10" t="s">
        <v>11</v>
      </c>
      <c r="B30" s="11">
        <v>0</v>
      </c>
      <c r="C30" s="13">
        <v>0</v>
      </c>
      <c r="D30" s="13">
        <v>0</v>
      </c>
      <c r="E30" s="14">
        <v>0</v>
      </c>
    </row>
    <row r="31" spans="1:5" x14ac:dyDescent="0.2">
      <c r="A31" s="10" t="s">
        <v>13</v>
      </c>
      <c r="B31" s="11">
        <v>0</v>
      </c>
      <c r="C31" s="13">
        <v>0</v>
      </c>
      <c r="D31" s="13">
        <v>0</v>
      </c>
      <c r="E31" s="14">
        <v>0</v>
      </c>
    </row>
    <row r="32" spans="1:5" x14ac:dyDescent="0.2">
      <c r="A32" s="10" t="s">
        <v>14</v>
      </c>
      <c r="B32" s="11">
        <v>0</v>
      </c>
      <c r="C32" s="13">
        <v>0</v>
      </c>
      <c r="D32" s="13">
        <v>0</v>
      </c>
      <c r="E32" s="14">
        <v>0</v>
      </c>
    </row>
    <row r="33" spans="1:5" x14ac:dyDescent="0.2">
      <c r="A33" s="10" t="s">
        <v>19</v>
      </c>
      <c r="B33" s="16">
        <v>0</v>
      </c>
      <c r="C33" s="17">
        <v>0</v>
      </c>
      <c r="D33" s="17">
        <v>0</v>
      </c>
      <c r="E33" s="18">
        <v>0</v>
      </c>
    </row>
    <row r="34" spans="1:5" x14ac:dyDescent="0.2">
      <c r="A34" s="10" t="s">
        <v>28</v>
      </c>
      <c r="B34" s="11">
        <v>0</v>
      </c>
      <c r="C34" s="13">
        <v>0</v>
      </c>
      <c r="D34" s="13">
        <v>0</v>
      </c>
      <c r="E34" s="14">
        <v>0</v>
      </c>
    </row>
  </sheetData>
  <autoFilter ref="A1:E1">
    <sortState ref="A2:E34">
      <sortCondition descending="1" ref="E1"/>
    </sortState>
  </autoFilter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2005-2018</vt:lpstr>
      <vt:lpstr>stats sortantes</vt:lpstr>
      <vt:lpstr>requêtes entrantes france</vt:lpstr>
      <vt:lpstr>REQUETES SORTANTES FRANCE</vt:lpstr>
      <vt:lpstr>DECISIONS UNILATERALES FRANCE</vt:lpstr>
      <vt:lpstr>accords sortants france</vt:lpstr>
      <vt:lpstr>TRANSFERTS FRANCE PAR DUREE</vt:lpstr>
      <vt:lpstr>ACCORDS ENTRANTS FRANCE</vt:lpstr>
      <vt:lpstr>TRANSFERTS ENTRANT FRANCE PAR P</vt:lpstr>
      <vt:lpstr>REQUETES SORTANTES PAR EM</vt:lpstr>
      <vt:lpstr>TRANSFERTS SORTANTS PAR EM</vt:lpstr>
      <vt:lpstr>requêtes entrantes par EM</vt:lpstr>
      <vt:lpstr>TRANSFERTS ENTRANT PAR 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SADIK</dc:creator>
  <dc:description/>
  <cp:lastModifiedBy>Gérard Sadik Cimade</cp:lastModifiedBy>
  <cp:revision>3</cp:revision>
  <dcterms:created xsi:type="dcterms:W3CDTF">2019-06-19T09:36:24Z</dcterms:created>
  <dcterms:modified xsi:type="dcterms:W3CDTF">2019-06-19T11:19:17Z</dcterms:modified>
  <dc:language>fr-FR</dc:language>
</cp:coreProperties>
</file>