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cimade\bulletins\"/>
    </mc:Choice>
  </mc:AlternateContent>
  <xr:revisionPtr revIDLastSave="0" documentId="8_{7D92A41E-F46D-456B-B952-4C14AE5320CB}" xr6:coauthVersionLast="45" xr6:coauthVersionMax="45" xr10:uidLastSave="{00000000-0000-0000-0000-000000000000}"/>
  <bookViews>
    <workbookView xWindow="-120" yWindow="-120" windowWidth="29040" windowHeight="15840" tabRatio="500" activeTab="1"/>
  </bookViews>
  <sheets>
    <sheet name="LFI 2012 2020" sheetId="1" r:id="rId1"/>
    <sheet name="indicateu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2" l="1"/>
  <c r="G20" i="2"/>
  <c r="F20" i="2"/>
  <c r="E20" i="2"/>
  <c r="D20" i="2"/>
  <c r="C20" i="2"/>
  <c r="Y12" i="1"/>
  <c r="W12" i="1"/>
  <c r="U12" i="1"/>
  <c r="S12" i="1"/>
  <c r="Q12" i="1"/>
  <c r="O12" i="1"/>
  <c r="M12" i="1"/>
  <c r="L12" i="1"/>
  <c r="M11" i="1"/>
  <c r="K12" i="1"/>
  <c r="I12" i="1"/>
  <c r="I11" i="1"/>
  <c r="G12" i="1"/>
  <c r="E12" i="1"/>
  <c r="C12" i="1"/>
  <c r="X12" i="1"/>
  <c r="V12" i="1"/>
  <c r="T12" i="1"/>
  <c r="R12" i="1"/>
  <c r="P12" i="1"/>
  <c r="N12" i="1"/>
  <c r="J12" i="1"/>
  <c r="H12" i="1"/>
  <c r="F12" i="1"/>
  <c r="D12" i="1"/>
  <c r="B12" i="1"/>
  <c r="L11" i="1"/>
  <c r="H11" i="1"/>
  <c r="Z2" i="1" l="1"/>
  <c r="Z3" i="1"/>
  <c r="Z4" i="1"/>
  <c r="Z5" i="1"/>
  <c r="Z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8" i="1"/>
  <c r="C8" i="1"/>
  <c r="D8" i="1"/>
  <c r="D10" i="1" s="1"/>
  <c r="E8" i="1"/>
  <c r="E10" i="1" s="1"/>
  <c r="F8" i="1"/>
  <c r="F10" i="1" s="1"/>
  <c r="G8" i="1"/>
  <c r="G10" i="1" s="1"/>
  <c r="H8" i="1"/>
  <c r="I8" i="1"/>
  <c r="I10" i="1" s="1"/>
  <c r="J8" i="1"/>
  <c r="J10" i="1" s="1"/>
  <c r="K8" i="1"/>
  <c r="K10" i="1" s="1"/>
  <c r="L8" i="1"/>
  <c r="L10" i="1" s="1"/>
  <c r="M8" i="1"/>
  <c r="M10" i="1" s="1"/>
  <c r="N8" i="1"/>
  <c r="N10" i="1" s="1"/>
  <c r="O8" i="1"/>
  <c r="O10" i="1" s="1"/>
  <c r="P8" i="1"/>
  <c r="P10" i="1" s="1"/>
  <c r="Q8" i="1"/>
  <c r="Q10" i="1" s="1"/>
  <c r="R8" i="1"/>
  <c r="R10" i="1" s="1"/>
  <c r="S8" i="1"/>
  <c r="S10" i="1" s="1"/>
  <c r="T8" i="1"/>
  <c r="T10" i="1" s="1"/>
  <c r="U8" i="1"/>
  <c r="U10" i="1" s="1"/>
  <c r="V8" i="1"/>
  <c r="V10" i="1" s="1"/>
  <c r="W8" i="1"/>
  <c r="W10" i="1" s="1"/>
  <c r="X8" i="1"/>
  <c r="X10" i="1" s="1"/>
  <c r="Y8" i="1"/>
  <c r="Y10" i="1" s="1"/>
  <c r="Z9" i="1"/>
  <c r="Z10" i="1" l="1"/>
  <c r="Z8" i="1"/>
  <c r="Z7" i="1"/>
</calcChain>
</file>

<file path=xl/sharedStrings.xml><?xml version="1.0" encoding="utf-8"?>
<sst xmlns="http://schemas.openxmlformats.org/spreadsheetml/2006/main" count="112" uniqueCount="71">
  <si>
    <t>en M€</t>
  </si>
  <si>
    <t>LFI 2008</t>
  </si>
  <si>
    <t>LRC 2008</t>
  </si>
  <si>
    <t>LFI 2009</t>
  </si>
  <si>
    <t>LRC 2009</t>
  </si>
  <si>
    <t>LFI 2010</t>
  </si>
  <si>
    <t>LRC 2010</t>
  </si>
  <si>
    <t>LFI 2011</t>
  </si>
  <si>
    <t>LRC 2011</t>
  </si>
  <si>
    <t>LFI 2012</t>
  </si>
  <si>
    <t>LRC 2012</t>
  </si>
  <si>
    <t>LFI 2013</t>
  </si>
  <si>
    <t>LRC 2013</t>
  </si>
  <si>
    <t>LFI 2014</t>
  </si>
  <si>
    <t>LRC 2014</t>
  </si>
  <si>
    <t>LFI 2015</t>
  </si>
  <si>
    <t>LRC 2015</t>
  </si>
  <si>
    <t>LFI 2016</t>
  </si>
  <si>
    <t>LRC 2016</t>
  </si>
  <si>
    <t>LFI 2017</t>
  </si>
  <si>
    <t>LRC 2017</t>
  </si>
  <si>
    <t>LFI 2018</t>
  </si>
  <si>
    <t>LRC 2018</t>
  </si>
  <si>
    <t>LFI 2019</t>
  </si>
  <si>
    <t>PLFI 2020</t>
  </si>
  <si>
    <t>20/19</t>
  </si>
  <si>
    <t>OFPRA</t>
  </si>
  <si>
    <t>CADA</t>
  </si>
  <si>
    <t>Hébergement d'urgence</t>
  </si>
  <si>
    <t>plateforme d'accueil centre soins</t>
  </si>
  <si>
    <t>ATA-ADA</t>
  </si>
  <si>
    <t>total prise en charge DA</t>
  </si>
  <si>
    <t>total programme asile 303</t>
  </si>
  <si>
    <t>CNDA</t>
  </si>
  <si>
    <t>asile</t>
  </si>
  <si>
    <t>Unité</t>
  </si>
  <si>
    <t>2017
Réalisation</t>
  </si>
  <si>
    <t>2018
Réalisation</t>
  </si>
  <si>
    <t>2019
Prévision
PAP 2019</t>
  </si>
  <si>
    <t>2019
Prévision
actualisée</t>
  </si>
  <si>
    <t>2020
Prévision</t>
  </si>
  <si>
    <t>2020
Cible</t>
  </si>
  <si>
    <t>Part des demandeurs d'asile hébergés</t>
  </si>
  <si>
    <t>%</t>
  </si>
  <si>
    <t>Part des places occupées par des demandeurs d'asile et autres personnes autorisées</t>
  </si>
  <si>
    <t>Nombre de décisions rendues dans l’année</t>
  </si>
  <si>
    <t>Nb</t>
  </si>
  <si>
    <t>ND</t>
  </si>
  <si>
    <t>Nombre de décisions rendues dans l'année par équivalent temps plein d'agent instructeur</t>
  </si>
  <si>
    <t>Dossiers</t>
  </si>
  <si>
    <t>404-412</t>
  </si>
  <si>
    <t>Délai moyen de traitement d'un dossier par l'OFPRA</t>
  </si>
  <si>
    <t>jours</t>
  </si>
  <si>
    <t>Nombre de retours forcés exécutés</t>
  </si>
  <si>
    <t>*</t>
  </si>
  <si>
    <t>Nombre de retours forcés de ressortissants de pays tiers (RPT) vers pays tiers (PT)</t>
  </si>
  <si>
    <t>Taux d'éloignement à l'issue d'un placement en CRA</t>
  </si>
  <si>
    <t>montant par DA</t>
  </si>
  <si>
    <t>à la Cour nationale du droit d'asile, pour les procédures ordinaires</t>
  </si>
  <si>
    <t>année</t>
  </si>
  <si>
    <t>6 mois et 17 jours</t>
  </si>
  <si>
    <t>8 mois et 4 jours</t>
  </si>
  <si>
    <t>5 mois</t>
  </si>
  <si>
    <t>7 mois</t>
  </si>
  <si>
    <t>à la Cour nationale du droit d'asile, pour les procédures accélérées</t>
  </si>
  <si>
    <t>13 semaines</t>
  </si>
  <si>
    <t>19 semaines</t>
  </si>
  <si>
    <t>5 semaines</t>
  </si>
  <si>
    <t>10 semaines</t>
  </si>
  <si>
    <t>délai moyen CNDA</t>
  </si>
  <si>
    <t>nombre de demandes (mineurs inclus)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</si>
</sst>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"/>
    <numFmt numFmtId="165" formatCode="0.00%;[Red]\-0.00%"/>
    <numFmt numFmtId="166" formatCode="0.0%;[Red]\-0.0%"/>
    <numFmt numFmtId="170" formatCode="_-* #,##0\ [$€-40C]_-;\-* #,##0\ [$€-40C]_-;_-* &quot;-&quot;??\ [$€-40C]_-;_-@_-"/>
  </numFmts>
  <fonts count="6" x14ac:knownFonts="1">
    <font>
      <sz val="10"/>
      <name val="Arial"/>
      <family val="2"/>
    </font>
    <font>
      <sz val="10"/>
      <name val="Arial"/>
    </font>
    <font>
      <sz val="12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7F2ED"/>
        <bgColor indexed="64"/>
      </patternFill>
    </fill>
  </fills>
  <borders count="7">
    <border>
      <left/>
      <right/>
      <top/>
      <bottom/>
      <diagonal/>
    </border>
    <border>
      <left style="hair">
        <color indexed="23"/>
      </left>
      <right style="hair">
        <color indexed="8"/>
      </right>
      <top style="hair">
        <color indexed="8"/>
      </top>
      <bottom style="thin">
        <color indexed="23"/>
      </bottom>
      <diagonal/>
    </border>
    <border>
      <left style="thin">
        <color indexed="23"/>
      </left>
      <right style="hair">
        <color indexed="8"/>
      </right>
      <top style="hair">
        <color indexed="23"/>
      </top>
      <bottom style="hair">
        <color indexed="8"/>
      </bottom>
      <diagonal/>
    </border>
    <border>
      <left style="hair">
        <color indexed="23"/>
      </left>
      <right style="hair">
        <color indexed="8"/>
      </right>
      <top style="hair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AF9661"/>
      </top>
      <bottom/>
      <diagonal/>
    </border>
    <border>
      <left style="medium">
        <color rgb="FFAF9661"/>
      </left>
      <right/>
      <top style="medium">
        <color rgb="FFAF9661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2" borderId="3" xfId="0" applyFont="1" applyFill="1" applyBorder="1"/>
    <xf numFmtId="170" fontId="1" fillId="0" borderId="0" xfId="1" applyNumberFormat="1"/>
    <xf numFmtId="3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/>
    <xf numFmtId="170" fontId="3" fillId="0" borderId="4" xfId="1" applyNumberFormat="1" applyFont="1" applyFill="1" applyBorder="1" applyAlignment="1"/>
    <xf numFmtId="49" fontId="5" fillId="0" borderId="4" xfId="0" applyNumberFormat="1" applyFont="1" applyFill="1" applyBorder="1" applyAlignment="1"/>
    <xf numFmtId="164" fontId="5" fillId="0" borderId="4" xfId="0" applyNumberFormat="1" applyFont="1" applyFill="1" applyBorder="1" applyAlignment="1"/>
    <xf numFmtId="165" fontId="5" fillId="0" borderId="4" xfId="0" applyNumberFormat="1" applyFont="1" applyFill="1" applyBorder="1" applyAlignment="1"/>
    <xf numFmtId="0" fontId="5" fillId="0" borderId="4" xfId="0" applyNumberFormat="1" applyFont="1" applyFill="1" applyBorder="1" applyAlignment="1"/>
    <xf numFmtId="166" fontId="5" fillId="0" borderId="4" xfId="0" applyNumberFormat="1" applyFont="1" applyFill="1" applyBorder="1" applyAlignment="1"/>
    <xf numFmtId="3" fontId="5" fillId="0" borderId="4" xfId="0" applyNumberFormat="1" applyFont="1" applyFill="1" applyBorder="1" applyAlignment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4" fillId="0" borderId="0" xfId="0" applyFont="1" applyFill="1" applyBorder="1"/>
    <xf numFmtId="1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EF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9F854F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BUDGETS ASILE 2008-2020
LFI et LRC en</a:t>
            </a:r>
            <a:r>
              <a:rPr lang="fr-FR" baseline="0"/>
              <a:t> M€</a:t>
            </a:r>
            <a:endParaRPr lang="fr-FR"/>
          </a:p>
        </c:rich>
      </c:tx>
      <c:layout>
        <c:manualLayout>
          <c:xMode val="edge"/>
          <c:yMode val="edge"/>
          <c:x val="0.43438100894144205"/>
          <c:y val="3.0550912157798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8765774793345E-2"/>
          <c:y val="0.34013348869015825"/>
          <c:w val="0.77866375916013997"/>
          <c:h val="0.474557502184472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'LFI 2012 2020'!$A$2</c:f>
              <c:strCache>
                <c:ptCount val="1"/>
                <c:pt idx="0">
                  <c:v>OFPRA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'LFI 2012 2020'!$B$1:$Y$1</c:f>
              <c:strCache>
                <c:ptCount val="24"/>
                <c:pt idx="0">
                  <c:v>LFI 2008</c:v>
                </c:pt>
                <c:pt idx="1">
                  <c:v>LRC 2008</c:v>
                </c:pt>
                <c:pt idx="2">
                  <c:v>LFI 2009</c:v>
                </c:pt>
                <c:pt idx="3">
                  <c:v>LRC 2009</c:v>
                </c:pt>
                <c:pt idx="4">
                  <c:v>LFI 2010</c:v>
                </c:pt>
                <c:pt idx="5">
                  <c:v>LRC 2010</c:v>
                </c:pt>
                <c:pt idx="6">
                  <c:v>LFI 2011</c:v>
                </c:pt>
                <c:pt idx="7">
                  <c:v>LRC 2011</c:v>
                </c:pt>
                <c:pt idx="8">
                  <c:v>LFI 2012</c:v>
                </c:pt>
                <c:pt idx="9">
                  <c:v>LRC 2012</c:v>
                </c:pt>
                <c:pt idx="10">
                  <c:v>LFI 2013</c:v>
                </c:pt>
                <c:pt idx="11">
                  <c:v>LRC 2013</c:v>
                </c:pt>
                <c:pt idx="12">
                  <c:v>LFI 2014</c:v>
                </c:pt>
                <c:pt idx="13">
                  <c:v>LRC 2014</c:v>
                </c:pt>
                <c:pt idx="14">
                  <c:v>LFI 2015</c:v>
                </c:pt>
                <c:pt idx="15">
                  <c:v>LRC 2015</c:v>
                </c:pt>
                <c:pt idx="16">
                  <c:v>LFI 2016</c:v>
                </c:pt>
                <c:pt idx="17">
                  <c:v>LRC 2016</c:v>
                </c:pt>
                <c:pt idx="18">
                  <c:v>LFI 2017</c:v>
                </c:pt>
                <c:pt idx="19">
                  <c:v>LRC 2017</c:v>
                </c:pt>
                <c:pt idx="20">
                  <c:v>LFI 2018</c:v>
                </c:pt>
                <c:pt idx="21">
                  <c:v>LRC 2018</c:v>
                </c:pt>
                <c:pt idx="22">
                  <c:v>LFI 2019</c:v>
                </c:pt>
                <c:pt idx="23">
                  <c:v>PLFI 2020</c:v>
                </c:pt>
              </c:strCache>
            </c:strRef>
          </c:cat>
          <c:val>
            <c:numRef>
              <c:f>'LFI 2012 2020'!$B$2:$Y$2</c:f>
              <c:numCache>
                <c:formatCode>General</c:formatCode>
                <c:ptCount val="24"/>
                <c:pt idx="0">
                  <c:v>43</c:v>
                </c:pt>
                <c:pt idx="1">
                  <c:v>40.4</c:v>
                </c:pt>
                <c:pt idx="2">
                  <c:v>29</c:v>
                </c:pt>
                <c:pt idx="3">
                  <c:v>29.8</c:v>
                </c:pt>
                <c:pt idx="4">
                  <c:v>32</c:v>
                </c:pt>
                <c:pt idx="5">
                  <c:v>32.4</c:v>
                </c:pt>
                <c:pt idx="6">
                  <c:v>34.5</c:v>
                </c:pt>
                <c:pt idx="7">
                  <c:v>34.700000000000003</c:v>
                </c:pt>
                <c:pt idx="8">
                  <c:v>34.35</c:v>
                </c:pt>
                <c:pt idx="9">
                  <c:v>36.799999999999997</c:v>
                </c:pt>
                <c:pt idx="10">
                  <c:v>37.1</c:v>
                </c:pt>
                <c:pt idx="11">
                  <c:v>37.1</c:v>
                </c:pt>
                <c:pt idx="12">
                  <c:v>39.9</c:v>
                </c:pt>
                <c:pt idx="13">
                  <c:v>39.299999999999997</c:v>
                </c:pt>
                <c:pt idx="14">
                  <c:v>46</c:v>
                </c:pt>
                <c:pt idx="15">
                  <c:v>47.6</c:v>
                </c:pt>
                <c:pt idx="16">
                  <c:v>53.6</c:v>
                </c:pt>
                <c:pt idx="17">
                  <c:v>56.1</c:v>
                </c:pt>
                <c:pt idx="18">
                  <c:v>65</c:v>
                </c:pt>
                <c:pt idx="19">
                  <c:v>63.1</c:v>
                </c:pt>
                <c:pt idx="20">
                  <c:v>69.8</c:v>
                </c:pt>
                <c:pt idx="21">
                  <c:v>67.8</c:v>
                </c:pt>
                <c:pt idx="22">
                  <c:v>70.56</c:v>
                </c:pt>
                <c:pt idx="23" formatCode="#\ ##0.0">
                  <c:v>91.665914999999998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7-451A-9BD0-3DA5CB433533}"/>
            </c:ext>
          </c:extLst>
        </c:ser>
        <c:ser>
          <c:idx val="1"/>
          <c:order val="1"/>
          <c:tx>
            <c:strRef>
              <c:f>'LFI 2012 2020'!$A$9</c:f>
              <c:strCache>
                <c:ptCount val="1"/>
                <c:pt idx="0">
                  <c:v>CNDA</c:v>
                </c:pt>
              </c:strCache>
            </c:strRef>
          </c:tx>
          <c:spPr>
            <a:solidFill>
              <a:srgbClr val="AECF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'LFI 2012 2020'!$B$1:$Y$1</c:f>
              <c:strCache>
                <c:ptCount val="24"/>
                <c:pt idx="0">
                  <c:v>LFI 2008</c:v>
                </c:pt>
                <c:pt idx="1">
                  <c:v>LRC 2008</c:v>
                </c:pt>
                <c:pt idx="2">
                  <c:v>LFI 2009</c:v>
                </c:pt>
                <c:pt idx="3">
                  <c:v>LRC 2009</c:v>
                </c:pt>
                <c:pt idx="4">
                  <c:v>LFI 2010</c:v>
                </c:pt>
                <c:pt idx="5">
                  <c:v>LRC 2010</c:v>
                </c:pt>
                <c:pt idx="6">
                  <c:v>LFI 2011</c:v>
                </c:pt>
                <c:pt idx="7">
                  <c:v>LRC 2011</c:v>
                </c:pt>
                <c:pt idx="8">
                  <c:v>LFI 2012</c:v>
                </c:pt>
                <c:pt idx="9">
                  <c:v>LRC 2012</c:v>
                </c:pt>
                <c:pt idx="10">
                  <c:v>LFI 2013</c:v>
                </c:pt>
                <c:pt idx="11">
                  <c:v>LRC 2013</c:v>
                </c:pt>
                <c:pt idx="12">
                  <c:v>LFI 2014</c:v>
                </c:pt>
                <c:pt idx="13">
                  <c:v>LRC 2014</c:v>
                </c:pt>
                <c:pt idx="14">
                  <c:v>LFI 2015</c:v>
                </c:pt>
                <c:pt idx="15">
                  <c:v>LRC 2015</c:v>
                </c:pt>
                <c:pt idx="16">
                  <c:v>LFI 2016</c:v>
                </c:pt>
                <c:pt idx="17">
                  <c:v>LRC 2016</c:v>
                </c:pt>
                <c:pt idx="18">
                  <c:v>LFI 2017</c:v>
                </c:pt>
                <c:pt idx="19">
                  <c:v>LRC 2017</c:v>
                </c:pt>
                <c:pt idx="20">
                  <c:v>LFI 2018</c:v>
                </c:pt>
                <c:pt idx="21">
                  <c:v>LRC 2018</c:v>
                </c:pt>
                <c:pt idx="22">
                  <c:v>LFI 2019</c:v>
                </c:pt>
                <c:pt idx="23">
                  <c:v>PLFI 2020</c:v>
                </c:pt>
              </c:strCache>
            </c:strRef>
          </c:cat>
          <c:val>
            <c:numRef>
              <c:f>'LFI 2012 2020'!$B$9:$Y$9</c:f>
              <c:numCache>
                <c:formatCode>General</c:formatCode>
                <c:ptCount val="24"/>
                <c:pt idx="2">
                  <c:v>17.5</c:v>
                </c:pt>
                <c:pt idx="3">
                  <c:v>17.5</c:v>
                </c:pt>
                <c:pt idx="4">
                  <c:v>17</c:v>
                </c:pt>
                <c:pt idx="5">
                  <c:v>17</c:v>
                </c:pt>
                <c:pt idx="6">
                  <c:v>20.5</c:v>
                </c:pt>
                <c:pt idx="7">
                  <c:v>21.15</c:v>
                </c:pt>
                <c:pt idx="8">
                  <c:v>25.2</c:v>
                </c:pt>
                <c:pt idx="9">
                  <c:v>18.100000000000001</c:v>
                </c:pt>
                <c:pt idx="10">
                  <c:v>21.6</c:v>
                </c:pt>
                <c:pt idx="11">
                  <c:v>18.600000000000001</c:v>
                </c:pt>
                <c:pt idx="12">
                  <c:v>22.3</c:v>
                </c:pt>
                <c:pt idx="13">
                  <c:v>19.100000000000001</c:v>
                </c:pt>
                <c:pt idx="14">
                  <c:v>22.8</c:v>
                </c:pt>
                <c:pt idx="15">
                  <c:v>20.5</c:v>
                </c:pt>
                <c:pt idx="16">
                  <c:v>23.7</c:v>
                </c:pt>
                <c:pt idx="17">
                  <c:v>22.2</c:v>
                </c:pt>
                <c:pt idx="18">
                  <c:v>25.9</c:v>
                </c:pt>
                <c:pt idx="19">
                  <c:v>24.7</c:v>
                </c:pt>
                <c:pt idx="20">
                  <c:v>28.2</c:v>
                </c:pt>
                <c:pt idx="21">
                  <c:v>27.8</c:v>
                </c:pt>
                <c:pt idx="22">
                  <c:v>36.770000000000003</c:v>
                </c:pt>
                <c:pt idx="23" formatCode="#\ ##0.0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7-451A-9BD0-3DA5CB433533}"/>
            </c:ext>
          </c:extLst>
        </c:ser>
        <c:ser>
          <c:idx val="2"/>
          <c:order val="2"/>
          <c:tx>
            <c:strRef>
              <c:f>'LFI 2012 2020'!$A$3</c:f>
              <c:strCache>
                <c:ptCount val="1"/>
                <c:pt idx="0">
                  <c:v>CADA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'LFI 2012 2020'!$B$1:$Y$1</c:f>
              <c:strCache>
                <c:ptCount val="24"/>
                <c:pt idx="0">
                  <c:v>LFI 2008</c:v>
                </c:pt>
                <c:pt idx="1">
                  <c:v>LRC 2008</c:v>
                </c:pt>
                <c:pt idx="2">
                  <c:v>LFI 2009</c:v>
                </c:pt>
                <c:pt idx="3">
                  <c:v>LRC 2009</c:v>
                </c:pt>
                <c:pt idx="4">
                  <c:v>LFI 2010</c:v>
                </c:pt>
                <c:pt idx="5">
                  <c:v>LRC 2010</c:v>
                </c:pt>
                <c:pt idx="6">
                  <c:v>LFI 2011</c:v>
                </c:pt>
                <c:pt idx="7">
                  <c:v>LRC 2011</c:v>
                </c:pt>
                <c:pt idx="8">
                  <c:v>LFI 2012</c:v>
                </c:pt>
                <c:pt idx="9">
                  <c:v>LRC 2012</c:v>
                </c:pt>
                <c:pt idx="10">
                  <c:v>LFI 2013</c:v>
                </c:pt>
                <c:pt idx="11">
                  <c:v>LRC 2013</c:v>
                </c:pt>
                <c:pt idx="12">
                  <c:v>LFI 2014</c:v>
                </c:pt>
                <c:pt idx="13">
                  <c:v>LRC 2014</c:v>
                </c:pt>
                <c:pt idx="14">
                  <c:v>LFI 2015</c:v>
                </c:pt>
                <c:pt idx="15">
                  <c:v>LRC 2015</c:v>
                </c:pt>
                <c:pt idx="16">
                  <c:v>LFI 2016</c:v>
                </c:pt>
                <c:pt idx="17">
                  <c:v>LRC 2016</c:v>
                </c:pt>
                <c:pt idx="18">
                  <c:v>LFI 2017</c:v>
                </c:pt>
                <c:pt idx="19">
                  <c:v>LRC 2017</c:v>
                </c:pt>
                <c:pt idx="20">
                  <c:v>LFI 2018</c:v>
                </c:pt>
                <c:pt idx="21">
                  <c:v>LRC 2018</c:v>
                </c:pt>
                <c:pt idx="22">
                  <c:v>LFI 2019</c:v>
                </c:pt>
                <c:pt idx="23">
                  <c:v>PLFI 2020</c:v>
                </c:pt>
              </c:strCache>
            </c:strRef>
          </c:cat>
          <c:val>
            <c:numRef>
              <c:f>'LFI 2012 2020'!$B$3:$Y$3</c:f>
              <c:numCache>
                <c:formatCode>General</c:formatCode>
                <c:ptCount val="24"/>
                <c:pt idx="0">
                  <c:v>192.9</c:v>
                </c:pt>
                <c:pt idx="1">
                  <c:v>192.5</c:v>
                </c:pt>
                <c:pt idx="2">
                  <c:v>195.6</c:v>
                </c:pt>
                <c:pt idx="3">
                  <c:v>195.75</c:v>
                </c:pt>
                <c:pt idx="4">
                  <c:v>202.6</c:v>
                </c:pt>
                <c:pt idx="5">
                  <c:v>202.3</c:v>
                </c:pt>
                <c:pt idx="6">
                  <c:v>199</c:v>
                </c:pt>
                <c:pt idx="7">
                  <c:v>198.5</c:v>
                </c:pt>
                <c:pt idx="8">
                  <c:v>194</c:v>
                </c:pt>
                <c:pt idx="9">
                  <c:v>194</c:v>
                </c:pt>
                <c:pt idx="10">
                  <c:v>198.8</c:v>
                </c:pt>
                <c:pt idx="11">
                  <c:v>197.5</c:v>
                </c:pt>
                <c:pt idx="12">
                  <c:v>213.8</c:v>
                </c:pt>
                <c:pt idx="13">
                  <c:v>213.6</c:v>
                </c:pt>
                <c:pt idx="14">
                  <c:v>220.8</c:v>
                </c:pt>
                <c:pt idx="15">
                  <c:v>222.6</c:v>
                </c:pt>
                <c:pt idx="16">
                  <c:v>265</c:v>
                </c:pt>
                <c:pt idx="17">
                  <c:v>237.7</c:v>
                </c:pt>
                <c:pt idx="18">
                  <c:v>280</c:v>
                </c:pt>
                <c:pt idx="19">
                  <c:v>273.7</c:v>
                </c:pt>
                <c:pt idx="20">
                  <c:v>295.75</c:v>
                </c:pt>
                <c:pt idx="21">
                  <c:v>286.47000000000003</c:v>
                </c:pt>
                <c:pt idx="22">
                  <c:v>309.16000000000003</c:v>
                </c:pt>
                <c:pt idx="23" formatCode="#\ ##0.0">
                  <c:v>317.2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7-451A-9BD0-3DA5CB433533}"/>
            </c:ext>
          </c:extLst>
        </c:ser>
        <c:ser>
          <c:idx val="3"/>
          <c:order val="3"/>
          <c:tx>
            <c:strRef>
              <c:f>'LFI 2012 2020'!$A$4</c:f>
              <c:strCache>
                <c:ptCount val="1"/>
                <c:pt idx="0">
                  <c:v>Hébergement d'urgence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'LFI 2012 2020'!$B$1:$Y$1</c:f>
              <c:strCache>
                <c:ptCount val="24"/>
                <c:pt idx="0">
                  <c:v>LFI 2008</c:v>
                </c:pt>
                <c:pt idx="1">
                  <c:v>LRC 2008</c:v>
                </c:pt>
                <c:pt idx="2">
                  <c:v>LFI 2009</c:v>
                </c:pt>
                <c:pt idx="3">
                  <c:v>LRC 2009</c:v>
                </c:pt>
                <c:pt idx="4">
                  <c:v>LFI 2010</c:v>
                </c:pt>
                <c:pt idx="5">
                  <c:v>LRC 2010</c:v>
                </c:pt>
                <c:pt idx="6">
                  <c:v>LFI 2011</c:v>
                </c:pt>
                <c:pt idx="7">
                  <c:v>LRC 2011</c:v>
                </c:pt>
                <c:pt idx="8">
                  <c:v>LFI 2012</c:v>
                </c:pt>
                <c:pt idx="9">
                  <c:v>LRC 2012</c:v>
                </c:pt>
                <c:pt idx="10">
                  <c:v>LFI 2013</c:v>
                </c:pt>
                <c:pt idx="11">
                  <c:v>LRC 2013</c:v>
                </c:pt>
                <c:pt idx="12">
                  <c:v>LFI 2014</c:v>
                </c:pt>
                <c:pt idx="13">
                  <c:v>LRC 2014</c:v>
                </c:pt>
                <c:pt idx="14">
                  <c:v>LFI 2015</c:v>
                </c:pt>
                <c:pt idx="15">
                  <c:v>LRC 2015</c:v>
                </c:pt>
                <c:pt idx="16">
                  <c:v>LFI 2016</c:v>
                </c:pt>
                <c:pt idx="17">
                  <c:v>LRC 2016</c:v>
                </c:pt>
                <c:pt idx="18">
                  <c:v>LFI 2017</c:v>
                </c:pt>
                <c:pt idx="19">
                  <c:v>LRC 2017</c:v>
                </c:pt>
                <c:pt idx="20">
                  <c:v>LFI 2018</c:v>
                </c:pt>
                <c:pt idx="21">
                  <c:v>LRC 2018</c:v>
                </c:pt>
                <c:pt idx="22">
                  <c:v>LFI 2019</c:v>
                </c:pt>
                <c:pt idx="23">
                  <c:v>PLFI 2020</c:v>
                </c:pt>
              </c:strCache>
            </c:strRef>
          </c:cat>
          <c:val>
            <c:numRef>
              <c:f>'LFI 2012 2020'!$B$4:$Y$4</c:f>
              <c:numCache>
                <c:formatCode>General</c:formatCode>
                <c:ptCount val="24"/>
                <c:pt idx="0">
                  <c:v>35.299999999999997</c:v>
                </c:pt>
                <c:pt idx="1">
                  <c:v>53.9</c:v>
                </c:pt>
                <c:pt idx="2">
                  <c:v>30</c:v>
                </c:pt>
                <c:pt idx="3">
                  <c:v>72.819999999999993</c:v>
                </c:pt>
                <c:pt idx="4">
                  <c:v>30</c:v>
                </c:pt>
                <c:pt idx="5">
                  <c:v>110.2</c:v>
                </c:pt>
                <c:pt idx="6">
                  <c:v>91</c:v>
                </c:pt>
                <c:pt idx="7">
                  <c:v>134.1</c:v>
                </c:pt>
                <c:pt idx="8">
                  <c:v>90.9</c:v>
                </c:pt>
                <c:pt idx="9">
                  <c:v>135.5</c:v>
                </c:pt>
                <c:pt idx="10">
                  <c:v>125</c:v>
                </c:pt>
                <c:pt idx="11">
                  <c:v>150</c:v>
                </c:pt>
                <c:pt idx="12">
                  <c:v>115.4</c:v>
                </c:pt>
                <c:pt idx="13">
                  <c:v>142.1</c:v>
                </c:pt>
                <c:pt idx="14">
                  <c:v>136</c:v>
                </c:pt>
                <c:pt idx="15">
                  <c:v>135.69999999999999</c:v>
                </c:pt>
                <c:pt idx="16">
                  <c:v>111.5</c:v>
                </c:pt>
                <c:pt idx="17">
                  <c:v>139.5</c:v>
                </c:pt>
                <c:pt idx="18">
                  <c:v>299.10000000000002</c:v>
                </c:pt>
                <c:pt idx="19">
                  <c:v>408.5</c:v>
                </c:pt>
                <c:pt idx="20">
                  <c:v>300.7</c:v>
                </c:pt>
                <c:pt idx="21">
                  <c:v>303.5</c:v>
                </c:pt>
                <c:pt idx="22">
                  <c:v>397</c:v>
                </c:pt>
                <c:pt idx="23" formatCode="#\ ##0.0">
                  <c:v>394.5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E7-451A-9BD0-3DA5CB433533}"/>
            </c:ext>
          </c:extLst>
        </c:ser>
        <c:ser>
          <c:idx val="4"/>
          <c:order val="4"/>
          <c:tx>
            <c:strRef>
              <c:f>'LFI 2012 2020'!$A$5</c:f>
              <c:strCache>
                <c:ptCount val="1"/>
                <c:pt idx="0">
                  <c:v>plateforme d'accueil centre soins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'LFI 2012 2020'!$B$1:$Y$1</c:f>
              <c:strCache>
                <c:ptCount val="24"/>
                <c:pt idx="0">
                  <c:v>LFI 2008</c:v>
                </c:pt>
                <c:pt idx="1">
                  <c:v>LRC 2008</c:v>
                </c:pt>
                <c:pt idx="2">
                  <c:v>LFI 2009</c:v>
                </c:pt>
                <c:pt idx="3">
                  <c:v>LRC 2009</c:v>
                </c:pt>
                <c:pt idx="4">
                  <c:v>LFI 2010</c:v>
                </c:pt>
                <c:pt idx="5">
                  <c:v>LRC 2010</c:v>
                </c:pt>
                <c:pt idx="6">
                  <c:v>LFI 2011</c:v>
                </c:pt>
                <c:pt idx="7">
                  <c:v>LRC 2011</c:v>
                </c:pt>
                <c:pt idx="8">
                  <c:v>LFI 2012</c:v>
                </c:pt>
                <c:pt idx="9">
                  <c:v>LRC 2012</c:v>
                </c:pt>
                <c:pt idx="10">
                  <c:v>LFI 2013</c:v>
                </c:pt>
                <c:pt idx="11">
                  <c:v>LRC 2013</c:v>
                </c:pt>
                <c:pt idx="12">
                  <c:v>LFI 2014</c:v>
                </c:pt>
                <c:pt idx="13">
                  <c:v>LRC 2014</c:v>
                </c:pt>
                <c:pt idx="14">
                  <c:v>LFI 2015</c:v>
                </c:pt>
                <c:pt idx="15">
                  <c:v>LRC 2015</c:v>
                </c:pt>
                <c:pt idx="16">
                  <c:v>LFI 2016</c:v>
                </c:pt>
                <c:pt idx="17">
                  <c:v>LRC 2016</c:v>
                </c:pt>
                <c:pt idx="18">
                  <c:v>LFI 2017</c:v>
                </c:pt>
                <c:pt idx="19">
                  <c:v>LRC 2017</c:v>
                </c:pt>
                <c:pt idx="20">
                  <c:v>LFI 2018</c:v>
                </c:pt>
                <c:pt idx="21">
                  <c:v>LRC 2018</c:v>
                </c:pt>
                <c:pt idx="22">
                  <c:v>LFI 2019</c:v>
                </c:pt>
                <c:pt idx="23">
                  <c:v>PLFI 2020</c:v>
                </c:pt>
              </c:strCache>
            </c:strRef>
          </c:cat>
          <c:val>
            <c:numRef>
              <c:f>'LFI 2012 2020'!$B$5:$Y$5</c:f>
              <c:numCache>
                <c:formatCode>General</c:formatCode>
                <c:ptCount val="24"/>
                <c:pt idx="0">
                  <c:v>5.28</c:v>
                </c:pt>
                <c:pt idx="1">
                  <c:v>6.61</c:v>
                </c:pt>
                <c:pt idx="2">
                  <c:v>3</c:v>
                </c:pt>
                <c:pt idx="3">
                  <c:v>6.5</c:v>
                </c:pt>
                <c:pt idx="4">
                  <c:v>0.5</c:v>
                </c:pt>
                <c:pt idx="5">
                  <c:v>6.2</c:v>
                </c:pt>
                <c:pt idx="6">
                  <c:v>0.25</c:v>
                </c:pt>
                <c:pt idx="7">
                  <c:v>0.30000000000000004</c:v>
                </c:pt>
                <c:pt idx="9">
                  <c:v>0.23</c:v>
                </c:pt>
                <c:pt idx="10">
                  <c:v>0.2</c:v>
                </c:pt>
                <c:pt idx="11">
                  <c:v>0.5</c:v>
                </c:pt>
                <c:pt idx="12">
                  <c:v>0.2</c:v>
                </c:pt>
                <c:pt idx="13">
                  <c:v>1</c:v>
                </c:pt>
                <c:pt idx="14">
                  <c:v>0.5</c:v>
                </c:pt>
                <c:pt idx="15">
                  <c:v>3.6</c:v>
                </c:pt>
                <c:pt idx="16">
                  <c:v>0.5</c:v>
                </c:pt>
                <c:pt idx="17">
                  <c:v>1.1000000000000001</c:v>
                </c:pt>
                <c:pt idx="18">
                  <c:v>0.5</c:v>
                </c:pt>
                <c:pt idx="19">
                  <c:v>1.1100000000000001</c:v>
                </c:pt>
                <c:pt idx="20">
                  <c:v>0.5</c:v>
                </c:pt>
                <c:pt idx="21">
                  <c:v>2.6</c:v>
                </c:pt>
                <c:pt idx="22">
                  <c:v>0.5</c:v>
                </c:pt>
                <c:pt idx="23" formatCode="#\ ##0.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E7-451A-9BD0-3DA5CB433533}"/>
            </c:ext>
          </c:extLst>
        </c:ser>
        <c:ser>
          <c:idx val="5"/>
          <c:order val="5"/>
          <c:tx>
            <c:strRef>
              <c:f>'LFI 2012 2020'!$A$6</c:f>
              <c:strCache>
                <c:ptCount val="1"/>
                <c:pt idx="0">
                  <c:v>ATA-ADA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'LFI 2012 2020'!$B$1:$Y$1</c:f>
              <c:strCache>
                <c:ptCount val="24"/>
                <c:pt idx="0">
                  <c:v>LFI 2008</c:v>
                </c:pt>
                <c:pt idx="1">
                  <c:v>LRC 2008</c:v>
                </c:pt>
                <c:pt idx="2">
                  <c:v>LFI 2009</c:v>
                </c:pt>
                <c:pt idx="3">
                  <c:v>LRC 2009</c:v>
                </c:pt>
                <c:pt idx="4">
                  <c:v>LFI 2010</c:v>
                </c:pt>
                <c:pt idx="5">
                  <c:v>LRC 2010</c:v>
                </c:pt>
                <c:pt idx="6">
                  <c:v>LFI 2011</c:v>
                </c:pt>
                <c:pt idx="7">
                  <c:v>LRC 2011</c:v>
                </c:pt>
                <c:pt idx="8">
                  <c:v>LFI 2012</c:v>
                </c:pt>
                <c:pt idx="9">
                  <c:v>LRC 2012</c:v>
                </c:pt>
                <c:pt idx="10">
                  <c:v>LFI 2013</c:v>
                </c:pt>
                <c:pt idx="11">
                  <c:v>LRC 2013</c:v>
                </c:pt>
                <c:pt idx="12">
                  <c:v>LFI 2014</c:v>
                </c:pt>
                <c:pt idx="13">
                  <c:v>LRC 2014</c:v>
                </c:pt>
                <c:pt idx="14">
                  <c:v>LFI 2015</c:v>
                </c:pt>
                <c:pt idx="15">
                  <c:v>LRC 2015</c:v>
                </c:pt>
                <c:pt idx="16">
                  <c:v>LFI 2016</c:v>
                </c:pt>
                <c:pt idx="17">
                  <c:v>LRC 2016</c:v>
                </c:pt>
                <c:pt idx="18">
                  <c:v>LFI 2017</c:v>
                </c:pt>
                <c:pt idx="19">
                  <c:v>LRC 2017</c:v>
                </c:pt>
                <c:pt idx="20">
                  <c:v>LFI 2018</c:v>
                </c:pt>
                <c:pt idx="21">
                  <c:v>LRC 2018</c:v>
                </c:pt>
                <c:pt idx="22">
                  <c:v>LFI 2019</c:v>
                </c:pt>
                <c:pt idx="23">
                  <c:v>PLFI 2020</c:v>
                </c:pt>
              </c:strCache>
            </c:strRef>
          </c:cat>
          <c:val>
            <c:numRef>
              <c:f>'LFI 2012 2020'!$B$6:$Y$6</c:f>
              <c:numCache>
                <c:formatCode>General</c:formatCode>
                <c:ptCount val="24"/>
                <c:pt idx="0">
                  <c:v>28.4</c:v>
                </c:pt>
                <c:pt idx="1">
                  <c:v>47.5</c:v>
                </c:pt>
                <c:pt idx="2">
                  <c:v>30</c:v>
                </c:pt>
                <c:pt idx="3">
                  <c:v>68.400000000000006</c:v>
                </c:pt>
                <c:pt idx="4">
                  <c:v>53</c:v>
                </c:pt>
                <c:pt idx="5">
                  <c:v>105</c:v>
                </c:pt>
                <c:pt idx="6">
                  <c:v>54</c:v>
                </c:pt>
                <c:pt idx="7">
                  <c:v>157.83000000000001</c:v>
                </c:pt>
                <c:pt idx="8">
                  <c:v>89.65</c:v>
                </c:pt>
                <c:pt idx="9">
                  <c:v>149.4</c:v>
                </c:pt>
                <c:pt idx="10">
                  <c:v>140</c:v>
                </c:pt>
                <c:pt idx="11">
                  <c:v>149.19999999999999</c:v>
                </c:pt>
                <c:pt idx="12">
                  <c:v>135</c:v>
                </c:pt>
                <c:pt idx="13">
                  <c:v>169.5</c:v>
                </c:pt>
                <c:pt idx="14">
                  <c:v>109</c:v>
                </c:pt>
                <c:pt idx="15">
                  <c:v>204</c:v>
                </c:pt>
                <c:pt idx="16">
                  <c:v>148.80000000000001</c:v>
                </c:pt>
                <c:pt idx="17">
                  <c:v>346.1</c:v>
                </c:pt>
                <c:pt idx="18">
                  <c:v>220</c:v>
                </c:pt>
                <c:pt idx="19">
                  <c:v>348.8</c:v>
                </c:pt>
                <c:pt idx="20">
                  <c:v>317.67</c:v>
                </c:pt>
                <c:pt idx="21">
                  <c:v>424.23</c:v>
                </c:pt>
                <c:pt idx="22">
                  <c:v>335.83</c:v>
                </c:pt>
                <c:pt idx="23" formatCode="#\ ##0.0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E7-451A-9BD0-3DA5CB43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08259247"/>
        <c:axId val="1"/>
      </c:barChart>
      <c:catAx>
        <c:axId val="130825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8259247"/>
        <c:crossesAt val="1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14872672322163"/>
          <c:y val="0.44808004498104675"/>
          <c:w val="9.8445262512736234E-2"/>
          <c:h val="0.203486356658247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objectif de performance</a:t>
            </a:r>
            <a:r>
              <a:rPr lang="fr-FR" baseline="0"/>
              <a:t> pour les délais d'instruction des demandes d'asile </a:t>
            </a:r>
          </a:p>
          <a:p>
            <a:pPr>
              <a:defRPr/>
            </a:pPr>
            <a:r>
              <a:rPr lang="fr-FR" baseline="0"/>
              <a:t>source document budgétaire</a:t>
            </a:r>
          </a:p>
          <a:p>
            <a:pPr>
              <a:defRPr/>
            </a:pPr>
            <a:endParaRPr lang="fr-FR"/>
          </a:p>
        </c:rich>
      </c:tx>
      <c:layout>
        <c:manualLayout>
          <c:xMode val="edge"/>
          <c:yMode val="edge"/>
          <c:x val="0.40425270774103073"/>
          <c:y val="2.3121387283236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indicateurs!$A$8:$B$8</c:f>
              <c:strCache>
                <c:ptCount val="2"/>
                <c:pt idx="0">
                  <c:v>Délai moyen de traitement d'un dossier par l'OFPRA</c:v>
                </c:pt>
                <c:pt idx="1">
                  <c:v>jours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indicateurs!$C$8:$H$8</c:f>
              <c:numCache>
                <c:formatCode>General</c:formatCode>
                <c:ptCount val="6"/>
                <c:pt idx="0">
                  <c:v>185</c:v>
                </c:pt>
                <c:pt idx="1">
                  <c:v>150</c:v>
                </c:pt>
                <c:pt idx="2">
                  <c:v>60</c:v>
                </c:pt>
                <c:pt idx="3">
                  <c:v>190</c:v>
                </c:pt>
                <c:pt idx="4">
                  <c:v>150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1-4F4E-8727-C12F9A89CCD4}"/>
            </c:ext>
          </c:extLst>
        </c:ser>
        <c:ser>
          <c:idx val="5"/>
          <c:order val="1"/>
          <c:tx>
            <c:strRef>
              <c:f>indicateurs!$A$11:$B$11</c:f>
              <c:strCache>
                <c:ptCount val="2"/>
                <c:pt idx="0">
                  <c:v>à la Cour nationale du droit d'asile, pour les procédures ordinaires</c:v>
                </c:pt>
                <c:pt idx="1">
                  <c:v>année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indicateurs!$C$11:$H$11</c:f>
            </c:numRef>
          </c:val>
          <c:extLst>
            <c:ext xmlns:c16="http://schemas.microsoft.com/office/drawing/2014/chart" uri="{C3380CC4-5D6E-409C-BE32-E72D297353CC}">
              <c16:uniqueId val="{00000005-A331-4F4E-8727-C12F9A89CCD4}"/>
            </c:ext>
          </c:extLst>
        </c:ser>
        <c:ser>
          <c:idx val="6"/>
          <c:order val="2"/>
          <c:tx>
            <c:strRef>
              <c:f>indicateurs!$A$12:$B$12</c:f>
              <c:strCache>
                <c:ptCount val="2"/>
                <c:pt idx="0">
                  <c:v>à la Cour nationale du droit d'asile, pour les procédures accélérées</c:v>
                </c:pt>
                <c:pt idx="1">
                  <c:v>année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indicateurs!$C$12:$H$12</c:f>
            </c:numRef>
          </c:val>
          <c:extLst>
            <c:ext xmlns:c16="http://schemas.microsoft.com/office/drawing/2014/chart" uri="{C3380CC4-5D6E-409C-BE32-E72D297353CC}">
              <c16:uniqueId val="{00000006-A331-4F4E-8727-C12F9A89CCD4}"/>
            </c:ext>
          </c:extLst>
        </c:ser>
        <c:ser>
          <c:idx val="7"/>
          <c:order val="3"/>
          <c:tx>
            <c:strRef>
              <c:f>indicateurs!$A$13:$B$13</c:f>
              <c:strCache>
                <c:ptCount val="2"/>
                <c:pt idx="0">
                  <c:v>à la Cour nationale du droit d'asile, pour les procédures accélérées</c:v>
                </c:pt>
                <c:pt idx="1">
                  <c:v>Unité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indicateurs!$C$13:$H$13</c:f>
            </c:numRef>
          </c:val>
          <c:extLst>
            <c:ext xmlns:c16="http://schemas.microsoft.com/office/drawing/2014/chart" uri="{C3380CC4-5D6E-409C-BE32-E72D297353CC}">
              <c16:uniqueId val="{00000007-A331-4F4E-8727-C12F9A89CCD4}"/>
            </c:ext>
          </c:extLst>
        </c:ser>
        <c:ser>
          <c:idx val="8"/>
          <c:order val="4"/>
          <c:tx>
            <c:strRef>
              <c:f>indicateurs!$A$14:$B$14</c:f>
              <c:strCache>
                <c:ptCount val="2"/>
                <c:pt idx="0">
                  <c:v>Nombre de retours forcés exécutés</c:v>
                </c:pt>
                <c:pt idx="1">
                  <c:v>Nb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indicateurs!$C$14:$H$14</c:f>
            </c:numRef>
          </c:val>
          <c:extLst>
            <c:ext xmlns:c16="http://schemas.microsoft.com/office/drawing/2014/chart" uri="{C3380CC4-5D6E-409C-BE32-E72D297353CC}">
              <c16:uniqueId val="{00000008-A331-4F4E-8727-C12F9A89CCD4}"/>
            </c:ext>
          </c:extLst>
        </c:ser>
        <c:ser>
          <c:idx val="9"/>
          <c:order val="5"/>
          <c:tx>
            <c:strRef>
              <c:f>indicateurs!$A$15:$B$15</c:f>
              <c:strCache>
                <c:ptCount val="2"/>
                <c:pt idx="0">
                  <c:v>Nombre de retours forcés de ressortissants de pays tiers (RPT) vers pays tiers (PT)</c:v>
                </c:pt>
                <c:pt idx="1">
                  <c:v>Nb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indicateurs!$C$15:$H$15</c:f>
            </c:numRef>
          </c:val>
          <c:extLst>
            <c:ext xmlns:c16="http://schemas.microsoft.com/office/drawing/2014/chart" uri="{C3380CC4-5D6E-409C-BE32-E72D297353CC}">
              <c16:uniqueId val="{00000009-A331-4F4E-8727-C12F9A89CCD4}"/>
            </c:ext>
          </c:extLst>
        </c:ser>
        <c:ser>
          <c:idx val="10"/>
          <c:order val="6"/>
          <c:tx>
            <c:strRef>
              <c:f>indicateurs!$A$16:$B$16</c:f>
              <c:strCache>
                <c:ptCount val="2"/>
                <c:pt idx="0">
                  <c:v>Taux d'éloignement à l'issue d'un placement en CRA</c:v>
                </c:pt>
                <c:pt idx="1">
                  <c:v>%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indicateurs!$C$16:$H$16</c:f>
            </c:numRef>
          </c:val>
          <c:extLst>
            <c:ext xmlns:c16="http://schemas.microsoft.com/office/drawing/2014/chart" uri="{C3380CC4-5D6E-409C-BE32-E72D297353CC}">
              <c16:uniqueId val="{0000000A-A331-4F4E-8727-C12F9A89CCD4}"/>
            </c:ext>
          </c:extLst>
        </c:ser>
        <c:ser>
          <c:idx val="11"/>
          <c:order val="7"/>
          <c:tx>
            <c:strRef>
              <c:f>indicateurs!$A$17:$B$17</c:f>
              <c:strCache>
                <c:ptCount val="2"/>
                <c:pt idx="0">
                  <c:v>Taux d'éloignement à l'issue d'un placement en CRA</c:v>
                </c:pt>
                <c:pt idx="1">
                  <c:v>%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indicateurs!$C$17:$H$17</c:f>
            </c:numRef>
          </c:val>
          <c:extLst>
            <c:ext xmlns:c16="http://schemas.microsoft.com/office/drawing/2014/chart" uri="{C3380CC4-5D6E-409C-BE32-E72D297353CC}">
              <c16:uniqueId val="{0000000B-A331-4F4E-8727-C12F9A89CCD4}"/>
            </c:ext>
          </c:extLst>
        </c:ser>
        <c:ser>
          <c:idx val="14"/>
          <c:order val="8"/>
          <c:tx>
            <c:strRef>
              <c:f>indicateurs!$A$20:$B$20</c:f>
              <c:strCache>
                <c:ptCount val="2"/>
                <c:pt idx="0">
                  <c:v>délai moyen CNDA</c:v>
                </c:pt>
                <c:pt idx="1">
                  <c:v>jours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indicateurs!$C$5:$H$5</c:f>
              <c:strCache>
                <c:ptCount val="6"/>
                <c:pt idx="0">
                  <c:v>2017
Réalisation</c:v>
                </c:pt>
                <c:pt idx="1">
                  <c:v>2018
Réalisation</c:v>
                </c:pt>
                <c:pt idx="2">
                  <c:v>2019
Prévision
PAP 2019</c:v>
                </c:pt>
                <c:pt idx="3">
                  <c:v>2019
Prévision
actualisée</c:v>
                </c:pt>
                <c:pt idx="4">
                  <c:v>2020
Prévision</c:v>
                </c:pt>
                <c:pt idx="5">
                  <c:v>2020
Cible</c:v>
                </c:pt>
              </c:strCache>
            </c:strRef>
          </c:cat>
          <c:val>
            <c:numRef>
              <c:f>indicateurs!$C$20:$H$20</c:f>
              <c:numCache>
                <c:formatCode>0</c:formatCode>
                <c:ptCount val="6"/>
                <c:pt idx="0">
                  <c:v>157</c:v>
                </c:pt>
                <c:pt idx="1">
                  <c:v>203.2</c:v>
                </c:pt>
                <c:pt idx="2">
                  <c:v>104</c:v>
                </c:pt>
                <c:pt idx="3">
                  <c:v>154</c:v>
                </c:pt>
                <c:pt idx="4">
                  <c:v>104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31-4F4E-8727-C12F9A89C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655279"/>
        <c:axId val="1962057631"/>
      </c:barChart>
      <c:catAx>
        <c:axId val="189065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2057631"/>
        <c:crosses val="autoZero"/>
        <c:auto val="1"/>
        <c:lblAlgn val="ctr"/>
        <c:lblOffset val="100"/>
        <c:noMultiLvlLbl val="0"/>
      </c:catAx>
      <c:valAx>
        <c:axId val="196205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065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647699</xdr:colOff>
      <xdr:row>23</xdr:row>
      <xdr:rowOff>47625</xdr:rowOff>
    </xdr:from>
    <xdr:to>
      <xdr:col>23</xdr:col>
      <xdr:colOff>523874</xdr:colOff>
      <xdr:row>60</xdr:row>
      <xdr:rowOff>114300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3D53DCF2-C727-4308-A443-BF2F38676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3100387</xdr:colOff>
      <xdr:row>24</xdr:row>
      <xdr:rowOff>142875</xdr:rowOff>
    </xdr:from>
    <xdr:to>
      <xdr:col>6</xdr:col>
      <xdr:colOff>66675</xdr:colOff>
      <xdr:row>51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C92D4B4-FC0B-47A3-AE92-19CC2E6AC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rin">
  <a:themeElements>
    <a:clrScheme name="Bleu 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Bri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ri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workbookViewId="0">
      <selection activeCell="A12" sqref="A12"/>
    </sheetView>
  </sheetViews>
  <sheetFormatPr baseColWidth="10" defaultColWidth="11.5703125" defaultRowHeight="12.75" x14ac:dyDescent="0.2"/>
  <cols>
    <col min="1" max="1" width="75.140625" customWidth="1"/>
    <col min="2" max="2" width="9.7109375" customWidth="1"/>
    <col min="3" max="3" width="10.85546875" bestFit="1" customWidth="1"/>
    <col min="4" max="24" width="9.7109375" customWidth="1"/>
    <col min="25" max="25" width="13" style="1" customWidth="1"/>
    <col min="26" max="26" width="6.85546875" style="2" bestFit="1" customWidth="1"/>
  </cols>
  <sheetData>
    <row r="1" spans="1:36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9" t="s">
        <v>24</v>
      </c>
      <c r="Z1" s="20" t="s">
        <v>25</v>
      </c>
    </row>
    <row r="2" spans="1:36" x14ac:dyDescent="0.2">
      <c r="A2" s="18" t="s">
        <v>26</v>
      </c>
      <c r="B2" s="21">
        <v>43</v>
      </c>
      <c r="C2" s="21">
        <v>40.4</v>
      </c>
      <c r="D2" s="21">
        <v>29</v>
      </c>
      <c r="E2" s="21">
        <v>29.8</v>
      </c>
      <c r="F2" s="21">
        <v>32</v>
      </c>
      <c r="G2" s="21">
        <v>32.4</v>
      </c>
      <c r="H2" s="21">
        <v>34.5</v>
      </c>
      <c r="I2" s="21">
        <v>34.700000000000003</v>
      </c>
      <c r="J2" s="16">
        <v>34.35</v>
      </c>
      <c r="K2" s="16">
        <v>36.799999999999997</v>
      </c>
      <c r="L2" s="21">
        <v>37.1</v>
      </c>
      <c r="M2" s="21">
        <v>37.1</v>
      </c>
      <c r="N2" s="21">
        <v>39.9</v>
      </c>
      <c r="O2" s="21">
        <v>39.299999999999997</v>
      </c>
      <c r="P2" s="21">
        <v>46</v>
      </c>
      <c r="Q2" s="21">
        <v>47.6</v>
      </c>
      <c r="R2" s="21">
        <v>53.6</v>
      </c>
      <c r="S2" s="21">
        <v>56.1</v>
      </c>
      <c r="T2" s="21">
        <v>65</v>
      </c>
      <c r="U2" s="21">
        <v>63.1</v>
      </c>
      <c r="V2" s="21">
        <v>69.8</v>
      </c>
      <c r="W2" s="21">
        <v>67.8</v>
      </c>
      <c r="X2" s="21">
        <v>70.56</v>
      </c>
      <c r="Y2" s="19">
        <v>91.665914999999998</v>
      </c>
      <c r="Z2" s="22">
        <f t="shared" ref="Z2:Z10" si="0">Y2/X2-1</f>
        <v>0.29912011054421761</v>
      </c>
    </row>
    <row r="3" spans="1:36" x14ac:dyDescent="0.2">
      <c r="A3" s="18" t="s">
        <v>27</v>
      </c>
      <c r="B3" s="21">
        <v>192.9</v>
      </c>
      <c r="C3" s="16">
        <v>192.5</v>
      </c>
      <c r="D3" s="21">
        <v>195.6</v>
      </c>
      <c r="E3" s="21">
        <v>195.75</v>
      </c>
      <c r="F3" s="21">
        <v>202.6</v>
      </c>
      <c r="G3" s="16">
        <v>202.3</v>
      </c>
      <c r="H3" s="21">
        <v>199</v>
      </c>
      <c r="I3" s="16">
        <v>198.5</v>
      </c>
      <c r="J3" s="16">
        <v>194</v>
      </c>
      <c r="K3" s="16">
        <v>194</v>
      </c>
      <c r="L3" s="21">
        <v>198.8</v>
      </c>
      <c r="M3" s="21">
        <v>197.5</v>
      </c>
      <c r="N3" s="21">
        <v>213.8</v>
      </c>
      <c r="O3" s="21">
        <v>213.6</v>
      </c>
      <c r="P3" s="21">
        <v>220.8</v>
      </c>
      <c r="Q3" s="21">
        <v>222.6</v>
      </c>
      <c r="R3" s="21">
        <v>265</v>
      </c>
      <c r="S3" s="21">
        <v>237.7</v>
      </c>
      <c r="T3" s="21">
        <v>280</v>
      </c>
      <c r="U3" s="21">
        <v>273.7</v>
      </c>
      <c r="V3" s="21">
        <v>295.75</v>
      </c>
      <c r="W3" s="21">
        <v>286.47000000000003</v>
      </c>
      <c r="X3" s="21">
        <v>309.16000000000003</v>
      </c>
      <c r="Y3" s="19">
        <v>317.2</v>
      </c>
      <c r="Z3" s="22">
        <f t="shared" si="0"/>
        <v>2.6005951610816203E-2</v>
      </c>
    </row>
    <row r="4" spans="1:36" x14ac:dyDescent="0.2">
      <c r="A4" s="18" t="s">
        <v>28</v>
      </c>
      <c r="B4" s="21">
        <v>35.299999999999997</v>
      </c>
      <c r="C4" s="21">
        <v>53.9</v>
      </c>
      <c r="D4" s="21">
        <v>30</v>
      </c>
      <c r="E4" s="21">
        <v>72.819999999999993</v>
      </c>
      <c r="F4" s="21">
        <v>30</v>
      </c>
      <c r="G4" s="16">
        <v>110.2</v>
      </c>
      <c r="H4" s="21">
        <v>91</v>
      </c>
      <c r="I4" s="16">
        <v>134.1</v>
      </c>
      <c r="J4" s="16">
        <v>90.9</v>
      </c>
      <c r="K4" s="16">
        <v>135.5</v>
      </c>
      <c r="L4" s="21">
        <v>125</v>
      </c>
      <c r="M4" s="21">
        <v>150</v>
      </c>
      <c r="N4" s="21">
        <v>115.4</v>
      </c>
      <c r="O4" s="21">
        <v>142.1</v>
      </c>
      <c r="P4" s="21">
        <v>136</v>
      </c>
      <c r="Q4" s="21">
        <v>135.69999999999999</v>
      </c>
      <c r="R4" s="21">
        <v>111.5</v>
      </c>
      <c r="S4" s="21">
        <v>139.5</v>
      </c>
      <c r="T4" s="21">
        <v>299.10000000000002</v>
      </c>
      <c r="U4" s="21">
        <v>408.5</v>
      </c>
      <c r="V4" s="21">
        <v>300.7</v>
      </c>
      <c r="W4" s="21">
        <v>303.5</v>
      </c>
      <c r="X4" s="21">
        <v>397</v>
      </c>
      <c r="Y4" s="19">
        <v>394.5</v>
      </c>
      <c r="Z4" s="22">
        <f t="shared" si="0"/>
        <v>-6.2972292191435519E-3</v>
      </c>
    </row>
    <row r="5" spans="1:36" x14ac:dyDescent="0.2">
      <c r="A5" s="18" t="s">
        <v>29</v>
      </c>
      <c r="B5" s="21">
        <v>5.28</v>
      </c>
      <c r="C5" s="21">
        <v>6.61</v>
      </c>
      <c r="D5" s="21">
        <v>3</v>
      </c>
      <c r="E5" s="21">
        <v>6.5</v>
      </c>
      <c r="F5" s="21">
        <v>0.5</v>
      </c>
      <c r="G5" s="21">
        <v>6.2</v>
      </c>
      <c r="H5" s="21">
        <v>0.25</v>
      </c>
      <c r="I5" s="21">
        <v>0.30000000000000004</v>
      </c>
      <c r="J5" s="16"/>
      <c r="K5" s="16">
        <v>0.23</v>
      </c>
      <c r="L5" s="21">
        <v>0.2</v>
      </c>
      <c r="M5" s="21">
        <v>0.5</v>
      </c>
      <c r="N5" s="21">
        <v>0.2</v>
      </c>
      <c r="O5" s="21">
        <v>1</v>
      </c>
      <c r="P5" s="21">
        <v>0.5</v>
      </c>
      <c r="Q5" s="21">
        <v>3.6</v>
      </c>
      <c r="R5" s="21">
        <v>0.5</v>
      </c>
      <c r="S5" s="21">
        <v>1.1000000000000001</v>
      </c>
      <c r="T5" s="21">
        <v>0.5</v>
      </c>
      <c r="U5" s="21">
        <v>1.1100000000000001</v>
      </c>
      <c r="V5" s="21">
        <v>0.5</v>
      </c>
      <c r="W5" s="21">
        <v>2.6</v>
      </c>
      <c r="X5" s="21">
        <v>0.5</v>
      </c>
      <c r="Y5" s="19">
        <v>0.5</v>
      </c>
      <c r="Z5" s="22">
        <f t="shared" si="0"/>
        <v>0</v>
      </c>
    </row>
    <row r="6" spans="1:36" x14ac:dyDescent="0.2">
      <c r="A6" s="18" t="s">
        <v>30</v>
      </c>
      <c r="B6" s="21">
        <v>28.4</v>
      </c>
      <c r="C6" s="21">
        <v>47.5</v>
      </c>
      <c r="D6" s="21">
        <v>30</v>
      </c>
      <c r="E6" s="21">
        <v>68.400000000000006</v>
      </c>
      <c r="F6" s="21">
        <v>53</v>
      </c>
      <c r="G6" s="21">
        <v>105</v>
      </c>
      <c r="H6" s="21">
        <v>54</v>
      </c>
      <c r="I6" s="21">
        <v>157.83000000000001</v>
      </c>
      <c r="J6" s="16">
        <v>89.65</v>
      </c>
      <c r="K6" s="16">
        <v>149.4</v>
      </c>
      <c r="L6" s="21">
        <v>140</v>
      </c>
      <c r="M6" s="21">
        <v>149.19999999999999</v>
      </c>
      <c r="N6" s="21">
        <v>135</v>
      </c>
      <c r="O6" s="21">
        <v>169.5</v>
      </c>
      <c r="P6" s="21">
        <v>109</v>
      </c>
      <c r="Q6" s="21">
        <v>204</v>
      </c>
      <c r="R6" s="21">
        <v>148.80000000000001</v>
      </c>
      <c r="S6" s="21">
        <v>346.1</v>
      </c>
      <c r="T6" s="16">
        <v>220</v>
      </c>
      <c r="U6" s="16">
        <v>348.8</v>
      </c>
      <c r="V6" s="21">
        <v>317.67</v>
      </c>
      <c r="W6" s="21">
        <v>424.23</v>
      </c>
      <c r="X6" s="21">
        <v>335.83</v>
      </c>
      <c r="Y6" s="19">
        <v>448</v>
      </c>
      <c r="Z6" s="22">
        <f t="shared" si="0"/>
        <v>0.33400827799779664</v>
      </c>
    </row>
    <row r="7" spans="1:36" x14ac:dyDescent="0.2">
      <c r="A7" s="18" t="s">
        <v>31</v>
      </c>
      <c r="B7" s="21">
        <f t="shared" ref="B7:S7" si="1">+B3+B4+B6+B5</f>
        <v>261.87999999999994</v>
      </c>
      <c r="C7" s="21">
        <f t="shared" si="1"/>
        <v>300.51</v>
      </c>
      <c r="D7" s="21">
        <f t="shared" si="1"/>
        <v>258.60000000000002</v>
      </c>
      <c r="E7" s="21">
        <f t="shared" si="1"/>
        <v>343.47</v>
      </c>
      <c r="F7" s="21">
        <f t="shared" si="1"/>
        <v>286.10000000000002</v>
      </c>
      <c r="G7" s="21">
        <f t="shared" si="1"/>
        <v>423.7</v>
      </c>
      <c r="H7" s="21">
        <f t="shared" si="1"/>
        <v>344.25</v>
      </c>
      <c r="I7" s="21">
        <f t="shared" si="1"/>
        <v>490.73000000000008</v>
      </c>
      <c r="J7" s="21">
        <f t="shared" si="1"/>
        <v>374.54999999999995</v>
      </c>
      <c r="K7" s="21">
        <f t="shared" si="1"/>
        <v>479.13</v>
      </c>
      <c r="L7" s="21">
        <f t="shared" si="1"/>
        <v>464</v>
      </c>
      <c r="M7" s="21">
        <f t="shared" si="1"/>
        <v>497.2</v>
      </c>
      <c r="N7" s="21">
        <f t="shared" si="1"/>
        <v>464.40000000000003</v>
      </c>
      <c r="O7" s="21">
        <f t="shared" si="1"/>
        <v>526.20000000000005</v>
      </c>
      <c r="P7" s="21">
        <f t="shared" si="1"/>
        <v>466.3</v>
      </c>
      <c r="Q7" s="21">
        <f t="shared" si="1"/>
        <v>565.9</v>
      </c>
      <c r="R7" s="21">
        <f t="shared" si="1"/>
        <v>525.79999999999995</v>
      </c>
      <c r="S7" s="21">
        <f t="shared" si="1"/>
        <v>724.4</v>
      </c>
      <c r="T7" s="21">
        <f>+T3+T4+T4+T5</f>
        <v>878.7</v>
      </c>
      <c r="U7" s="21">
        <f>+U3+U4+U4+U5</f>
        <v>1091.81</v>
      </c>
      <c r="V7" s="21">
        <f>+V3+V4+V6+V5</f>
        <v>914.62000000000012</v>
      </c>
      <c r="W7" s="21">
        <f>+W3+W4+W6+W5</f>
        <v>1016.8000000000001</v>
      </c>
      <c r="X7" s="21">
        <f>+X3+X4+X6+X5</f>
        <v>1042.49</v>
      </c>
      <c r="Y7" s="19">
        <f>+Y3+Y4+Y6+Y5</f>
        <v>1160.2</v>
      </c>
      <c r="Z7" s="22">
        <f t="shared" si="0"/>
        <v>0.11291235407533895</v>
      </c>
    </row>
    <row r="8" spans="1:36" x14ac:dyDescent="0.2">
      <c r="A8" s="18" t="s">
        <v>32</v>
      </c>
      <c r="B8" s="21">
        <f t="shared" ref="B8:Y8" si="2">SUM(B2:B6)</f>
        <v>304.87999999999994</v>
      </c>
      <c r="C8" s="21">
        <f t="shared" si="2"/>
        <v>340.91</v>
      </c>
      <c r="D8" s="21">
        <f t="shared" si="2"/>
        <v>287.60000000000002</v>
      </c>
      <c r="E8" s="21">
        <f t="shared" si="2"/>
        <v>373.27</v>
      </c>
      <c r="F8" s="21">
        <f t="shared" si="2"/>
        <v>318.10000000000002</v>
      </c>
      <c r="G8" s="21">
        <f t="shared" si="2"/>
        <v>456.1</v>
      </c>
      <c r="H8" s="21">
        <f t="shared" si="2"/>
        <v>378.75</v>
      </c>
      <c r="I8" s="21">
        <f t="shared" si="2"/>
        <v>525.42999999999995</v>
      </c>
      <c r="J8" s="21">
        <f t="shared" si="2"/>
        <v>408.9</v>
      </c>
      <c r="K8" s="21">
        <f t="shared" si="2"/>
        <v>515.93000000000006</v>
      </c>
      <c r="L8" s="21">
        <f t="shared" si="2"/>
        <v>501.09999999999997</v>
      </c>
      <c r="M8" s="21">
        <f t="shared" si="2"/>
        <v>534.29999999999995</v>
      </c>
      <c r="N8" s="21">
        <f t="shared" si="2"/>
        <v>504.3</v>
      </c>
      <c r="O8" s="21">
        <f t="shared" si="2"/>
        <v>565.5</v>
      </c>
      <c r="P8" s="21">
        <f t="shared" si="2"/>
        <v>512.29999999999995</v>
      </c>
      <c r="Q8" s="21">
        <f t="shared" si="2"/>
        <v>613.5</v>
      </c>
      <c r="R8" s="21">
        <f t="shared" si="2"/>
        <v>579.40000000000009</v>
      </c>
      <c r="S8" s="21">
        <f t="shared" si="2"/>
        <v>780.5</v>
      </c>
      <c r="T8" s="21">
        <f t="shared" si="2"/>
        <v>864.6</v>
      </c>
      <c r="U8" s="21">
        <f t="shared" si="2"/>
        <v>1095.21</v>
      </c>
      <c r="V8" s="21">
        <f t="shared" si="2"/>
        <v>984.42000000000007</v>
      </c>
      <c r="W8" s="21">
        <f t="shared" si="2"/>
        <v>1084.5999999999999</v>
      </c>
      <c r="X8" s="21">
        <f t="shared" si="2"/>
        <v>1113.05</v>
      </c>
      <c r="Y8" s="19">
        <f t="shared" si="2"/>
        <v>1251.8659149999999</v>
      </c>
      <c r="Z8" s="22">
        <f t="shared" si="0"/>
        <v>0.12471669287094023</v>
      </c>
    </row>
    <row r="9" spans="1:36" x14ac:dyDescent="0.2">
      <c r="A9" s="18" t="s">
        <v>33</v>
      </c>
      <c r="B9" s="21"/>
      <c r="C9" s="21"/>
      <c r="D9" s="21">
        <v>17.5</v>
      </c>
      <c r="E9" s="21">
        <v>17.5</v>
      </c>
      <c r="F9" s="21">
        <v>17</v>
      </c>
      <c r="G9" s="21">
        <v>17</v>
      </c>
      <c r="H9" s="21">
        <v>20.5</v>
      </c>
      <c r="I9" s="21">
        <v>21.15</v>
      </c>
      <c r="J9" s="16">
        <v>25.2</v>
      </c>
      <c r="K9" s="16">
        <v>18.100000000000001</v>
      </c>
      <c r="L9" s="21">
        <v>21.6</v>
      </c>
      <c r="M9" s="21">
        <v>18.600000000000001</v>
      </c>
      <c r="N9" s="21">
        <v>22.3</v>
      </c>
      <c r="O9" s="21">
        <v>19.100000000000001</v>
      </c>
      <c r="P9" s="21">
        <v>22.8</v>
      </c>
      <c r="Q9" s="21">
        <v>20.5</v>
      </c>
      <c r="R9" s="21">
        <v>23.7</v>
      </c>
      <c r="S9" s="21">
        <v>22.2</v>
      </c>
      <c r="T9" s="21">
        <v>25.9</v>
      </c>
      <c r="U9" s="21">
        <v>24.7</v>
      </c>
      <c r="V9" s="21">
        <v>28.2</v>
      </c>
      <c r="W9" s="21">
        <v>27.8</v>
      </c>
      <c r="X9" s="21">
        <v>36.770000000000003</v>
      </c>
      <c r="Y9" s="19">
        <v>44.9</v>
      </c>
      <c r="Z9" s="22">
        <f t="shared" si="0"/>
        <v>0.22110416100081576</v>
      </c>
    </row>
    <row r="10" spans="1:36" x14ac:dyDescent="0.2">
      <c r="A10" s="18" t="s">
        <v>34</v>
      </c>
      <c r="B10" s="21">
        <v>304.88</v>
      </c>
      <c r="C10" s="21">
        <v>340.91</v>
      </c>
      <c r="D10" s="21">
        <f>+D8+D9</f>
        <v>305.10000000000002</v>
      </c>
      <c r="E10" s="21">
        <f>+E8+E9</f>
        <v>390.77</v>
      </c>
      <c r="F10" s="21">
        <f>+F8+F9</f>
        <v>335.1</v>
      </c>
      <c r="G10" s="21">
        <f>+G8+G9</f>
        <v>473.1</v>
      </c>
      <c r="H10" s="21">
        <v>453.2</v>
      </c>
      <c r="I10" s="21">
        <f t="shared" ref="I10:Y10" si="3">+I8+I9</f>
        <v>546.57999999999993</v>
      </c>
      <c r="J10" s="21">
        <f t="shared" si="3"/>
        <v>434.09999999999997</v>
      </c>
      <c r="K10" s="21">
        <f t="shared" si="3"/>
        <v>534.03000000000009</v>
      </c>
      <c r="L10" s="21">
        <f t="shared" si="3"/>
        <v>522.69999999999993</v>
      </c>
      <c r="M10" s="21">
        <f t="shared" si="3"/>
        <v>552.9</v>
      </c>
      <c r="N10" s="21">
        <f t="shared" si="3"/>
        <v>526.6</v>
      </c>
      <c r="O10" s="21">
        <f t="shared" si="3"/>
        <v>584.6</v>
      </c>
      <c r="P10" s="19">
        <f t="shared" si="3"/>
        <v>535.09999999999991</v>
      </c>
      <c r="Q10" s="19">
        <f t="shared" si="3"/>
        <v>634</v>
      </c>
      <c r="R10" s="19">
        <f t="shared" si="3"/>
        <v>603.10000000000014</v>
      </c>
      <c r="S10" s="19">
        <f t="shared" si="3"/>
        <v>802.7</v>
      </c>
      <c r="T10" s="19">
        <f t="shared" si="3"/>
        <v>890.5</v>
      </c>
      <c r="U10" s="19">
        <f t="shared" si="3"/>
        <v>1119.9100000000001</v>
      </c>
      <c r="V10" s="19">
        <f t="shared" si="3"/>
        <v>1012.6200000000001</v>
      </c>
      <c r="W10" s="19">
        <f t="shared" si="3"/>
        <v>1112.3999999999999</v>
      </c>
      <c r="X10" s="19">
        <f t="shared" si="3"/>
        <v>1149.82</v>
      </c>
      <c r="Y10" s="19">
        <f t="shared" si="3"/>
        <v>1296.7659149999999</v>
      </c>
      <c r="Z10" s="22">
        <f t="shared" si="0"/>
        <v>0.12779905985284645</v>
      </c>
    </row>
    <row r="11" spans="1:36" ht="15.75" x14ac:dyDescent="0.25">
      <c r="A11" s="18" t="s">
        <v>70</v>
      </c>
      <c r="B11" s="13">
        <v>39940</v>
      </c>
      <c r="C11" s="13">
        <v>39940</v>
      </c>
      <c r="D11" s="13">
        <v>45059</v>
      </c>
      <c r="E11" s="13">
        <v>45059</v>
      </c>
      <c r="F11" s="13">
        <v>49429</v>
      </c>
      <c r="G11" s="13">
        <v>49429</v>
      </c>
      <c r="H11" s="14">
        <f>57113-3311</f>
        <v>53802</v>
      </c>
      <c r="I11" s="14">
        <f>57113-3311</f>
        <v>53802</v>
      </c>
      <c r="J11" s="14">
        <v>55255</v>
      </c>
      <c r="K11" s="14">
        <v>55255</v>
      </c>
      <c r="L11" s="14">
        <f>66251-5790</f>
        <v>60461</v>
      </c>
      <c r="M11" s="14">
        <f>66251-5790</f>
        <v>60461</v>
      </c>
      <c r="N11" s="15">
        <v>59041</v>
      </c>
      <c r="O11" s="15">
        <v>59041</v>
      </c>
      <c r="P11" s="15">
        <v>74468</v>
      </c>
      <c r="Q11" s="15">
        <v>74468</v>
      </c>
      <c r="R11" s="14">
        <v>78401</v>
      </c>
      <c r="S11" s="14">
        <v>78401</v>
      </c>
      <c r="T11" s="14">
        <v>92275</v>
      </c>
      <c r="U11" s="14">
        <v>92275</v>
      </c>
      <c r="V11" s="14">
        <v>129120</v>
      </c>
      <c r="W11" s="14">
        <v>129120</v>
      </c>
      <c r="X11" s="23">
        <v>130000</v>
      </c>
      <c r="Y11" s="23">
        <v>140000</v>
      </c>
      <c r="Z11" s="21"/>
      <c r="AA11" s="3"/>
      <c r="AB11" s="3"/>
      <c r="AC11" s="3"/>
      <c r="AD11" s="3"/>
      <c r="AE11" s="3"/>
      <c r="AF11" s="3"/>
      <c r="AG11" s="3"/>
      <c r="AH11" s="3"/>
      <c r="AI11" s="4"/>
      <c r="AJ11" s="5"/>
    </row>
    <row r="12" spans="1:36" s="12" customFormat="1" ht="14.25" customHeight="1" x14ac:dyDescent="0.2">
      <c r="A12" s="17" t="s">
        <v>57</v>
      </c>
      <c r="B12" s="17">
        <f>B10*1000000/B11</f>
        <v>7633.4501752628939</v>
      </c>
      <c r="C12" s="17">
        <f>C10*1000000/C11</f>
        <v>8535.553329994993</v>
      </c>
      <c r="D12" s="17">
        <f>D10*1000000/D11</f>
        <v>6771.1223063095049</v>
      </c>
      <c r="E12" s="17">
        <f>E10*1000000/E11</f>
        <v>8672.407288222108</v>
      </c>
      <c r="F12" s="17">
        <f>F10*1000000/F11</f>
        <v>6779.4209876792975</v>
      </c>
      <c r="G12" s="17">
        <f>G10*1000000/G11</f>
        <v>9571.3042950494655</v>
      </c>
      <c r="H12" s="17">
        <f>H10*1000000/H11</f>
        <v>8423.4786810899222</v>
      </c>
      <c r="I12" s="17">
        <f>I10*1000000/I11</f>
        <v>10159.101892122968</v>
      </c>
      <c r="J12" s="17">
        <f>J10*1000000/J11</f>
        <v>7856.3025970500394</v>
      </c>
      <c r="K12" s="17">
        <f>K10*1000000/K11</f>
        <v>9664.8267125147049</v>
      </c>
      <c r="L12" s="17">
        <f>L10*1000000/L11</f>
        <v>8645.242387654851</v>
      </c>
      <c r="M12" s="17">
        <f>M10*1000000/M11</f>
        <v>9144.7379302360205</v>
      </c>
      <c r="N12" s="17">
        <f>N10*1000000/N11</f>
        <v>8919.2256228722417</v>
      </c>
      <c r="O12" s="17">
        <f>O10*1000000/O11</f>
        <v>9901.5938076929597</v>
      </c>
      <c r="P12" s="17">
        <f>P10*1000000/P11</f>
        <v>7185.6367835848941</v>
      </c>
      <c r="Q12" s="17">
        <f>Q10*1000000/Q11</f>
        <v>8513.7240156845892</v>
      </c>
      <c r="R12" s="17">
        <f>R10*1000000/R11</f>
        <v>7692.5039221438519</v>
      </c>
      <c r="S12" s="17">
        <f>S10*1000000/S11</f>
        <v>10238.389816456423</v>
      </c>
      <c r="T12" s="17">
        <f>T10*1000000/T11</f>
        <v>9650.5012191817932</v>
      </c>
      <c r="U12" s="17">
        <f>U10*1000000/U11</f>
        <v>12136.656732592794</v>
      </c>
      <c r="V12" s="17">
        <f>V10*1000000/V11</f>
        <v>7842.4721189591091</v>
      </c>
      <c r="W12" s="17">
        <f>W10*1000000/W11</f>
        <v>8615.2416356877311</v>
      </c>
      <c r="X12" s="17">
        <f>X10*1000000/X11</f>
        <v>8844.7692307692305</v>
      </c>
      <c r="Y12" s="17">
        <f>Y10*1000000/Y11</f>
        <v>9262.613678571428</v>
      </c>
      <c r="Z12" s="1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4" sqref="G4"/>
    </sheetView>
  </sheetViews>
  <sheetFormatPr baseColWidth="10" defaultColWidth="11.5703125" defaultRowHeight="12.75" x14ac:dyDescent="0.2"/>
  <cols>
    <col min="1" max="1" width="57.42578125" customWidth="1"/>
    <col min="2" max="2" width="58.28515625" customWidth="1"/>
  </cols>
  <sheetData>
    <row r="1" spans="1:8" ht="36" x14ac:dyDescent="0.2">
      <c r="A1" s="6" t="s">
        <v>35</v>
      </c>
      <c r="B1" s="6"/>
      <c r="C1" s="7" t="s">
        <v>36</v>
      </c>
      <c r="D1" s="7" t="s">
        <v>37</v>
      </c>
      <c r="E1" s="7" t="s">
        <v>38</v>
      </c>
      <c r="F1" s="7" t="s">
        <v>39</v>
      </c>
      <c r="G1" s="8" t="s">
        <v>40</v>
      </c>
      <c r="H1" s="7" t="s">
        <v>41</v>
      </c>
    </row>
    <row r="2" spans="1:8" x14ac:dyDescent="0.2">
      <c r="A2" s="9" t="s">
        <v>42</v>
      </c>
      <c r="B2" s="10" t="s">
        <v>43</v>
      </c>
      <c r="C2" s="10">
        <v>47</v>
      </c>
      <c r="D2" s="10">
        <v>48</v>
      </c>
      <c r="E2" s="10">
        <v>72</v>
      </c>
      <c r="F2" s="10">
        <v>52</v>
      </c>
      <c r="G2" s="11">
        <v>63</v>
      </c>
      <c r="H2" s="10">
        <v>86</v>
      </c>
    </row>
    <row r="3" spans="1:8" x14ac:dyDescent="0.2">
      <c r="A3" s="9" t="s">
        <v>44</v>
      </c>
      <c r="B3" s="10" t="s">
        <v>43</v>
      </c>
      <c r="C3" s="10">
        <v>77</v>
      </c>
      <c r="D3" s="10">
        <v>81</v>
      </c>
      <c r="E3" s="10">
        <v>87</v>
      </c>
      <c r="F3" s="10">
        <v>82</v>
      </c>
      <c r="G3" s="11">
        <v>86</v>
      </c>
      <c r="H3" s="10">
        <v>89</v>
      </c>
    </row>
    <row r="4" spans="1:8" x14ac:dyDescent="0.2">
      <c r="A4" s="9"/>
      <c r="B4" s="10"/>
      <c r="C4" s="10"/>
      <c r="D4" s="10"/>
      <c r="E4" s="10"/>
      <c r="F4" s="10"/>
      <c r="G4" s="11"/>
      <c r="H4" s="10"/>
    </row>
    <row r="5" spans="1:8" ht="36" x14ac:dyDescent="0.2">
      <c r="A5" s="9"/>
      <c r="B5" s="6"/>
      <c r="C5" s="7" t="s">
        <v>36</v>
      </c>
      <c r="D5" s="7" t="s">
        <v>37</v>
      </c>
      <c r="E5" s="7" t="s">
        <v>38</v>
      </c>
      <c r="F5" s="7" t="s">
        <v>39</v>
      </c>
      <c r="G5" s="8" t="s">
        <v>40</v>
      </c>
      <c r="H5" s="7" t="s">
        <v>41</v>
      </c>
    </row>
    <row r="6" spans="1:8" x14ac:dyDescent="0.2">
      <c r="A6" s="9" t="s">
        <v>45</v>
      </c>
      <c r="B6" s="10" t="s">
        <v>46</v>
      </c>
      <c r="C6" s="10">
        <v>115094</v>
      </c>
      <c r="D6" s="10">
        <v>122000</v>
      </c>
      <c r="E6" s="10"/>
      <c r="F6" s="10">
        <v>124500</v>
      </c>
      <c r="G6" s="11">
        <v>163000</v>
      </c>
      <c r="H6" s="10" t="s">
        <v>47</v>
      </c>
    </row>
    <row r="7" spans="1:8" x14ac:dyDescent="0.2">
      <c r="A7" s="9" t="s">
        <v>48</v>
      </c>
      <c r="B7" s="10" t="s">
        <v>49</v>
      </c>
      <c r="C7" s="10">
        <v>409</v>
      </c>
      <c r="D7" s="10">
        <v>410</v>
      </c>
      <c r="E7" s="10" t="s">
        <v>50</v>
      </c>
      <c r="F7" s="10" t="s">
        <v>50</v>
      </c>
      <c r="G7" s="11" t="s">
        <v>50</v>
      </c>
      <c r="H7" s="10" t="s">
        <v>50</v>
      </c>
    </row>
    <row r="8" spans="1:8" x14ac:dyDescent="0.2">
      <c r="A8" s="9" t="s">
        <v>51</v>
      </c>
      <c r="B8" s="10" t="s">
        <v>52</v>
      </c>
      <c r="C8" s="10">
        <v>185</v>
      </c>
      <c r="D8" s="10">
        <v>150</v>
      </c>
      <c r="E8" s="10">
        <v>60</v>
      </c>
      <c r="F8" s="10">
        <v>190</v>
      </c>
      <c r="G8" s="11">
        <v>150</v>
      </c>
      <c r="H8" s="10">
        <v>60</v>
      </c>
    </row>
    <row r="9" spans="1:8" x14ac:dyDescent="0.2">
      <c r="A9" s="9" t="s">
        <v>48</v>
      </c>
      <c r="B9" s="10" t="s">
        <v>49</v>
      </c>
      <c r="C9" s="10">
        <v>409</v>
      </c>
      <c r="D9" s="10">
        <v>410</v>
      </c>
      <c r="E9" s="10" t="s">
        <v>50</v>
      </c>
      <c r="F9" s="10" t="s">
        <v>50</v>
      </c>
      <c r="G9" s="11" t="s">
        <v>50</v>
      </c>
      <c r="H9" s="10" t="s">
        <v>50</v>
      </c>
    </row>
    <row r="10" spans="1:8" ht="24.75" customHeight="1" thickBot="1" x14ac:dyDescent="0.25">
      <c r="A10" s="9" t="s">
        <v>51</v>
      </c>
      <c r="B10" s="10" t="s">
        <v>52</v>
      </c>
      <c r="C10" s="10">
        <v>185</v>
      </c>
      <c r="D10" s="10">
        <v>150</v>
      </c>
      <c r="E10" s="10">
        <v>60</v>
      </c>
      <c r="F10" s="10">
        <v>190</v>
      </c>
      <c r="G10" s="11">
        <v>150</v>
      </c>
      <c r="H10" s="10">
        <v>60</v>
      </c>
    </row>
    <row r="11" spans="1:8" ht="26.25" hidden="1" thickBot="1" x14ac:dyDescent="0.25">
      <c r="A11" s="24" t="s">
        <v>58</v>
      </c>
      <c r="B11" s="25" t="s">
        <v>59</v>
      </c>
      <c r="C11" s="25" t="s">
        <v>60</v>
      </c>
      <c r="D11" s="25" t="s">
        <v>61</v>
      </c>
      <c r="E11" s="25" t="s">
        <v>62</v>
      </c>
      <c r="F11" s="25" t="s">
        <v>63</v>
      </c>
      <c r="G11" s="26" t="s">
        <v>62</v>
      </c>
      <c r="H11" s="25" t="s">
        <v>62</v>
      </c>
    </row>
    <row r="12" spans="1:8" ht="13.5" hidden="1" thickBot="1" x14ac:dyDescent="0.25">
      <c r="A12" s="24" t="s">
        <v>64</v>
      </c>
      <c r="B12" s="25" t="s">
        <v>59</v>
      </c>
      <c r="C12" s="25" t="s">
        <v>65</v>
      </c>
      <c r="D12" s="25" t="s">
        <v>66</v>
      </c>
      <c r="E12" s="25" t="s">
        <v>67</v>
      </c>
      <c r="F12" s="25" t="s">
        <v>68</v>
      </c>
      <c r="G12" s="26" t="s">
        <v>67</v>
      </c>
      <c r="H12" s="25" t="s">
        <v>67</v>
      </c>
    </row>
    <row r="13" spans="1:8" ht="36" hidden="1" x14ac:dyDescent="0.2">
      <c r="B13" s="6" t="s">
        <v>35</v>
      </c>
      <c r="C13" s="7" t="s">
        <v>36</v>
      </c>
      <c r="D13" s="7" t="s">
        <v>37</v>
      </c>
      <c r="E13" s="7" t="s">
        <v>38</v>
      </c>
      <c r="F13" s="7" t="s">
        <v>39</v>
      </c>
      <c r="G13" s="8" t="s">
        <v>40</v>
      </c>
      <c r="H13" s="7" t="s">
        <v>41</v>
      </c>
    </row>
    <row r="14" spans="1:8" hidden="1" x14ac:dyDescent="0.2">
      <c r="A14" s="9" t="s">
        <v>53</v>
      </c>
      <c r="B14" s="10" t="s">
        <v>46</v>
      </c>
      <c r="C14" s="10">
        <v>14270</v>
      </c>
      <c r="D14" s="10">
        <v>15677</v>
      </c>
      <c r="E14" s="10" t="s">
        <v>54</v>
      </c>
      <c r="F14" s="10"/>
      <c r="G14" s="11"/>
      <c r="H14" s="10" t="s">
        <v>54</v>
      </c>
    </row>
    <row r="15" spans="1:8" hidden="1" x14ac:dyDescent="0.2">
      <c r="A15" s="9" t="s">
        <v>55</v>
      </c>
      <c r="B15" s="10" t="s">
        <v>46</v>
      </c>
      <c r="C15" s="10">
        <v>6602</v>
      </c>
      <c r="D15" s="10">
        <v>7105</v>
      </c>
      <c r="E15" s="10" t="s">
        <v>54</v>
      </c>
      <c r="F15" s="10"/>
      <c r="G15" s="11"/>
      <c r="H15" s="10" t="s">
        <v>54</v>
      </c>
    </row>
    <row r="16" spans="1:8" hidden="1" x14ac:dyDescent="0.2">
      <c r="A16" s="9" t="s">
        <v>56</v>
      </c>
      <c r="B16" s="10" t="s">
        <v>43</v>
      </c>
      <c r="C16" s="10"/>
      <c r="D16" s="10"/>
      <c r="E16" s="10"/>
      <c r="F16" s="10">
        <v>50</v>
      </c>
      <c r="G16" s="11">
        <v>60</v>
      </c>
      <c r="H16" s="10">
        <v>60</v>
      </c>
    </row>
    <row r="17" spans="1:8" hidden="1" x14ac:dyDescent="0.2"/>
    <row r="18" spans="1:8" ht="13.5" thickBot="1" x14ac:dyDescent="0.25">
      <c r="A18" s="24" t="s">
        <v>58</v>
      </c>
      <c r="B18" s="27" t="s">
        <v>52</v>
      </c>
      <c r="C18" s="25">
        <v>201</v>
      </c>
      <c r="D18" s="25">
        <v>250</v>
      </c>
      <c r="E18" s="25">
        <v>150</v>
      </c>
      <c r="F18" s="25">
        <v>210</v>
      </c>
      <c r="G18" s="26">
        <v>150</v>
      </c>
      <c r="H18" s="25">
        <v>150</v>
      </c>
    </row>
    <row r="19" spans="1:8" x14ac:dyDescent="0.2">
      <c r="A19" s="24" t="s">
        <v>64</v>
      </c>
      <c r="B19" s="27" t="s">
        <v>52</v>
      </c>
      <c r="C19" s="27">
        <v>91</v>
      </c>
      <c r="D19" s="27">
        <v>133</v>
      </c>
      <c r="E19">
        <v>35</v>
      </c>
      <c r="F19">
        <v>70</v>
      </c>
      <c r="G19">
        <v>35</v>
      </c>
      <c r="H19">
        <v>35</v>
      </c>
    </row>
    <row r="20" spans="1:8" x14ac:dyDescent="0.2">
      <c r="A20" t="s">
        <v>69</v>
      </c>
      <c r="B20" s="27" t="s">
        <v>52</v>
      </c>
      <c r="C20" s="28">
        <f>C18*0.6+C19*0.4</f>
        <v>157</v>
      </c>
      <c r="D20" s="28">
        <f t="shared" ref="D20:H20" si="0">D18*0.6+D19*0.4</f>
        <v>203.2</v>
      </c>
      <c r="E20" s="28">
        <f t="shared" si="0"/>
        <v>104</v>
      </c>
      <c r="F20" s="28">
        <f t="shared" si="0"/>
        <v>154</v>
      </c>
      <c r="G20" s="28">
        <f t="shared" si="0"/>
        <v>104</v>
      </c>
      <c r="H20" s="28">
        <f t="shared" si="0"/>
        <v>104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LFI 2012 2020</vt:lpstr>
      <vt:lpstr>indicateurs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SADIK</dc:creator>
  <cp:lastModifiedBy>Gérard SADIK</cp:lastModifiedBy>
  <dcterms:created xsi:type="dcterms:W3CDTF">2019-10-21T15:59:23Z</dcterms:created>
  <dcterms:modified xsi:type="dcterms:W3CDTF">2019-10-21T16:00:45Z</dcterms:modified>
</cp:coreProperties>
</file>