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pivotTables/_rels/pivotTable1.xml.rels" ContentType="application/vnd.openxmlformats-package.relationships+xml"/>
  <Override PartName="/xl/pivotTables/pivotTable1.xml" ContentType="application/vnd.openxmlformats-officedocument.spreadsheetml.pivotTable+xml"/>
  <Override PartName="/xl/pivotCache/_rels/pivotCacheDefinition1.xml.rels" ContentType="application/vnd.openxmlformats-package.relationship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ATA" sheetId="1" state="visible" r:id="rId2"/>
    <sheet name="DONNEES PAR MOIS" sheetId="2" state="visible" r:id="rId3"/>
    <sheet name="données hebdo" sheetId="3" state="visible" r:id="rId4"/>
    <sheet name="DONNEES NATIONALES" sheetId="4" state="visible" r:id="rId5"/>
  </sheets>
  <calcPr iterateCount="100" refMode="A1" iterate="false" iterateDelta="0.001"/>
  <pivotCaches>
    <pivotCache cacheId="1" r:id="rId7"/>
  </pivotCaches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<sst xmlns="http://schemas.openxmlformats.org/spreadsheetml/2006/main" count="93" uniqueCount="91">
  <si>
    <t xml:space="preserve">JOUR</t>
  </si>
  <si>
    <t xml:space="preserve">ANNEE</t>
  </si>
  <si>
    <t xml:space="preserve">semaine</t>
  </si>
  <si>
    <t xml:space="preserve">mois</t>
  </si>
  <si>
    <t xml:space="preserve">DATE publication</t>
  </si>
  <si>
    <t xml:space="preserve">DATE PRESUMEE</t>
  </si>
  <si>
    <t xml:space="preserve">DELAI JOURS OUVRES</t>
  </si>
  <si>
    <t xml:space="preserve">MOIS 2</t>
  </si>
  <si>
    <t xml:space="preserve">SEMAINE 2</t>
  </si>
  <si>
    <t xml:space="preserve">appels traités</t>
  </si>
  <si>
    <t xml:space="preserve">rendez-vous donnés</t>
  </si>
  <si>
    <t xml:space="preserve">appels « réorientés »</t>
  </si>
  <si>
    <t xml:space="preserve">TPS MOYEN CONVERSATION</t>
  </si>
  <si>
    <t xml:space="preserve">TPS  MOYEN ATTENTE</t>
  </si>
  <si>
    <t xml:space="preserve">TEMPS REPONSE</t>
  </si>
  <si>
    <t xml:space="preserve">temps attente en minutes</t>
  </si>
  <si>
    <t xml:space="preserve">DUREE EN MINUTES</t>
  </si>
  <si>
    <t xml:space="preserve">Données</t>
  </si>
  <si>
    <t xml:space="preserve">Moyenne - rendez-vous donnés</t>
  </si>
  <si>
    <t xml:space="preserve">Moyenne - appels « réorientés »</t>
  </si>
  <si>
    <t xml:space="preserve">Moyenne - appels traités</t>
  </si>
  <si>
    <t xml:space="preserve">Total Résultat</t>
  </si>
  <si>
    <t xml:space="preserve">SEMAINE</t>
  </si>
  <si>
    <t xml:space="preserve">MOIS</t>
  </si>
  <si>
    <t xml:space="preserve">rdv</t>
  </si>
  <si>
    <t xml:space="preserve">AUTRES</t>
  </si>
  <si>
    <t xml:space="preserve">AF</t>
  </si>
  <si>
    <t xml:space="preserve">BD</t>
  </si>
  <si>
    <t xml:space="preserve">PK</t>
  </si>
  <si>
    <t xml:space="preserve">SD</t>
  </si>
  <si>
    <t xml:space="preserve">CI</t>
  </si>
  <si>
    <t xml:space="preserve">UA</t>
  </si>
  <si>
    <t xml:space="preserve">MD</t>
  </si>
  <si>
    <t xml:space="preserve">TR</t>
  </si>
  <si>
    <t xml:space="preserve">S0</t>
  </si>
  <si>
    <t xml:space="preserve">LK</t>
  </si>
  <si>
    <t xml:space="preserve">STOTAL</t>
  </si>
  <si>
    <t xml:space="preserve">années</t>
  </si>
  <si>
    <t xml:space="preserve">janv.-17</t>
  </si>
  <si>
    <t xml:space="preserve">mars-17</t>
  </si>
  <si>
    <t xml:space="preserve">juin-17</t>
  </si>
  <si>
    <t xml:space="preserve">juil.-17</t>
  </si>
  <si>
    <t xml:space="preserve">août</t>
  </si>
  <si>
    <t xml:space="preserve">sept.-17</t>
  </si>
  <si>
    <t xml:space="preserve">oct.-17</t>
  </si>
  <si>
    <t xml:space="preserve">nov.-17</t>
  </si>
  <si>
    <t xml:space="preserve">DECEMBRE 2017</t>
  </si>
  <si>
    <t xml:space="preserve">janv.-18</t>
  </si>
  <si>
    <t xml:space="preserve">févr.-18</t>
  </si>
  <si>
    <t xml:space="preserve">mars-18</t>
  </si>
  <si>
    <t xml:space="preserve">avr.-18</t>
  </si>
  <si>
    <t xml:space="preserve">mai-18</t>
  </si>
  <si>
    <t xml:space="preserve">juin-18</t>
  </si>
  <si>
    <t xml:space="preserve">juil.-18</t>
  </si>
  <si>
    <t xml:space="preserve">août-18</t>
  </si>
  <si>
    <t xml:space="preserve">sept.-18</t>
  </si>
  <si>
    <t xml:space="preserve">oct.-18</t>
  </si>
  <si>
    <t xml:space="preserve">nov.-18</t>
  </si>
  <si>
    <t xml:space="preserve">déc.-18</t>
  </si>
  <si>
    <t xml:space="preserve">total 2018</t>
  </si>
  <si>
    <t xml:space="preserve">janv.-19</t>
  </si>
  <si>
    <t xml:space="preserve">févr.-19</t>
  </si>
  <si>
    <t xml:space="preserve">mars-19</t>
  </si>
  <si>
    <t xml:space="preserve">avr.-19</t>
  </si>
  <si>
    <t xml:space="preserve">mai-19</t>
  </si>
  <si>
    <t xml:space="preserve">juin-19</t>
  </si>
  <si>
    <t xml:space="preserve">juil.-19</t>
  </si>
  <si>
    <t xml:space="preserve">août-19</t>
  </si>
  <si>
    <t xml:space="preserve">sept.-19</t>
  </si>
  <si>
    <t xml:space="preserve">oct.-19</t>
  </si>
  <si>
    <t xml:space="preserve">nov.-19</t>
  </si>
  <si>
    <t xml:space="preserve">déc.-19</t>
  </si>
  <si>
    <t xml:space="preserve">total 2019</t>
  </si>
  <si>
    <t xml:space="preserve">janv.-20</t>
  </si>
  <si>
    <t xml:space="preserve">févr.-20</t>
  </si>
  <si>
    <t xml:space="preserve">mars-20</t>
  </si>
  <si>
    <t xml:space="preserve">avr.-20</t>
  </si>
  <si>
    <t xml:space="preserve">mai-20</t>
  </si>
  <si>
    <t xml:space="preserve">juin-20</t>
  </si>
  <si>
    <t xml:space="preserve">juil.-20</t>
  </si>
  <si>
    <t xml:space="preserve">da</t>
  </si>
  <si>
    <t xml:space="preserve"> benéficiaires ada</t>
  </si>
  <si>
    <t xml:space="preserve">ALLOCATAIRES</t>
  </si>
  <si>
    <t xml:space="preserve">PLACES FINANCEES</t>
  </si>
  <si>
    <t xml:space="preserve">places dna</t>
  </si>
  <si>
    <t xml:space="preserve">tx occupation selon OFII</t>
  </si>
  <si>
    <t xml:space="preserve">PLACE OCCUPEES</t>
  </si>
  <si>
    <t xml:space="preserve">tx réel occupation</t>
  </si>
  <si>
    <t xml:space="preserve">da hébergés dna</t>
  </si>
  <si>
    <t xml:space="preserve">da non hébergés dna</t>
  </si>
  <si>
    <t xml:space="preserve">PART DA HEBERGES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</si>
</sst>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ddd\ d\ mmm\ yy"/>
    <numFmt numFmtId="166" formatCode="0"/>
    <numFmt numFmtId="167" formatCode="General"/>
    <numFmt numFmtId="168" formatCode="#,##0.0"/>
    <numFmt numFmtId="169" formatCode="#,##0"/>
    <numFmt numFmtId="170" formatCode="dd/mm/yy"/>
    <numFmt numFmtId="171" formatCode="dd/mm/yyyy"/>
    <numFmt numFmtId="172" formatCode="mmm\-yy"/>
    <numFmt numFmtId="173" formatCode="\ * #,##0.00\ ;\-* #,##0.00\ ;\ * \-#\ ;\ @\ "/>
    <numFmt numFmtId="174" formatCode="\ * #,##0\ ;\-* #,##0\ ;\ * \-#\ ;\ @\ "/>
    <numFmt numFmtId="175" formatCode="0.0%"/>
    <numFmt numFmtId="176" formatCode="\ * #,##0&quot;    &quot;;\-* #,##0&quot;    &quot;;\ * \-#&quot;    &quot;;\ @\ "/>
    <numFmt numFmtId="177" formatCode="0.00\ %"/>
  </numFmts>
  <fonts count="1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8"/>
      <name val="Arial"/>
      <family val="0"/>
      <charset val="1"/>
    </font>
    <font>
      <sz val="8"/>
      <color rgb="FF000000"/>
      <name val="Arial"/>
      <family val="0"/>
      <charset val="1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sz val="8"/>
      <color rgb="FF060606"/>
      <name val="Arial"/>
      <family val="2"/>
      <charset val="1"/>
    </font>
    <font>
      <sz val="8"/>
      <name val="Arial Narrow"/>
      <family val="2"/>
    </font>
    <font>
      <sz val="10"/>
      <name val="Arial"/>
      <family val="2"/>
    </font>
    <font>
      <sz val="13"/>
      <name val="Arial"/>
      <family val="2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D8CE"/>
        <bgColor rgb="FFDEE6EF"/>
      </patternFill>
    </fill>
    <fill>
      <patternFill patternType="solid">
        <fgColor rgb="FFFFFF00"/>
        <bgColor rgb="FFFFFF00"/>
      </patternFill>
    </fill>
  </fills>
  <borders count="31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hair"/>
      <right style="hair"/>
      <top style="hair"/>
      <bottom style="hair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3" fontId="13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3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8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9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0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1" xfId="23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9" fontId="0" fillId="0" borderId="12" xfId="23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9" fontId="0" fillId="0" borderId="13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4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5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23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9" fontId="0" fillId="0" borderId="17" xfId="23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9" fontId="0" fillId="0" borderId="1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9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23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9" fontId="0" fillId="0" borderId="21" xfId="23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9" fontId="0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9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3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9" fontId="0" fillId="0" borderId="7" xfId="23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9" fontId="0" fillId="0" borderId="22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23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24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5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9" fontId="4" fillId="0" borderId="26" xfId="24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9" fontId="4" fillId="0" borderId="27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28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29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7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7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8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8" fillId="0" borderId="3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4" fontId="7" fillId="0" borderId="3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3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7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7" fillId="0" borderId="3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8" fillId="0" borderId="3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7" fillId="0" borderId="3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0" borderId="3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3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8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7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6" fontId="8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6" fontId="7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8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oin de la table dynamique" xfId="20"/>
    <cellStyle name="Valeur de la table dynamique" xfId="21"/>
    <cellStyle name="Champ de la table dynamique" xfId="22"/>
    <cellStyle name="Catégorie de la table dynamique" xfId="23"/>
    <cellStyle name="Titre de la table dynamique" xfId="24"/>
    <cellStyle name="Résultat de la table dynamique" xfId="2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5000B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8CE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339966"/>
      <rgbColor rgb="FF060606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<Relationship Id="rId7" Type="http://schemas.openxmlformats.org/officeDocument/2006/relationships/pivotCacheDefinition" Target="pivotCache/pivotCacheDefinition1.xml"/>
</Relationships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ineChart>
        <c:grouping val="stacked"/>
        <c:varyColors val="0"/>
        <c:ser>
          <c:idx val="0"/>
          <c:order val="0"/>
          <c:tx>
            <c:strRef>
              <c:f>DATA!$K$1</c:f>
              <c:strCache>
                <c:ptCount val="1"/>
                <c:pt idx="0">
                  <c:v>rendez-vous donnés</c:v>
                </c:pt>
              </c:strCache>
            </c:strRef>
          </c:tx>
          <c:spPr>
            <a:solidFill>
              <a:srgbClr val="ff0000"/>
            </a:solidFill>
            <a:ln w="2880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DATA!$F$10:$F$608</c:f>
              <c:strCache>
                <c:ptCount val="599"/>
                <c:pt idx="0">
                  <c:v>jeu. 31 déc. 20</c:v>
                </c:pt>
                <c:pt idx="1">
                  <c:v>mer. 30 déc. 20</c:v>
                </c:pt>
                <c:pt idx="2">
                  <c:v>mar. 29 déc. 20</c:v>
                </c:pt>
                <c:pt idx="3">
                  <c:v>lun. 28 déc. 20</c:v>
                </c:pt>
                <c:pt idx="4">
                  <c:v>jeu. 24 déc. 20</c:v>
                </c:pt>
                <c:pt idx="5">
                  <c:v>mer. 23 déc. 20</c:v>
                </c:pt>
                <c:pt idx="6">
                  <c:v>mar. 22 déc. 20</c:v>
                </c:pt>
                <c:pt idx="7">
                  <c:v>lun. 21 déc. 20</c:v>
                </c:pt>
                <c:pt idx="8">
                  <c:v>ven. 18 déc. 20</c:v>
                </c:pt>
                <c:pt idx="9">
                  <c:v>jeu. 17 déc. 20</c:v>
                </c:pt>
                <c:pt idx="10">
                  <c:v>mer. 16 déc. 20</c:v>
                </c:pt>
                <c:pt idx="11">
                  <c:v>mar. 15 déc. 20</c:v>
                </c:pt>
                <c:pt idx="12">
                  <c:v>lun. 14 déc. 20</c:v>
                </c:pt>
                <c:pt idx="13">
                  <c:v>ven. 11 déc. 20</c:v>
                </c:pt>
                <c:pt idx="14">
                  <c:v>jeu. 10 déc. 20</c:v>
                </c:pt>
                <c:pt idx="15">
                  <c:v>mer. 9 déc. 20</c:v>
                </c:pt>
                <c:pt idx="16">
                  <c:v>mar. 8 déc. 20</c:v>
                </c:pt>
                <c:pt idx="17">
                  <c:v>lun. 7 déc. 20</c:v>
                </c:pt>
                <c:pt idx="18">
                  <c:v>ven. 4 déc. 20</c:v>
                </c:pt>
                <c:pt idx="19">
                  <c:v>jeu. 3 déc. 20</c:v>
                </c:pt>
                <c:pt idx="20">
                  <c:v>mer. 2 déc. 20</c:v>
                </c:pt>
                <c:pt idx="21">
                  <c:v>mar. 1 déc. 20</c:v>
                </c:pt>
                <c:pt idx="22">
                  <c:v>lun. 30 nov. 20</c:v>
                </c:pt>
                <c:pt idx="23">
                  <c:v>ven. 27 nov. 20</c:v>
                </c:pt>
                <c:pt idx="24">
                  <c:v>jeu. 26 nov. 20</c:v>
                </c:pt>
                <c:pt idx="25">
                  <c:v>mer. 25 nov. 20</c:v>
                </c:pt>
                <c:pt idx="26">
                  <c:v>mar. 24 nov. 20</c:v>
                </c:pt>
                <c:pt idx="27">
                  <c:v>lun. 23 nov. 20</c:v>
                </c:pt>
                <c:pt idx="28">
                  <c:v>ven. 20 nov. 20</c:v>
                </c:pt>
                <c:pt idx="29">
                  <c:v>jeu. 19 nov. 20</c:v>
                </c:pt>
                <c:pt idx="30">
                  <c:v>mer. 18 nov. 20</c:v>
                </c:pt>
                <c:pt idx="31">
                  <c:v>mar. 17 nov. 20</c:v>
                </c:pt>
                <c:pt idx="32">
                  <c:v>lun. 16 nov. 20</c:v>
                </c:pt>
                <c:pt idx="33">
                  <c:v>ven. 13 nov. 20</c:v>
                </c:pt>
                <c:pt idx="34">
                  <c:v>jeu. 12 nov. 20</c:v>
                </c:pt>
                <c:pt idx="35">
                  <c:v>mar. 10 nov. 20</c:v>
                </c:pt>
                <c:pt idx="36">
                  <c:v>lun. 9 nov. 20</c:v>
                </c:pt>
                <c:pt idx="37">
                  <c:v>ven. 6 nov. 20</c:v>
                </c:pt>
                <c:pt idx="38">
                  <c:v>jeu. 5 nov. 20</c:v>
                </c:pt>
                <c:pt idx="39">
                  <c:v>mer. 4 nov. 20</c:v>
                </c:pt>
                <c:pt idx="40">
                  <c:v>mar. 3 nov. 20</c:v>
                </c:pt>
                <c:pt idx="41">
                  <c:v>lun. 2 nov. 20</c:v>
                </c:pt>
                <c:pt idx="42">
                  <c:v>ven. 30 oct. 20</c:v>
                </c:pt>
                <c:pt idx="43">
                  <c:v>jeu. 29 oct. 20</c:v>
                </c:pt>
                <c:pt idx="44">
                  <c:v>mer. 28 oct. 20</c:v>
                </c:pt>
                <c:pt idx="45">
                  <c:v>mar. 27 oct. 20</c:v>
                </c:pt>
                <c:pt idx="46">
                  <c:v>lun. 26 oct. 20</c:v>
                </c:pt>
                <c:pt idx="47">
                  <c:v>ven. 23 oct. 20</c:v>
                </c:pt>
                <c:pt idx="48">
                  <c:v>jeu. 22 oct. 20</c:v>
                </c:pt>
                <c:pt idx="49">
                  <c:v>mer. 21 oct. 20</c:v>
                </c:pt>
                <c:pt idx="50">
                  <c:v>mar. 20 oct. 20</c:v>
                </c:pt>
                <c:pt idx="51">
                  <c:v>lun. 19 oct. 20</c:v>
                </c:pt>
                <c:pt idx="52">
                  <c:v>ven. 16 oct. 20</c:v>
                </c:pt>
                <c:pt idx="53">
                  <c:v>jeu. 15 oct. 20</c:v>
                </c:pt>
                <c:pt idx="54">
                  <c:v>mer. 14 oct. 20</c:v>
                </c:pt>
                <c:pt idx="55">
                  <c:v>mar. 13 oct. 20</c:v>
                </c:pt>
                <c:pt idx="56">
                  <c:v>lun. 12 oct. 20</c:v>
                </c:pt>
                <c:pt idx="57">
                  <c:v>ven. 9 oct. 20</c:v>
                </c:pt>
                <c:pt idx="58">
                  <c:v>jeu. 8 oct. 20</c:v>
                </c:pt>
                <c:pt idx="59">
                  <c:v>mer. 7 oct. 20</c:v>
                </c:pt>
                <c:pt idx="60">
                  <c:v>mar. 6 oct. 20</c:v>
                </c:pt>
                <c:pt idx="61">
                  <c:v>lun. 5 oct. 20</c:v>
                </c:pt>
                <c:pt idx="62">
                  <c:v>ven. 2 oct. 20</c:v>
                </c:pt>
                <c:pt idx="63">
                  <c:v>jeu. 1 oct. 20</c:v>
                </c:pt>
                <c:pt idx="64">
                  <c:v>mer. 30 sept. 20</c:v>
                </c:pt>
                <c:pt idx="65">
                  <c:v>mar. 29 sept. 20</c:v>
                </c:pt>
                <c:pt idx="66">
                  <c:v>lun. 28 sept. 20</c:v>
                </c:pt>
                <c:pt idx="67">
                  <c:v>ven. 25 sept. 20</c:v>
                </c:pt>
                <c:pt idx="68">
                  <c:v>jeu. 24 sept. 20</c:v>
                </c:pt>
                <c:pt idx="69">
                  <c:v>mer. 23 sept. 20</c:v>
                </c:pt>
                <c:pt idx="70">
                  <c:v>mar. 22 sept. 20</c:v>
                </c:pt>
                <c:pt idx="71">
                  <c:v>lun. 21 sept. 20</c:v>
                </c:pt>
                <c:pt idx="72">
                  <c:v>ven. 18 sept. 20</c:v>
                </c:pt>
                <c:pt idx="73">
                  <c:v>jeu. 17 sept. 20</c:v>
                </c:pt>
                <c:pt idx="74">
                  <c:v>mer. 16 sept. 20</c:v>
                </c:pt>
                <c:pt idx="75">
                  <c:v>mar. 15 sept. 20</c:v>
                </c:pt>
                <c:pt idx="76">
                  <c:v>lun. 14 sept. 20</c:v>
                </c:pt>
                <c:pt idx="77">
                  <c:v>ven. 11 sept. 20</c:v>
                </c:pt>
                <c:pt idx="78">
                  <c:v>jeu. 10 sept. 20</c:v>
                </c:pt>
                <c:pt idx="79">
                  <c:v>mer. 9 sept. 20</c:v>
                </c:pt>
                <c:pt idx="80">
                  <c:v>mar. 8 sept. 20</c:v>
                </c:pt>
                <c:pt idx="81">
                  <c:v>lun. 7 sept. 20</c:v>
                </c:pt>
                <c:pt idx="82">
                  <c:v>ven. 4 sept. 20</c:v>
                </c:pt>
                <c:pt idx="83">
                  <c:v>jeu. 3 sept. 20</c:v>
                </c:pt>
                <c:pt idx="84">
                  <c:v>mer. 2 sept. 20</c:v>
                </c:pt>
                <c:pt idx="85">
                  <c:v>mar. 1 sept. 20</c:v>
                </c:pt>
                <c:pt idx="86">
                  <c:v>lun. 31 août 20</c:v>
                </c:pt>
                <c:pt idx="87">
                  <c:v>ven. 28 août 20</c:v>
                </c:pt>
                <c:pt idx="88">
                  <c:v>jeu. 27 août 20</c:v>
                </c:pt>
                <c:pt idx="89">
                  <c:v>mer. 26 août 20</c:v>
                </c:pt>
                <c:pt idx="90">
                  <c:v>mar. 25 août 20</c:v>
                </c:pt>
                <c:pt idx="91">
                  <c:v>lun. 24 août 20</c:v>
                </c:pt>
                <c:pt idx="92">
                  <c:v>ven. 21 août 20</c:v>
                </c:pt>
                <c:pt idx="93">
                  <c:v>jeu. 20 août 20</c:v>
                </c:pt>
                <c:pt idx="94">
                  <c:v>mer. 19 août 20</c:v>
                </c:pt>
                <c:pt idx="95">
                  <c:v>mar. 18 août 20</c:v>
                </c:pt>
                <c:pt idx="96">
                  <c:v>lun. 17 août 20</c:v>
                </c:pt>
                <c:pt idx="97">
                  <c:v>ven. 14 août 20</c:v>
                </c:pt>
                <c:pt idx="98">
                  <c:v>jeu. 13 août 20</c:v>
                </c:pt>
                <c:pt idx="99">
                  <c:v>mer. 12 août 20</c:v>
                </c:pt>
                <c:pt idx="100">
                  <c:v>mar. 11 août 20</c:v>
                </c:pt>
                <c:pt idx="101">
                  <c:v>lun. 10 août 20</c:v>
                </c:pt>
                <c:pt idx="102">
                  <c:v>ven. 7 août 20</c:v>
                </c:pt>
                <c:pt idx="103">
                  <c:v>jeu. 6 août 20</c:v>
                </c:pt>
                <c:pt idx="104">
                  <c:v>mer. 5 août 20</c:v>
                </c:pt>
                <c:pt idx="105">
                  <c:v>mar. 4 août 20</c:v>
                </c:pt>
                <c:pt idx="106">
                  <c:v>lun. 3 août 20</c:v>
                </c:pt>
                <c:pt idx="107">
                  <c:v>ven. 31 juil. 20</c:v>
                </c:pt>
                <c:pt idx="108">
                  <c:v>jeu. 30 juil. 20</c:v>
                </c:pt>
                <c:pt idx="109">
                  <c:v>mer. 29 juil. 20</c:v>
                </c:pt>
                <c:pt idx="110">
                  <c:v>mar. 28 juil. 20</c:v>
                </c:pt>
                <c:pt idx="111">
                  <c:v>lun. 27 juil. 20</c:v>
                </c:pt>
                <c:pt idx="112">
                  <c:v>ven. 24 juil. 20</c:v>
                </c:pt>
                <c:pt idx="113">
                  <c:v>jeu. 23 juil. 20</c:v>
                </c:pt>
                <c:pt idx="114">
                  <c:v>mer. 22 juil. 20</c:v>
                </c:pt>
                <c:pt idx="115">
                  <c:v>mar. 21 juil. 20</c:v>
                </c:pt>
                <c:pt idx="116">
                  <c:v>lun. 20 juil. 20</c:v>
                </c:pt>
                <c:pt idx="117">
                  <c:v>ven. 17 juil. 20</c:v>
                </c:pt>
                <c:pt idx="118">
                  <c:v>jeu. 16 juil. 20</c:v>
                </c:pt>
                <c:pt idx="119">
                  <c:v>mer. 15 juil. 20</c:v>
                </c:pt>
                <c:pt idx="120">
                  <c:v>ven. 10 juil. 20</c:v>
                </c:pt>
                <c:pt idx="121">
                  <c:v>jeu. 9 juil. 20</c:v>
                </c:pt>
                <c:pt idx="122">
                  <c:v>mer. 8 juil. 20</c:v>
                </c:pt>
                <c:pt idx="123">
                  <c:v>mar. 7 juil. 20</c:v>
                </c:pt>
                <c:pt idx="124">
                  <c:v>lun. 6 juil. 20</c:v>
                </c:pt>
                <c:pt idx="125">
                  <c:v>ven. 3 juil. 20</c:v>
                </c:pt>
                <c:pt idx="126">
                  <c:v>jeu. 2 juil. 20</c:v>
                </c:pt>
                <c:pt idx="127">
                  <c:v>mer. 1 juil. 20</c:v>
                </c:pt>
                <c:pt idx="128">
                  <c:v>mar. 30 juin 20</c:v>
                </c:pt>
                <c:pt idx="129">
                  <c:v>lun. 29 juin 20</c:v>
                </c:pt>
                <c:pt idx="130">
                  <c:v>ven. 26 juin 20</c:v>
                </c:pt>
                <c:pt idx="131">
                  <c:v>jeu. 25 juin 20</c:v>
                </c:pt>
                <c:pt idx="132">
                  <c:v>mer. 24 juin 20</c:v>
                </c:pt>
                <c:pt idx="133">
                  <c:v>mar. 23 juin 20</c:v>
                </c:pt>
                <c:pt idx="134">
                  <c:v>lun. 22 juin 20</c:v>
                </c:pt>
                <c:pt idx="135">
                  <c:v>ven. 19 juin 20</c:v>
                </c:pt>
                <c:pt idx="136">
                  <c:v>jeu. 18 juin 20</c:v>
                </c:pt>
                <c:pt idx="137">
                  <c:v>mer. 17 juin 20</c:v>
                </c:pt>
                <c:pt idx="138">
                  <c:v>mar. 16 juin 20</c:v>
                </c:pt>
                <c:pt idx="139">
                  <c:v>lun. 15 juin 20</c:v>
                </c:pt>
                <c:pt idx="140">
                  <c:v>ven. 12 juin 20</c:v>
                </c:pt>
                <c:pt idx="141">
                  <c:v>jeu. 11 juin 20</c:v>
                </c:pt>
                <c:pt idx="142">
                  <c:v>mer. 10 juin 20</c:v>
                </c:pt>
                <c:pt idx="143">
                  <c:v>mar. 9 juin 20</c:v>
                </c:pt>
                <c:pt idx="144">
                  <c:v>lun. 8 juin 20</c:v>
                </c:pt>
                <c:pt idx="145">
                  <c:v>ven. 5 juin 20</c:v>
                </c:pt>
                <c:pt idx="146">
                  <c:v>jeu. 4 juin 20</c:v>
                </c:pt>
                <c:pt idx="147">
                  <c:v>mer. 3 juin 20</c:v>
                </c:pt>
                <c:pt idx="148">
                  <c:v>mar. 2 juin 20</c:v>
                </c:pt>
                <c:pt idx="149">
                  <c:v>ven. 29 mai 20</c:v>
                </c:pt>
                <c:pt idx="150">
                  <c:v>jeu. 28 mai 20</c:v>
                </c:pt>
                <c:pt idx="151">
                  <c:v>mer. 27 mai 20</c:v>
                </c:pt>
                <c:pt idx="152">
                  <c:v>mar. 26 mai 20</c:v>
                </c:pt>
                <c:pt idx="153">
                  <c:v>lun. 25 mai 20</c:v>
                </c:pt>
                <c:pt idx="154">
                  <c:v>mer. 20 mai 20</c:v>
                </c:pt>
                <c:pt idx="155">
                  <c:v>mar. 19 mai 20</c:v>
                </c:pt>
                <c:pt idx="156">
                  <c:v>lun. 18 mai 20</c:v>
                </c:pt>
                <c:pt idx="157">
                  <c:v>ven. 15 mai 20</c:v>
                </c:pt>
                <c:pt idx="158">
                  <c:v>jeu. 14 mai 20</c:v>
                </c:pt>
                <c:pt idx="159">
                  <c:v>mer. 13 mai 20</c:v>
                </c:pt>
                <c:pt idx="160">
                  <c:v>mar. 12 mai 20</c:v>
                </c:pt>
                <c:pt idx="161">
                  <c:v>lun. 11 mai 20</c:v>
                </c:pt>
                <c:pt idx="162">
                  <c:v>jeu. 7 mai 20</c:v>
                </c:pt>
                <c:pt idx="163">
                  <c:v>mer. 6 mai 20</c:v>
                </c:pt>
                <c:pt idx="164">
                  <c:v>mar. 5 mai 20</c:v>
                </c:pt>
                <c:pt idx="165">
                  <c:v>ven. 20 mars 20</c:v>
                </c:pt>
                <c:pt idx="166">
                  <c:v>mar. 17 mars 20</c:v>
                </c:pt>
                <c:pt idx="167">
                  <c:v>lun. 16 mars 20</c:v>
                </c:pt>
                <c:pt idx="168">
                  <c:v>ven. 13 mars 20</c:v>
                </c:pt>
                <c:pt idx="169">
                  <c:v>jeu. 12 mars 20</c:v>
                </c:pt>
                <c:pt idx="170">
                  <c:v>mer. 11 mars 20</c:v>
                </c:pt>
                <c:pt idx="171">
                  <c:v>mar. 10 mars 20</c:v>
                </c:pt>
                <c:pt idx="172">
                  <c:v>lun. 9 mars 20</c:v>
                </c:pt>
                <c:pt idx="173">
                  <c:v>ven. 6 mars 20</c:v>
                </c:pt>
                <c:pt idx="174">
                  <c:v>jeu. 5 mars 20</c:v>
                </c:pt>
                <c:pt idx="175">
                  <c:v>mer. 4 mars 20</c:v>
                </c:pt>
                <c:pt idx="176">
                  <c:v>mar. 3 mars 20</c:v>
                </c:pt>
                <c:pt idx="177">
                  <c:v>lun. 2 mars 20</c:v>
                </c:pt>
                <c:pt idx="178">
                  <c:v>ven. 28 févr. 20</c:v>
                </c:pt>
                <c:pt idx="179">
                  <c:v>jeu. 27 févr. 20</c:v>
                </c:pt>
                <c:pt idx="180">
                  <c:v>mer. 26 févr. 20</c:v>
                </c:pt>
                <c:pt idx="181">
                  <c:v>mar. 25 févr. 20</c:v>
                </c:pt>
                <c:pt idx="182">
                  <c:v>lun. 24 févr. 20</c:v>
                </c:pt>
                <c:pt idx="183">
                  <c:v>ven. 21 févr. 20</c:v>
                </c:pt>
                <c:pt idx="184">
                  <c:v>jeu. 20 févr. 20</c:v>
                </c:pt>
                <c:pt idx="185">
                  <c:v>mer. 19 févr. 20</c:v>
                </c:pt>
                <c:pt idx="186">
                  <c:v>mar. 18 févr. 20</c:v>
                </c:pt>
                <c:pt idx="187">
                  <c:v>lun. 17 févr. 20</c:v>
                </c:pt>
                <c:pt idx="188">
                  <c:v>ven. 14 févr. 20</c:v>
                </c:pt>
                <c:pt idx="189">
                  <c:v>jeu. 13 févr. 20</c:v>
                </c:pt>
                <c:pt idx="190">
                  <c:v>mer. 12 févr. 20</c:v>
                </c:pt>
                <c:pt idx="191">
                  <c:v>mar. 11 févr. 20</c:v>
                </c:pt>
                <c:pt idx="192">
                  <c:v>lun. 10 févr. 20</c:v>
                </c:pt>
                <c:pt idx="193">
                  <c:v>ven. 7 févr. 20</c:v>
                </c:pt>
                <c:pt idx="194">
                  <c:v>jeu. 6 févr. 20</c:v>
                </c:pt>
                <c:pt idx="195">
                  <c:v>mer. 5 févr. 20</c:v>
                </c:pt>
                <c:pt idx="196">
                  <c:v>mar. 4 févr. 20</c:v>
                </c:pt>
                <c:pt idx="197">
                  <c:v>lun. 3 févr. 20</c:v>
                </c:pt>
                <c:pt idx="198">
                  <c:v>ven. 31 janv. 20</c:v>
                </c:pt>
                <c:pt idx="199">
                  <c:v>jeu. 30 janv. 20</c:v>
                </c:pt>
                <c:pt idx="200">
                  <c:v>mer. 29 janv. 20</c:v>
                </c:pt>
                <c:pt idx="201">
                  <c:v>mar. 28 janv. 20</c:v>
                </c:pt>
                <c:pt idx="202">
                  <c:v>lun. 27 janv. 20</c:v>
                </c:pt>
                <c:pt idx="203">
                  <c:v>ven. 24 janv. 20</c:v>
                </c:pt>
                <c:pt idx="204">
                  <c:v>jeu. 23 janv. 20</c:v>
                </c:pt>
                <c:pt idx="205">
                  <c:v>mer. 22 janv. 20</c:v>
                </c:pt>
                <c:pt idx="206">
                  <c:v>mar. 21 janv. 20</c:v>
                </c:pt>
                <c:pt idx="207">
                  <c:v>lun. 20 janv. 20</c:v>
                </c:pt>
                <c:pt idx="208">
                  <c:v>ven. 17 janv. 20</c:v>
                </c:pt>
                <c:pt idx="209">
                  <c:v>jeu. 16 janv. 20</c:v>
                </c:pt>
                <c:pt idx="210">
                  <c:v>mer. 15 janv. 20</c:v>
                </c:pt>
                <c:pt idx="211">
                  <c:v>mar. 14 janv. 20</c:v>
                </c:pt>
                <c:pt idx="212">
                  <c:v>lun. 13 janv. 20</c:v>
                </c:pt>
                <c:pt idx="213">
                  <c:v>ven. 10 janv. 20</c:v>
                </c:pt>
                <c:pt idx="214">
                  <c:v>jeu. 9 janv. 20</c:v>
                </c:pt>
                <c:pt idx="215">
                  <c:v>mer. 8 janv. 20</c:v>
                </c:pt>
                <c:pt idx="216">
                  <c:v>mar. 7 janv. 20</c:v>
                </c:pt>
                <c:pt idx="217">
                  <c:v>lun. 6 janv. 20</c:v>
                </c:pt>
                <c:pt idx="218">
                  <c:v>ven. 3 janv. 20</c:v>
                </c:pt>
                <c:pt idx="219">
                  <c:v>jeu. 2 janv. 20</c:v>
                </c:pt>
                <c:pt idx="220">
                  <c:v>mar. 31 déc. 19</c:v>
                </c:pt>
                <c:pt idx="221">
                  <c:v>lun. 30 déc. 19</c:v>
                </c:pt>
                <c:pt idx="222">
                  <c:v>ven. 27 déc. 19</c:v>
                </c:pt>
                <c:pt idx="223">
                  <c:v>jeu. 26 déc. 19</c:v>
                </c:pt>
                <c:pt idx="224">
                  <c:v>mar. 24 déc. 19</c:v>
                </c:pt>
                <c:pt idx="225">
                  <c:v>lun. 23 déc. 19</c:v>
                </c:pt>
                <c:pt idx="226">
                  <c:v>ven. 20 déc. 19</c:v>
                </c:pt>
                <c:pt idx="227">
                  <c:v>jeu. 19 déc. 19</c:v>
                </c:pt>
                <c:pt idx="228">
                  <c:v>mer. 18 déc. 19</c:v>
                </c:pt>
                <c:pt idx="229">
                  <c:v>mar. 17 déc. 19</c:v>
                </c:pt>
                <c:pt idx="230">
                  <c:v>lun. 16 déc. 19</c:v>
                </c:pt>
                <c:pt idx="231">
                  <c:v>ven. 13 déc. 19</c:v>
                </c:pt>
                <c:pt idx="232">
                  <c:v>jeu. 12 déc. 19</c:v>
                </c:pt>
                <c:pt idx="233">
                  <c:v>mer. 11 déc. 19</c:v>
                </c:pt>
                <c:pt idx="234">
                  <c:v>jeu. 5 déc. 19</c:v>
                </c:pt>
                <c:pt idx="235">
                  <c:v>mer. 4 déc. 19</c:v>
                </c:pt>
                <c:pt idx="236">
                  <c:v>mar. 3 déc. 19</c:v>
                </c:pt>
                <c:pt idx="237">
                  <c:v>lun. 2 déc. 19</c:v>
                </c:pt>
                <c:pt idx="238">
                  <c:v>ven. 29 nov. 19</c:v>
                </c:pt>
                <c:pt idx="239">
                  <c:v>jeu. 28 nov. 19</c:v>
                </c:pt>
                <c:pt idx="240">
                  <c:v>mer. 27 nov. 19</c:v>
                </c:pt>
                <c:pt idx="241">
                  <c:v>mar. 26 nov. 19</c:v>
                </c:pt>
                <c:pt idx="242">
                  <c:v>lun. 25 nov. 19</c:v>
                </c:pt>
                <c:pt idx="243">
                  <c:v>ven. 22 nov. 19</c:v>
                </c:pt>
                <c:pt idx="244">
                  <c:v>ven. 22 nov. 19</c:v>
                </c:pt>
                <c:pt idx="245">
                  <c:v>ven. 22 nov. 19</c:v>
                </c:pt>
                <c:pt idx="246">
                  <c:v>ven. 22 nov. 19</c:v>
                </c:pt>
                <c:pt idx="247">
                  <c:v>ven. 22 nov. 19</c:v>
                </c:pt>
                <c:pt idx="248">
                  <c:v>ven. 15 nov. 19</c:v>
                </c:pt>
                <c:pt idx="249">
                  <c:v>jeu. 14 nov. 19</c:v>
                </c:pt>
                <c:pt idx="250">
                  <c:v>mer. 13 nov. 19</c:v>
                </c:pt>
                <c:pt idx="251">
                  <c:v>mar. 12 nov. 19</c:v>
                </c:pt>
                <c:pt idx="252">
                  <c:v>ven. 8 nov. 19</c:v>
                </c:pt>
                <c:pt idx="253">
                  <c:v>jeu. 7 nov. 19</c:v>
                </c:pt>
                <c:pt idx="254">
                  <c:v>mar. 5 nov. 19</c:v>
                </c:pt>
                <c:pt idx="255">
                  <c:v>lun. 4 nov. 19</c:v>
                </c:pt>
                <c:pt idx="256">
                  <c:v>jeu. 31 oct. 19</c:v>
                </c:pt>
                <c:pt idx="257">
                  <c:v>mer. 30 oct. 19</c:v>
                </c:pt>
                <c:pt idx="258">
                  <c:v>mar. 29 oct. 19</c:v>
                </c:pt>
                <c:pt idx="259">
                  <c:v>lun. 28 oct. 19</c:v>
                </c:pt>
                <c:pt idx="260">
                  <c:v>ven. 25 oct. 19</c:v>
                </c:pt>
                <c:pt idx="261">
                  <c:v>jeu. 24 oct. 19</c:v>
                </c:pt>
                <c:pt idx="262">
                  <c:v>mer. 23 oct. 19</c:v>
                </c:pt>
                <c:pt idx="263">
                  <c:v>mar. 22 oct. 19</c:v>
                </c:pt>
                <c:pt idx="264">
                  <c:v>lun. 21 oct. 19</c:v>
                </c:pt>
                <c:pt idx="265">
                  <c:v>ven. 18 oct. 19</c:v>
                </c:pt>
                <c:pt idx="266">
                  <c:v>jeu. 17 oct. 19</c:v>
                </c:pt>
                <c:pt idx="267">
                  <c:v>mer. 16 oct. 19</c:v>
                </c:pt>
                <c:pt idx="268">
                  <c:v>mar. 15 oct. 19</c:v>
                </c:pt>
                <c:pt idx="269">
                  <c:v>lun. 14 oct. 19</c:v>
                </c:pt>
                <c:pt idx="270">
                  <c:v>ven. 11 oct. 19</c:v>
                </c:pt>
                <c:pt idx="271">
                  <c:v>mer. 9 oct. 19</c:v>
                </c:pt>
                <c:pt idx="272">
                  <c:v>mar. 8 oct. 19</c:v>
                </c:pt>
                <c:pt idx="273">
                  <c:v>lun. 7 oct. 19</c:v>
                </c:pt>
                <c:pt idx="274">
                  <c:v>ven. 4 oct. 19</c:v>
                </c:pt>
                <c:pt idx="275">
                  <c:v>jeu. 3 oct. 19</c:v>
                </c:pt>
                <c:pt idx="276">
                  <c:v>mer. 2 oct. 19</c:v>
                </c:pt>
                <c:pt idx="277">
                  <c:v>mar. 1 oct. 19</c:v>
                </c:pt>
                <c:pt idx="278">
                  <c:v>lun. 30 sept. 19</c:v>
                </c:pt>
                <c:pt idx="279">
                  <c:v>ven. 27 sept. 19</c:v>
                </c:pt>
                <c:pt idx="280">
                  <c:v>jeu. 26 sept. 19</c:v>
                </c:pt>
                <c:pt idx="281">
                  <c:v>mer. 25 sept. 19</c:v>
                </c:pt>
                <c:pt idx="282">
                  <c:v>mar. 24 sept. 19</c:v>
                </c:pt>
                <c:pt idx="283">
                  <c:v>lun. 23 sept. 19</c:v>
                </c:pt>
                <c:pt idx="284">
                  <c:v>ven. 20 sept. 19</c:v>
                </c:pt>
                <c:pt idx="285">
                  <c:v>jeu. 19 sept. 19</c:v>
                </c:pt>
                <c:pt idx="286">
                  <c:v>mar. 17 sept. 19</c:v>
                </c:pt>
                <c:pt idx="287">
                  <c:v>lun. 16 sept. 19</c:v>
                </c:pt>
                <c:pt idx="288">
                  <c:v>ven. 13 sept. 19</c:v>
                </c:pt>
                <c:pt idx="289">
                  <c:v>jeu. 12 sept. 19</c:v>
                </c:pt>
                <c:pt idx="290">
                  <c:v>mer. 11 sept. 19</c:v>
                </c:pt>
                <c:pt idx="291">
                  <c:v>mar. 10 sept. 19</c:v>
                </c:pt>
                <c:pt idx="292">
                  <c:v>lun. 9 sept. 19</c:v>
                </c:pt>
                <c:pt idx="293">
                  <c:v>ven. 6 sept. 19</c:v>
                </c:pt>
                <c:pt idx="294">
                  <c:v>jeu. 5 sept. 19</c:v>
                </c:pt>
                <c:pt idx="295">
                  <c:v>mer. 4 sept. 19</c:v>
                </c:pt>
                <c:pt idx="296">
                  <c:v>mar. 3 sept. 19</c:v>
                </c:pt>
                <c:pt idx="297">
                  <c:v>lun. 2 sept. 19</c:v>
                </c:pt>
                <c:pt idx="298">
                  <c:v>ven. 30 août 19</c:v>
                </c:pt>
                <c:pt idx="299">
                  <c:v>jeu. 29 août 19</c:v>
                </c:pt>
                <c:pt idx="300">
                  <c:v>mer. 28 août 19</c:v>
                </c:pt>
                <c:pt idx="301">
                  <c:v>mar. 27 août 19</c:v>
                </c:pt>
                <c:pt idx="302">
                  <c:v>lun. 26 août 19</c:v>
                </c:pt>
                <c:pt idx="303">
                  <c:v>ven. 23 août 19</c:v>
                </c:pt>
                <c:pt idx="304">
                  <c:v>jeu. 22 août 19</c:v>
                </c:pt>
                <c:pt idx="305">
                  <c:v>mer. 21 août 19</c:v>
                </c:pt>
                <c:pt idx="306">
                  <c:v>mar. 20 août 19</c:v>
                </c:pt>
                <c:pt idx="307">
                  <c:v>lun. 19 août 19</c:v>
                </c:pt>
                <c:pt idx="308">
                  <c:v>mer. 14 août 19</c:v>
                </c:pt>
                <c:pt idx="309">
                  <c:v>mar. 13 août 19</c:v>
                </c:pt>
                <c:pt idx="310">
                  <c:v>lun. 12 août 19</c:v>
                </c:pt>
                <c:pt idx="311">
                  <c:v>ven. 9 août 19</c:v>
                </c:pt>
                <c:pt idx="312">
                  <c:v>jeu. 8 août 19</c:v>
                </c:pt>
                <c:pt idx="313">
                  <c:v>mer. 7 août 19</c:v>
                </c:pt>
                <c:pt idx="314">
                  <c:v>mar. 6 août 19</c:v>
                </c:pt>
                <c:pt idx="315">
                  <c:v>lun. 5 août 19</c:v>
                </c:pt>
                <c:pt idx="316">
                  <c:v>ven. 2 août 19</c:v>
                </c:pt>
                <c:pt idx="317">
                  <c:v>jeu. 1 août 19</c:v>
                </c:pt>
                <c:pt idx="318">
                  <c:v>mer. 31 juil. 19</c:v>
                </c:pt>
                <c:pt idx="319">
                  <c:v>mar. 30 juil. 19</c:v>
                </c:pt>
                <c:pt idx="320">
                  <c:v>lun. 29 juil. 19</c:v>
                </c:pt>
                <c:pt idx="321">
                  <c:v>ven. 26 juil. 19</c:v>
                </c:pt>
                <c:pt idx="322">
                  <c:v>jeu. 25 juil. 19</c:v>
                </c:pt>
                <c:pt idx="323">
                  <c:v>mer. 24 juil. 19</c:v>
                </c:pt>
                <c:pt idx="324">
                  <c:v>mar. 23 juil. 19</c:v>
                </c:pt>
                <c:pt idx="325">
                  <c:v>lun. 22 juil. 19</c:v>
                </c:pt>
                <c:pt idx="326">
                  <c:v>ven. 19 juil. 19</c:v>
                </c:pt>
                <c:pt idx="327">
                  <c:v>jeu. 18 juil. 19</c:v>
                </c:pt>
                <c:pt idx="328">
                  <c:v>mer. 17 juil. 19</c:v>
                </c:pt>
                <c:pt idx="329">
                  <c:v>mar. 16 juil. 19</c:v>
                </c:pt>
                <c:pt idx="330">
                  <c:v>lun. 15 juil. 19</c:v>
                </c:pt>
                <c:pt idx="331">
                  <c:v>ven. 12 juil. 19</c:v>
                </c:pt>
                <c:pt idx="332">
                  <c:v>jeu. 11 juil. 19</c:v>
                </c:pt>
                <c:pt idx="333">
                  <c:v>mer. 10 juil. 19</c:v>
                </c:pt>
                <c:pt idx="334">
                  <c:v>mar. 9 juil. 19</c:v>
                </c:pt>
                <c:pt idx="335">
                  <c:v>lun. 8 juil. 19</c:v>
                </c:pt>
                <c:pt idx="336">
                  <c:v>ven. 5 juil. 19</c:v>
                </c:pt>
                <c:pt idx="337">
                  <c:v>jeu. 4 juil. 19</c:v>
                </c:pt>
                <c:pt idx="338">
                  <c:v>mer. 3 juil. 19</c:v>
                </c:pt>
                <c:pt idx="339">
                  <c:v>mar. 2 juil. 19</c:v>
                </c:pt>
                <c:pt idx="340">
                  <c:v>lun. 1 juil. 19</c:v>
                </c:pt>
                <c:pt idx="341">
                  <c:v>ven. 28 juin 19</c:v>
                </c:pt>
                <c:pt idx="342">
                  <c:v>jeu. 27 juin 19</c:v>
                </c:pt>
                <c:pt idx="343">
                  <c:v>mer. 26 juin 19</c:v>
                </c:pt>
                <c:pt idx="344">
                  <c:v>mar. 25 juin 19</c:v>
                </c:pt>
                <c:pt idx="345">
                  <c:v>lun. 24 juin 19</c:v>
                </c:pt>
                <c:pt idx="346">
                  <c:v>ven. 21 juin 19</c:v>
                </c:pt>
                <c:pt idx="347">
                  <c:v>jeu. 20 juin 19</c:v>
                </c:pt>
                <c:pt idx="348">
                  <c:v>mer. 19 juin 19</c:v>
                </c:pt>
                <c:pt idx="349">
                  <c:v>mar. 18 juin 19</c:v>
                </c:pt>
                <c:pt idx="350">
                  <c:v>lun. 17 juin 19</c:v>
                </c:pt>
                <c:pt idx="351">
                  <c:v>ven. 14 juin 19</c:v>
                </c:pt>
                <c:pt idx="352">
                  <c:v>mer. 12 juin 19</c:v>
                </c:pt>
                <c:pt idx="353">
                  <c:v>mar. 11 juin 19</c:v>
                </c:pt>
                <c:pt idx="354">
                  <c:v>ven. 7 juin 19</c:v>
                </c:pt>
                <c:pt idx="355">
                  <c:v>jeu. 6 juin 19</c:v>
                </c:pt>
                <c:pt idx="356">
                  <c:v>mer. 5 juin 19</c:v>
                </c:pt>
                <c:pt idx="357">
                  <c:v>mar. 4 juin 19</c:v>
                </c:pt>
                <c:pt idx="358">
                  <c:v>lun. 3 juin 19</c:v>
                </c:pt>
                <c:pt idx="359">
                  <c:v>mer. 29 mai 19</c:v>
                </c:pt>
                <c:pt idx="360">
                  <c:v>mar. 28 mai 19</c:v>
                </c:pt>
                <c:pt idx="361">
                  <c:v>lun. 27 mai 19</c:v>
                </c:pt>
                <c:pt idx="362">
                  <c:v>ven. 24 mai 19</c:v>
                </c:pt>
                <c:pt idx="363">
                  <c:v>jeu. 23 mai 19</c:v>
                </c:pt>
                <c:pt idx="364">
                  <c:v>mar. 21 mai 19</c:v>
                </c:pt>
                <c:pt idx="365">
                  <c:v>lun. 20 mai 19</c:v>
                </c:pt>
                <c:pt idx="366">
                  <c:v>ven. 17 mai 19</c:v>
                </c:pt>
                <c:pt idx="367">
                  <c:v>jeu. 16 mai 19</c:v>
                </c:pt>
                <c:pt idx="368">
                  <c:v>mer. 15 mai 19</c:v>
                </c:pt>
                <c:pt idx="369">
                  <c:v>mar. 14 mai 19</c:v>
                </c:pt>
                <c:pt idx="370">
                  <c:v>ven. 10 mai 19</c:v>
                </c:pt>
                <c:pt idx="371">
                  <c:v>mar. 7 mai 19</c:v>
                </c:pt>
                <c:pt idx="372">
                  <c:v>lun. 6 mai 19</c:v>
                </c:pt>
                <c:pt idx="373">
                  <c:v>ven. 3 mai 19</c:v>
                </c:pt>
                <c:pt idx="374">
                  <c:v>jeu. 2 mai 19</c:v>
                </c:pt>
                <c:pt idx="375">
                  <c:v>mar. 30 avr. 19</c:v>
                </c:pt>
                <c:pt idx="376">
                  <c:v>lun. 29 avr. 19</c:v>
                </c:pt>
                <c:pt idx="377">
                  <c:v>ven. 26 avr. 19</c:v>
                </c:pt>
                <c:pt idx="378">
                  <c:v>jeu. 25 avr. 19</c:v>
                </c:pt>
                <c:pt idx="379">
                  <c:v>mer. 24 avr. 19</c:v>
                </c:pt>
                <c:pt idx="380">
                  <c:v>mar. 23 avr. 19</c:v>
                </c:pt>
                <c:pt idx="381">
                  <c:v>ven. 19 avr. 19</c:v>
                </c:pt>
                <c:pt idx="382">
                  <c:v>jeu. 18 avr. 19</c:v>
                </c:pt>
                <c:pt idx="383">
                  <c:v>mer. 17 avr. 19</c:v>
                </c:pt>
                <c:pt idx="384">
                  <c:v>mar. 16 avr. 19</c:v>
                </c:pt>
                <c:pt idx="385">
                  <c:v>lun. 15 avr. 19</c:v>
                </c:pt>
                <c:pt idx="386">
                  <c:v>ven. 12 avr. 19</c:v>
                </c:pt>
                <c:pt idx="387">
                  <c:v>jeu. 11 avr. 19</c:v>
                </c:pt>
                <c:pt idx="388">
                  <c:v>mer. 10 avr. 19</c:v>
                </c:pt>
                <c:pt idx="389">
                  <c:v>mar. 9 avr. 19</c:v>
                </c:pt>
                <c:pt idx="390">
                  <c:v>ven. 5 avr. 19</c:v>
                </c:pt>
                <c:pt idx="391">
                  <c:v>jeu. 4 avr. 19</c:v>
                </c:pt>
                <c:pt idx="392">
                  <c:v>mer. 3 avr. 19</c:v>
                </c:pt>
                <c:pt idx="393">
                  <c:v>mar. 2 avr. 19</c:v>
                </c:pt>
                <c:pt idx="394">
                  <c:v>lun. 1 avr. 19</c:v>
                </c:pt>
                <c:pt idx="395">
                  <c:v>ven. 29 mars 19</c:v>
                </c:pt>
                <c:pt idx="396">
                  <c:v>jeu. 28 mars 19</c:v>
                </c:pt>
                <c:pt idx="397">
                  <c:v>mer. 27 mars 19</c:v>
                </c:pt>
                <c:pt idx="398">
                  <c:v>mar. 26 mars 19</c:v>
                </c:pt>
                <c:pt idx="399">
                  <c:v>lun. 25 mars 19</c:v>
                </c:pt>
                <c:pt idx="400">
                  <c:v>ven. 22 mars 19</c:v>
                </c:pt>
                <c:pt idx="401">
                  <c:v>jeu. 21 mars 19</c:v>
                </c:pt>
                <c:pt idx="402">
                  <c:v>mer. 20 mars 19</c:v>
                </c:pt>
                <c:pt idx="403">
                  <c:v>mar. 19 mars 19</c:v>
                </c:pt>
                <c:pt idx="404">
                  <c:v>lun. 18 mars 19</c:v>
                </c:pt>
                <c:pt idx="405">
                  <c:v>ven. 15 mars 19</c:v>
                </c:pt>
                <c:pt idx="406">
                  <c:v>jeu. 14 mars 19</c:v>
                </c:pt>
                <c:pt idx="407">
                  <c:v>mer. 13 mars 19</c:v>
                </c:pt>
                <c:pt idx="408">
                  <c:v>mar. 12 mars 19</c:v>
                </c:pt>
                <c:pt idx="409">
                  <c:v>lun. 11 mars 19</c:v>
                </c:pt>
                <c:pt idx="410">
                  <c:v>ven. 8 mars 19</c:v>
                </c:pt>
                <c:pt idx="411">
                  <c:v>jeu. 7 mars 19</c:v>
                </c:pt>
                <c:pt idx="412">
                  <c:v>mer. 6 mars 19</c:v>
                </c:pt>
                <c:pt idx="413">
                  <c:v>mar. 5 mars 19</c:v>
                </c:pt>
                <c:pt idx="414">
                  <c:v>lun. 4 mars 19</c:v>
                </c:pt>
                <c:pt idx="415">
                  <c:v>ven. 1 mars 19</c:v>
                </c:pt>
                <c:pt idx="416">
                  <c:v>jeu. 28 févr. 19</c:v>
                </c:pt>
                <c:pt idx="417">
                  <c:v>mer. 27 févr. 19</c:v>
                </c:pt>
                <c:pt idx="418">
                  <c:v>mar. 26 févr. 19</c:v>
                </c:pt>
                <c:pt idx="419">
                  <c:v>lun. 25 févr. 19</c:v>
                </c:pt>
                <c:pt idx="420">
                  <c:v>ven. 22 févr. 19</c:v>
                </c:pt>
                <c:pt idx="421">
                  <c:v>jeu. 21 févr. 19</c:v>
                </c:pt>
                <c:pt idx="422">
                  <c:v>mer. 20 févr. 19</c:v>
                </c:pt>
                <c:pt idx="423">
                  <c:v>mar. 19 févr. 19</c:v>
                </c:pt>
                <c:pt idx="424">
                  <c:v>lun. 18 févr. 19</c:v>
                </c:pt>
                <c:pt idx="425">
                  <c:v>ven. 15 févr. 19</c:v>
                </c:pt>
                <c:pt idx="426">
                  <c:v>jeu. 14 févr. 19</c:v>
                </c:pt>
                <c:pt idx="427">
                  <c:v>mer. 13 févr. 19</c:v>
                </c:pt>
                <c:pt idx="428">
                  <c:v>lun. 11 févr. 19</c:v>
                </c:pt>
                <c:pt idx="429">
                  <c:v>jeu. 7 févr. 19</c:v>
                </c:pt>
                <c:pt idx="430">
                  <c:v>mer. 6 févr. 19</c:v>
                </c:pt>
                <c:pt idx="431">
                  <c:v>mar. 5 févr. 19</c:v>
                </c:pt>
                <c:pt idx="432">
                  <c:v>lun. 4 févr. 19</c:v>
                </c:pt>
                <c:pt idx="433">
                  <c:v>ven. 1 févr. 19</c:v>
                </c:pt>
                <c:pt idx="434">
                  <c:v>jeu. 31 janv. 19</c:v>
                </c:pt>
                <c:pt idx="435">
                  <c:v>mer. 30 janv. 19</c:v>
                </c:pt>
                <c:pt idx="436">
                  <c:v>mar. 29 janv. 19</c:v>
                </c:pt>
                <c:pt idx="437">
                  <c:v>lun. 28 janv. 19</c:v>
                </c:pt>
                <c:pt idx="438">
                  <c:v>ven. 25 janv. 19</c:v>
                </c:pt>
                <c:pt idx="439">
                  <c:v>jeu. 24 janv. 19</c:v>
                </c:pt>
                <c:pt idx="440">
                  <c:v>mer. 23 janv. 19</c:v>
                </c:pt>
                <c:pt idx="441">
                  <c:v>mar. 22 janv. 19</c:v>
                </c:pt>
                <c:pt idx="442">
                  <c:v>lun. 21 janv. 19</c:v>
                </c:pt>
                <c:pt idx="443">
                  <c:v>ven. 18 janv. 19</c:v>
                </c:pt>
                <c:pt idx="444">
                  <c:v>jeu. 17 janv. 19</c:v>
                </c:pt>
                <c:pt idx="445">
                  <c:v>mer. 16 janv. 19</c:v>
                </c:pt>
                <c:pt idx="446">
                  <c:v>mar. 15 janv. 19</c:v>
                </c:pt>
                <c:pt idx="447">
                  <c:v>lun. 14 janv. 19</c:v>
                </c:pt>
                <c:pt idx="448">
                  <c:v>ven. 11 janv. 19</c:v>
                </c:pt>
                <c:pt idx="449">
                  <c:v>jeu. 10 janv. 19</c:v>
                </c:pt>
                <c:pt idx="450">
                  <c:v>mer. 9 janv. 19</c:v>
                </c:pt>
                <c:pt idx="451">
                  <c:v>mar. 8 janv. 19</c:v>
                </c:pt>
                <c:pt idx="452">
                  <c:v>lun. 7 janv. 19</c:v>
                </c:pt>
                <c:pt idx="453">
                  <c:v>ven. 4 janv. 19</c:v>
                </c:pt>
                <c:pt idx="454">
                  <c:v>jeu. 3 janv. 19</c:v>
                </c:pt>
                <c:pt idx="455">
                  <c:v>mer. 2 janv. 19</c:v>
                </c:pt>
                <c:pt idx="456">
                  <c:v>lun. 24 déc. 18</c:v>
                </c:pt>
                <c:pt idx="457">
                  <c:v>jeu. 20 déc. 18</c:v>
                </c:pt>
                <c:pt idx="458">
                  <c:v>mer. 19 déc. 18</c:v>
                </c:pt>
                <c:pt idx="459">
                  <c:v>mar. 18 déc. 18</c:v>
                </c:pt>
                <c:pt idx="460">
                  <c:v>lun. 17 déc. 18</c:v>
                </c:pt>
                <c:pt idx="461">
                  <c:v>ven. 14 déc. 18</c:v>
                </c:pt>
                <c:pt idx="462">
                  <c:v>jeu. 13 déc. 18</c:v>
                </c:pt>
                <c:pt idx="463">
                  <c:v>mer. 12 déc. 18</c:v>
                </c:pt>
                <c:pt idx="464">
                  <c:v>mar. 11 déc. 18</c:v>
                </c:pt>
                <c:pt idx="465">
                  <c:v>lun. 10 déc. 18</c:v>
                </c:pt>
                <c:pt idx="466">
                  <c:v>ven. 7 déc. 18</c:v>
                </c:pt>
                <c:pt idx="467">
                  <c:v>jeu. 6 déc. 18</c:v>
                </c:pt>
                <c:pt idx="468">
                  <c:v>mer. 5 déc. 18</c:v>
                </c:pt>
                <c:pt idx="469">
                  <c:v>mar. 4 déc. 18</c:v>
                </c:pt>
                <c:pt idx="470">
                  <c:v>lun. 3 déc. 18</c:v>
                </c:pt>
                <c:pt idx="471">
                  <c:v>ven. 30 nov. 18</c:v>
                </c:pt>
                <c:pt idx="472">
                  <c:v>jeu. 29 nov. 18</c:v>
                </c:pt>
                <c:pt idx="473">
                  <c:v>mer. 28 nov. 18</c:v>
                </c:pt>
                <c:pt idx="474">
                  <c:v>mar. 27 nov. 18</c:v>
                </c:pt>
                <c:pt idx="475">
                  <c:v>lun. 26 nov. 18</c:v>
                </c:pt>
                <c:pt idx="476">
                  <c:v>ven. 23 nov. 18</c:v>
                </c:pt>
                <c:pt idx="477">
                  <c:v>jeu. 22 nov. 18</c:v>
                </c:pt>
                <c:pt idx="478">
                  <c:v>mer. 21 nov. 18</c:v>
                </c:pt>
                <c:pt idx="479">
                  <c:v>mar. 20 nov. 18</c:v>
                </c:pt>
                <c:pt idx="480">
                  <c:v>lun. 19 nov. 18</c:v>
                </c:pt>
                <c:pt idx="481">
                  <c:v>ven. 16 nov. 18</c:v>
                </c:pt>
                <c:pt idx="482">
                  <c:v>jeu. 15 nov. 18</c:v>
                </c:pt>
                <c:pt idx="483">
                  <c:v>mer. 14 nov. 18</c:v>
                </c:pt>
                <c:pt idx="484">
                  <c:v>mar. 13 nov. 18</c:v>
                </c:pt>
                <c:pt idx="485">
                  <c:v>lun. 12 nov. 18</c:v>
                </c:pt>
                <c:pt idx="486">
                  <c:v>ven. 9 nov. 18</c:v>
                </c:pt>
                <c:pt idx="487">
                  <c:v>jeu. 8 nov. 18</c:v>
                </c:pt>
                <c:pt idx="488">
                  <c:v>mer. 7 nov. 18</c:v>
                </c:pt>
                <c:pt idx="489">
                  <c:v>mar. 6 nov. 18</c:v>
                </c:pt>
                <c:pt idx="490">
                  <c:v>lun. 5 nov. 18</c:v>
                </c:pt>
                <c:pt idx="491">
                  <c:v>ven. 2 nov. 18</c:v>
                </c:pt>
                <c:pt idx="492">
                  <c:v>mer. 31 oct. 18</c:v>
                </c:pt>
                <c:pt idx="493">
                  <c:v>mar. 30 oct. 18</c:v>
                </c:pt>
                <c:pt idx="494">
                  <c:v>lun. 29 oct. 18</c:v>
                </c:pt>
                <c:pt idx="495">
                  <c:v>ven. 26 oct. 18</c:v>
                </c:pt>
                <c:pt idx="496">
                  <c:v>jeu. 25 oct. 18</c:v>
                </c:pt>
                <c:pt idx="497">
                  <c:v>mer. 24 oct. 18</c:v>
                </c:pt>
                <c:pt idx="498">
                  <c:v>mar. 23 oct. 18</c:v>
                </c:pt>
                <c:pt idx="499">
                  <c:v>lun. 22 oct. 18</c:v>
                </c:pt>
                <c:pt idx="500">
                  <c:v>ven. 19 oct. 18</c:v>
                </c:pt>
                <c:pt idx="501">
                  <c:v>jeu. 18 oct. 18</c:v>
                </c:pt>
                <c:pt idx="502">
                  <c:v>mer. 17 oct. 18</c:v>
                </c:pt>
                <c:pt idx="503">
                  <c:v>mar. 16 oct. 18</c:v>
                </c:pt>
                <c:pt idx="504">
                  <c:v>lun. 15 oct. 18</c:v>
                </c:pt>
                <c:pt idx="505">
                  <c:v>ven. 12 oct. 18</c:v>
                </c:pt>
                <c:pt idx="506">
                  <c:v>jeu. 11 oct. 18</c:v>
                </c:pt>
                <c:pt idx="507">
                  <c:v>mar. 9 oct. 18</c:v>
                </c:pt>
                <c:pt idx="508">
                  <c:v>lun. 8 oct. 18</c:v>
                </c:pt>
                <c:pt idx="509">
                  <c:v>sam. 6 oct. 18</c:v>
                </c:pt>
                <c:pt idx="510">
                  <c:v>jeu. 4 oct. 18</c:v>
                </c:pt>
                <c:pt idx="511">
                  <c:v>mer. 3 oct. 18</c:v>
                </c:pt>
                <c:pt idx="512">
                  <c:v>mar. 2 oct. 18</c:v>
                </c:pt>
                <c:pt idx="513">
                  <c:v>lun. 1 oct. 18</c:v>
                </c:pt>
                <c:pt idx="514">
                  <c:v>ven. 28 sept. 18</c:v>
                </c:pt>
                <c:pt idx="515">
                  <c:v>jeu. 27 sept. 18</c:v>
                </c:pt>
                <c:pt idx="516">
                  <c:v>mer. 26 sept. 18</c:v>
                </c:pt>
                <c:pt idx="517">
                  <c:v>mar. 25 sept. 18</c:v>
                </c:pt>
                <c:pt idx="518">
                  <c:v>lun. 24 sept. 18</c:v>
                </c:pt>
                <c:pt idx="519">
                  <c:v>ven. 21 sept. 18</c:v>
                </c:pt>
                <c:pt idx="520">
                  <c:v>jeu. 20 sept. 18</c:v>
                </c:pt>
                <c:pt idx="521">
                  <c:v>mer. 19 sept. 18</c:v>
                </c:pt>
                <c:pt idx="522">
                  <c:v>mar. 18 sept. 18</c:v>
                </c:pt>
                <c:pt idx="523">
                  <c:v>lun. 17 sept. 18</c:v>
                </c:pt>
                <c:pt idx="524">
                  <c:v>ven. 14 sept. 18</c:v>
                </c:pt>
                <c:pt idx="525">
                  <c:v>jeu. 13 sept. 18</c:v>
                </c:pt>
                <c:pt idx="526">
                  <c:v>mer. 12 sept. 18</c:v>
                </c:pt>
                <c:pt idx="527">
                  <c:v>mar. 11 sept. 18</c:v>
                </c:pt>
                <c:pt idx="528">
                  <c:v>lun. 10 sept. 18</c:v>
                </c:pt>
                <c:pt idx="529">
                  <c:v>ven. 7 sept. 18</c:v>
                </c:pt>
                <c:pt idx="530">
                  <c:v>jeu. 6 sept. 18</c:v>
                </c:pt>
                <c:pt idx="531">
                  <c:v>mer. 5 sept. 18</c:v>
                </c:pt>
                <c:pt idx="532">
                  <c:v>mar. 4 sept. 18</c:v>
                </c:pt>
                <c:pt idx="533">
                  <c:v>lun. 3 sept. 18</c:v>
                </c:pt>
                <c:pt idx="534">
                  <c:v>ven. 31 août 18</c:v>
                </c:pt>
                <c:pt idx="535">
                  <c:v>jeu. 30 août 18</c:v>
                </c:pt>
                <c:pt idx="536">
                  <c:v>mer. 29 août 18</c:v>
                </c:pt>
                <c:pt idx="537">
                  <c:v>mar. 28 août 18</c:v>
                </c:pt>
                <c:pt idx="538">
                  <c:v>lun. 27 août 18</c:v>
                </c:pt>
                <c:pt idx="539">
                  <c:v>ven. 24 août 18</c:v>
                </c:pt>
                <c:pt idx="540">
                  <c:v>jeu. 23 août 18</c:v>
                </c:pt>
                <c:pt idx="541">
                  <c:v>mer. 22 août 18</c:v>
                </c:pt>
                <c:pt idx="542">
                  <c:v>mar. 21 août 18</c:v>
                </c:pt>
                <c:pt idx="543">
                  <c:v>ven. 17 août 18</c:v>
                </c:pt>
                <c:pt idx="544">
                  <c:v>jeu. 16 août 18</c:v>
                </c:pt>
                <c:pt idx="545">
                  <c:v>mar. 14 août 18</c:v>
                </c:pt>
                <c:pt idx="546">
                  <c:v>lun. 13 août 18</c:v>
                </c:pt>
                <c:pt idx="547">
                  <c:v>ven. 10 août 18</c:v>
                </c:pt>
                <c:pt idx="548">
                  <c:v>jeu. 9 août 18</c:v>
                </c:pt>
                <c:pt idx="549">
                  <c:v>mer. 8 août 18</c:v>
                </c:pt>
                <c:pt idx="550">
                  <c:v>mar. 7 août 18</c:v>
                </c:pt>
                <c:pt idx="551">
                  <c:v>lun. 6 août 18</c:v>
                </c:pt>
                <c:pt idx="552">
                  <c:v>ven. 3 août 18</c:v>
                </c:pt>
                <c:pt idx="553">
                  <c:v>jeu. 2 août 18</c:v>
                </c:pt>
                <c:pt idx="554">
                  <c:v>mer. 1 août 18</c:v>
                </c:pt>
                <c:pt idx="555">
                  <c:v>mar. 31 juil. 18</c:v>
                </c:pt>
                <c:pt idx="556">
                  <c:v>lun. 30 juil. 18</c:v>
                </c:pt>
                <c:pt idx="557">
                  <c:v>ven. 27 juil. 18</c:v>
                </c:pt>
                <c:pt idx="558">
                  <c:v>jeu. 26 juil. 18</c:v>
                </c:pt>
                <c:pt idx="559">
                  <c:v>mer. 25 juil. 18</c:v>
                </c:pt>
                <c:pt idx="560">
                  <c:v>mar. 24 juil. 18</c:v>
                </c:pt>
                <c:pt idx="561">
                  <c:v>lun. 23 juil. 18</c:v>
                </c:pt>
                <c:pt idx="562">
                  <c:v>jeu. 19 juil. 18</c:v>
                </c:pt>
                <c:pt idx="563">
                  <c:v>mer. 18 juil. 18</c:v>
                </c:pt>
                <c:pt idx="564">
                  <c:v>mar. 17 juil. 18</c:v>
                </c:pt>
                <c:pt idx="565">
                  <c:v>lun. 16 juil. 18</c:v>
                </c:pt>
                <c:pt idx="566">
                  <c:v>ven. 13 juil. 18</c:v>
                </c:pt>
                <c:pt idx="567">
                  <c:v>jeu. 12 juil. 18</c:v>
                </c:pt>
                <c:pt idx="568">
                  <c:v>mer. 11 juil. 18</c:v>
                </c:pt>
                <c:pt idx="569">
                  <c:v>mar. 10 juil. 18</c:v>
                </c:pt>
                <c:pt idx="570">
                  <c:v>lun. 9 juil. 18</c:v>
                </c:pt>
                <c:pt idx="571">
                  <c:v>jeu. 28 juin 18</c:v>
                </c:pt>
                <c:pt idx="572">
                  <c:v>ven. 22 juin 18</c:v>
                </c:pt>
                <c:pt idx="573">
                  <c:v>mar. 19 juin 18</c:v>
                </c:pt>
                <c:pt idx="574">
                  <c:v>ven. 15 juin 18</c:v>
                </c:pt>
                <c:pt idx="575">
                  <c:v>jeu. 14 juin 18</c:v>
                </c:pt>
                <c:pt idx="576">
                  <c:v>mer. 13 juin 18</c:v>
                </c:pt>
                <c:pt idx="577">
                  <c:v>mar. 12 juin 18</c:v>
                </c:pt>
                <c:pt idx="578">
                  <c:v>jeu. 7 juin 18</c:v>
                </c:pt>
                <c:pt idx="579">
                  <c:v>mer. 6 juin 18</c:v>
                </c:pt>
                <c:pt idx="580">
                  <c:v>mar. 5 juin 18</c:v>
                </c:pt>
                <c:pt idx="581">
                  <c:v>lun. 4 juin 18</c:v>
                </c:pt>
                <c:pt idx="582">
                  <c:v>jeu. 31 mai 18</c:v>
                </c:pt>
                <c:pt idx="583">
                  <c:v>mer. 30 mai 18</c:v>
                </c:pt>
                <c:pt idx="584">
                  <c:v>mar. 29 mai 18</c:v>
                </c:pt>
                <c:pt idx="585">
                  <c:v>lun. 28 mai 18</c:v>
                </c:pt>
                <c:pt idx="586">
                  <c:v>ven. 25 mai 18</c:v>
                </c:pt>
                <c:pt idx="587">
                  <c:v>jeu. 24 mai 18</c:v>
                </c:pt>
                <c:pt idx="588">
                  <c:v>mer. 23 mai 18</c:v>
                </c:pt>
                <c:pt idx="589">
                  <c:v>mar. 22 mai 18</c:v>
                </c:pt>
                <c:pt idx="590">
                  <c:v>ven. 18 mai 18</c:v>
                </c:pt>
                <c:pt idx="591">
                  <c:v>jeu. 17 mai 18</c:v>
                </c:pt>
                <c:pt idx="592">
                  <c:v>mer. 16 mai 18</c:v>
                </c:pt>
                <c:pt idx="593">
                  <c:v>mar. 15 mai 18</c:v>
                </c:pt>
                <c:pt idx="594">
                  <c:v>lun. 14 mai 18</c:v>
                </c:pt>
                <c:pt idx="595">
                  <c:v>mer. 9 mai 18</c:v>
                </c:pt>
                <c:pt idx="596">
                  <c:v>lun. 7 mai 18</c:v>
                </c:pt>
                <c:pt idx="597">
                  <c:v>ven. 4 mai 18</c:v>
                </c:pt>
                <c:pt idx="598">
                  <c:v>jeu. 3 mai 18</c:v>
                </c:pt>
              </c:strCache>
            </c:strRef>
          </c:cat>
          <c:val>
            <c:numRef>
              <c:f>DATA!$K$10:$K$608</c:f>
              <c:numCache>
                <c:formatCode>General</c:formatCode>
                <c:ptCount val="599"/>
                <c:pt idx="0">
                  <c:v>224</c:v>
                </c:pt>
                <c:pt idx="1">
                  <c:v>193</c:v>
                </c:pt>
                <c:pt idx="2">
                  <c:v>181</c:v>
                </c:pt>
                <c:pt idx="3">
                  <c:v>210</c:v>
                </c:pt>
                <c:pt idx="4">
                  <c:v>325</c:v>
                </c:pt>
                <c:pt idx="5">
                  <c:v>219</c:v>
                </c:pt>
                <c:pt idx="6">
                  <c:v>237</c:v>
                </c:pt>
                <c:pt idx="7">
                  <c:v>237</c:v>
                </c:pt>
                <c:pt idx="8">
                  <c:v>236</c:v>
                </c:pt>
                <c:pt idx="9">
                  <c:v>215</c:v>
                </c:pt>
                <c:pt idx="10">
                  <c:v>236</c:v>
                </c:pt>
                <c:pt idx="11">
                  <c:v>237</c:v>
                </c:pt>
                <c:pt idx="12">
                  <c:v>235</c:v>
                </c:pt>
                <c:pt idx="13">
                  <c:v>235</c:v>
                </c:pt>
                <c:pt idx="14">
                  <c:v>282</c:v>
                </c:pt>
                <c:pt idx="15">
                  <c:v>254</c:v>
                </c:pt>
                <c:pt idx="16">
                  <c:v>238</c:v>
                </c:pt>
                <c:pt idx="17">
                  <c:v>238</c:v>
                </c:pt>
                <c:pt idx="18">
                  <c:v>238</c:v>
                </c:pt>
                <c:pt idx="19">
                  <c:v>235</c:v>
                </c:pt>
                <c:pt idx="20">
                  <c:v>234</c:v>
                </c:pt>
                <c:pt idx="21">
                  <c:v>236</c:v>
                </c:pt>
                <c:pt idx="22">
                  <c:v>234</c:v>
                </c:pt>
                <c:pt idx="23">
                  <c:v>239</c:v>
                </c:pt>
                <c:pt idx="24">
                  <c:v>238</c:v>
                </c:pt>
                <c:pt idx="25">
                  <c:v>239</c:v>
                </c:pt>
                <c:pt idx="26">
                  <c:v>238</c:v>
                </c:pt>
                <c:pt idx="27">
                  <c:v>238</c:v>
                </c:pt>
                <c:pt idx="28">
                  <c:v>239</c:v>
                </c:pt>
                <c:pt idx="29">
                  <c:v>239</c:v>
                </c:pt>
                <c:pt idx="30">
                  <c:v>238</c:v>
                </c:pt>
                <c:pt idx="31">
                  <c:v>238</c:v>
                </c:pt>
                <c:pt idx="32">
                  <c:v>238</c:v>
                </c:pt>
                <c:pt idx="33">
                  <c:v>240</c:v>
                </c:pt>
                <c:pt idx="34">
                  <c:v>328</c:v>
                </c:pt>
                <c:pt idx="35">
                  <c:v>238</c:v>
                </c:pt>
                <c:pt idx="36">
                  <c:v>240</c:v>
                </c:pt>
                <c:pt idx="37">
                  <c:v>237</c:v>
                </c:pt>
                <c:pt idx="38">
                  <c:v>233</c:v>
                </c:pt>
                <c:pt idx="39">
                  <c:v>241</c:v>
                </c:pt>
                <c:pt idx="40">
                  <c:v>234</c:v>
                </c:pt>
                <c:pt idx="41">
                  <c:v>234</c:v>
                </c:pt>
                <c:pt idx="42">
                  <c:v>222</c:v>
                </c:pt>
                <c:pt idx="43">
                  <c:v>220</c:v>
                </c:pt>
                <c:pt idx="44">
                  <c:v>207</c:v>
                </c:pt>
                <c:pt idx="45">
                  <c:v>176</c:v>
                </c:pt>
                <c:pt idx="46">
                  <c:v>148</c:v>
                </c:pt>
                <c:pt idx="47">
                  <c:v>165</c:v>
                </c:pt>
                <c:pt idx="48">
                  <c:v>156</c:v>
                </c:pt>
                <c:pt idx="49">
                  <c:v>241</c:v>
                </c:pt>
                <c:pt idx="50">
                  <c:v>239</c:v>
                </c:pt>
                <c:pt idx="51">
                  <c:v>237</c:v>
                </c:pt>
                <c:pt idx="52">
                  <c:v>172</c:v>
                </c:pt>
                <c:pt idx="53">
                  <c:v>236</c:v>
                </c:pt>
                <c:pt idx="54">
                  <c:v>236</c:v>
                </c:pt>
                <c:pt idx="55">
                  <c:v>235</c:v>
                </c:pt>
                <c:pt idx="56">
                  <c:v>236</c:v>
                </c:pt>
                <c:pt idx="57">
                  <c:v>232</c:v>
                </c:pt>
                <c:pt idx="58">
                  <c:v>228</c:v>
                </c:pt>
                <c:pt idx="59">
                  <c:v>223</c:v>
                </c:pt>
                <c:pt idx="60">
                  <c:v>218</c:v>
                </c:pt>
                <c:pt idx="61">
                  <c:v>217</c:v>
                </c:pt>
                <c:pt idx="62">
                  <c:v>171</c:v>
                </c:pt>
                <c:pt idx="63">
                  <c:v>210</c:v>
                </c:pt>
                <c:pt idx="64">
                  <c:v>217</c:v>
                </c:pt>
                <c:pt idx="65">
                  <c:v>217</c:v>
                </c:pt>
                <c:pt idx="66">
                  <c:v>218</c:v>
                </c:pt>
                <c:pt idx="67">
                  <c:v>207</c:v>
                </c:pt>
                <c:pt idx="68">
                  <c:v>207</c:v>
                </c:pt>
                <c:pt idx="69">
                  <c:v>207</c:v>
                </c:pt>
                <c:pt idx="70">
                  <c:v>207</c:v>
                </c:pt>
                <c:pt idx="71">
                  <c:v>207</c:v>
                </c:pt>
                <c:pt idx="72">
                  <c:v>208</c:v>
                </c:pt>
                <c:pt idx="73">
                  <c:v>208</c:v>
                </c:pt>
                <c:pt idx="74">
                  <c:v>207</c:v>
                </c:pt>
                <c:pt idx="75">
                  <c:v>208</c:v>
                </c:pt>
                <c:pt idx="76">
                  <c:v>208</c:v>
                </c:pt>
                <c:pt idx="77">
                  <c:v>207</c:v>
                </c:pt>
                <c:pt idx="78">
                  <c:v>194</c:v>
                </c:pt>
                <c:pt idx="79">
                  <c:v>200</c:v>
                </c:pt>
                <c:pt idx="80">
                  <c:v>201</c:v>
                </c:pt>
                <c:pt idx="81">
                  <c:v>198</c:v>
                </c:pt>
                <c:pt idx="82">
                  <c:v>187</c:v>
                </c:pt>
                <c:pt idx="83">
                  <c:v>185</c:v>
                </c:pt>
                <c:pt idx="84">
                  <c:v>185</c:v>
                </c:pt>
                <c:pt idx="85">
                  <c:v>183</c:v>
                </c:pt>
                <c:pt idx="86">
                  <c:v>182</c:v>
                </c:pt>
                <c:pt idx="87">
                  <c:v>177</c:v>
                </c:pt>
                <c:pt idx="88">
                  <c:v>176</c:v>
                </c:pt>
                <c:pt idx="89">
                  <c:v>177</c:v>
                </c:pt>
                <c:pt idx="90">
                  <c:v>176</c:v>
                </c:pt>
                <c:pt idx="91">
                  <c:v>176</c:v>
                </c:pt>
                <c:pt idx="92">
                  <c:v>174</c:v>
                </c:pt>
                <c:pt idx="93">
                  <c:v>177</c:v>
                </c:pt>
                <c:pt idx="94">
                  <c:v>176</c:v>
                </c:pt>
                <c:pt idx="95">
                  <c:v>177</c:v>
                </c:pt>
                <c:pt idx="96">
                  <c:v>178</c:v>
                </c:pt>
                <c:pt idx="97">
                  <c:v>177</c:v>
                </c:pt>
                <c:pt idx="98">
                  <c:v>176</c:v>
                </c:pt>
                <c:pt idx="99">
                  <c:v>176</c:v>
                </c:pt>
                <c:pt idx="100">
                  <c:v>176</c:v>
                </c:pt>
                <c:pt idx="101">
                  <c:v>176</c:v>
                </c:pt>
                <c:pt idx="102">
                  <c:v>176</c:v>
                </c:pt>
                <c:pt idx="103">
                  <c:v>176</c:v>
                </c:pt>
                <c:pt idx="104">
                  <c:v>171</c:v>
                </c:pt>
                <c:pt idx="105">
                  <c:v>171</c:v>
                </c:pt>
                <c:pt idx="106">
                  <c:v>164</c:v>
                </c:pt>
                <c:pt idx="107">
                  <c:v>173</c:v>
                </c:pt>
                <c:pt idx="108">
                  <c:v>176</c:v>
                </c:pt>
                <c:pt idx="109">
                  <c:v>171</c:v>
                </c:pt>
                <c:pt idx="110">
                  <c:v>171</c:v>
                </c:pt>
                <c:pt idx="111">
                  <c:v>169</c:v>
                </c:pt>
                <c:pt idx="112">
                  <c:v>171</c:v>
                </c:pt>
                <c:pt idx="113">
                  <c:v>169</c:v>
                </c:pt>
                <c:pt idx="114">
                  <c:v>169</c:v>
                </c:pt>
                <c:pt idx="115">
                  <c:v>169</c:v>
                </c:pt>
                <c:pt idx="116">
                  <c:v>169</c:v>
                </c:pt>
                <c:pt idx="117">
                  <c:v>169</c:v>
                </c:pt>
                <c:pt idx="118">
                  <c:v>237</c:v>
                </c:pt>
                <c:pt idx="119">
                  <c:v>164</c:v>
                </c:pt>
                <c:pt idx="120">
                  <c:v>141</c:v>
                </c:pt>
                <c:pt idx="121">
                  <c:v>151</c:v>
                </c:pt>
                <c:pt idx="122">
                  <c:v>145</c:v>
                </c:pt>
                <c:pt idx="123">
                  <c:v>157</c:v>
                </c:pt>
                <c:pt idx="124">
                  <c:v>153</c:v>
                </c:pt>
                <c:pt idx="125">
                  <c:v>153</c:v>
                </c:pt>
                <c:pt idx="126">
                  <c:v>143</c:v>
                </c:pt>
                <c:pt idx="127">
                  <c:v>139</c:v>
                </c:pt>
                <c:pt idx="128">
                  <c:v>139</c:v>
                </c:pt>
                <c:pt idx="129">
                  <c:v>137</c:v>
                </c:pt>
                <c:pt idx="130">
                  <c:v>137</c:v>
                </c:pt>
                <c:pt idx="131">
                  <c:v>137</c:v>
                </c:pt>
                <c:pt idx="132">
                  <c:v>137</c:v>
                </c:pt>
                <c:pt idx="133">
                  <c:v>137</c:v>
                </c:pt>
                <c:pt idx="134">
                  <c:v>129</c:v>
                </c:pt>
                <c:pt idx="135">
                  <c:v>129</c:v>
                </c:pt>
                <c:pt idx="136">
                  <c:v>133</c:v>
                </c:pt>
                <c:pt idx="137">
                  <c:v>132</c:v>
                </c:pt>
                <c:pt idx="138">
                  <c:v>133</c:v>
                </c:pt>
                <c:pt idx="139">
                  <c:v>132</c:v>
                </c:pt>
                <c:pt idx="140">
                  <c:v>130</c:v>
                </c:pt>
                <c:pt idx="141">
                  <c:v>128</c:v>
                </c:pt>
                <c:pt idx="142">
                  <c:v>130</c:v>
                </c:pt>
                <c:pt idx="143">
                  <c:v>129</c:v>
                </c:pt>
                <c:pt idx="144">
                  <c:v>135</c:v>
                </c:pt>
                <c:pt idx="145">
                  <c:v>128</c:v>
                </c:pt>
                <c:pt idx="146">
                  <c:v>129</c:v>
                </c:pt>
                <c:pt idx="147">
                  <c:v>127</c:v>
                </c:pt>
                <c:pt idx="148">
                  <c:v>126</c:v>
                </c:pt>
                <c:pt idx="149">
                  <c:v>107</c:v>
                </c:pt>
                <c:pt idx="150">
                  <c:v>106</c:v>
                </c:pt>
                <c:pt idx="151">
                  <c:v>106</c:v>
                </c:pt>
                <c:pt idx="152">
                  <c:v>107</c:v>
                </c:pt>
                <c:pt idx="153">
                  <c:v>92</c:v>
                </c:pt>
                <c:pt idx="154">
                  <c:v>81</c:v>
                </c:pt>
                <c:pt idx="155">
                  <c:v>73</c:v>
                </c:pt>
                <c:pt idx="156">
                  <c:v>57</c:v>
                </c:pt>
                <c:pt idx="157">
                  <c:v>53</c:v>
                </c:pt>
                <c:pt idx="158">
                  <c:v>33</c:v>
                </c:pt>
                <c:pt idx="159">
                  <c:v>58</c:v>
                </c:pt>
                <c:pt idx="160">
                  <c:v>50</c:v>
                </c:pt>
                <c:pt idx="161">
                  <c:v>50</c:v>
                </c:pt>
                <c:pt idx="162">
                  <c:v>50</c:v>
                </c:pt>
                <c:pt idx="163">
                  <c:v>50</c:v>
                </c:pt>
                <c:pt idx="164">
                  <c:v>61</c:v>
                </c:pt>
                <c:pt idx="165">
                  <c:v>246</c:v>
                </c:pt>
                <c:pt idx="166">
                  <c:v>280</c:v>
                </c:pt>
                <c:pt idx="167">
                  <c:v>285</c:v>
                </c:pt>
                <c:pt idx="168">
                  <c:v>288</c:v>
                </c:pt>
                <c:pt idx="169">
                  <c:v>287</c:v>
                </c:pt>
                <c:pt idx="170">
                  <c:v>287</c:v>
                </c:pt>
                <c:pt idx="171">
                  <c:v>288</c:v>
                </c:pt>
                <c:pt idx="172">
                  <c:v>287</c:v>
                </c:pt>
                <c:pt idx="173">
                  <c:v>283</c:v>
                </c:pt>
                <c:pt idx="174">
                  <c:v>286</c:v>
                </c:pt>
                <c:pt idx="175">
                  <c:v>289</c:v>
                </c:pt>
                <c:pt idx="176">
                  <c:v>289</c:v>
                </c:pt>
                <c:pt idx="177">
                  <c:v>262</c:v>
                </c:pt>
                <c:pt idx="178">
                  <c:v>291</c:v>
                </c:pt>
                <c:pt idx="179">
                  <c:v>293</c:v>
                </c:pt>
                <c:pt idx="180">
                  <c:v>280</c:v>
                </c:pt>
                <c:pt idx="181">
                  <c:v>289</c:v>
                </c:pt>
                <c:pt idx="182">
                  <c:v>276</c:v>
                </c:pt>
                <c:pt idx="183">
                  <c:v>196</c:v>
                </c:pt>
                <c:pt idx="184">
                  <c:v>274</c:v>
                </c:pt>
                <c:pt idx="185">
                  <c:v>275</c:v>
                </c:pt>
                <c:pt idx="186">
                  <c:v>276</c:v>
                </c:pt>
                <c:pt idx="187">
                  <c:v>279</c:v>
                </c:pt>
                <c:pt idx="188">
                  <c:v>261</c:v>
                </c:pt>
                <c:pt idx="189">
                  <c:v>275</c:v>
                </c:pt>
                <c:pt idx="190">
                  <c:v>276</c:v>
                </c:pt>
                <c:pt idx="191">
                  <c:v>287</c:v>
                </c:pt>
                <c:pt idx="192">
                  <c:v>286</c:v>
                </c:pt>
                <c:pt idx="193">
                  <c:v>287</c:v>
                </c:pt>
                <c:pt idx="194">
                  <c:v>286</c:v>
                </c:pt>
                <c:pt idx="195">
                  <c:v>286</c:v>
                </c:pt>
                <c:pt idx="196">
                  <c:v>285</c:v>
                </c:pt>
                <c:pt idx="197">
                  <c:v>288</c:v>
                </c:pt>
                <c:pt idx="198">
                  <c:v>285</c:v>
                </c:pt>
                <c:pt idx="199">
                  <c:v>276</c:v>
                </c:pt>
                <c:pt idx="200">
                  <c:v>277</c:v>
                </c:pt>
                <c:pt idx="201">
                  <c:v>279</c:v>
                </c:pt>
                <c:pt idx="202">
                  <c:v>270</c:v>
                </c:pt>
                <c:pt idx="203">
                  <c:v>284</c:v>
                </c:pt>
                <c:pt idx="204">
                  <c:v>275</c:v>
                </c:pt>
                <c:pt idx="205">
                  <c:v>255</c:v>
                </c:pt>
                <c:pt idx="206">
                  <c:v>263</c:v>
                </c:pt>
                <c:pt idx="207">
                  <c:v>265</c:v>
                </c:pt>
                <c:pt idx="208">
                  <c:v>262</c:v>
                </c:pt>
                <c:pt idx="209">
                  <c:v>265</c:v>
                </c:pt>
                <c:pt idx="210">
                  <c:v>261</c:v>
                </c:pt>
                <c:pt idx="211">
                  <c:v>260</c:v>
                </c:pt>
                <c:pt idx="212">
                  <c:v>263</c:v>
                </c:pt>
                <c:pt idx="213">
                  <c:v>228</c:v>
                </c:pt>
                <c:pt idx="214">
                  <c:v>261</c:v>
                </c:pt>
                <c:pt idx="215">
                  <c:v>251</c:v>
                </c:pt>
                <c:pt idx="216">
                  <c:v>254</c:v>
                </c:pt>
                <c:pt idx="217">
                  <c:v>245</c:v>
                </c:pt>
                <c:pt idx="218">
                  <c:v>192</c:v>
                </c:pt>
                <c:pt idx="219">
                  <c:v>176</c:v>
                </c:pt>
                <c:pt idx="220">
                  <c:v>186</c:v>
                </c:pt>
                <c:pt idx="221">
                  <c:v>361</c:v>
                </c:pt>
                <c:pt idx="222">
                  <c:v>264</c:v>
                </c:pt>
                <c:pt idx="223">
                  <c:v>262</c:v>
                </c:pt>
                <c:pt idx="224">
                  <c:v>262</c:v>
                </c:pt>
                <c:pt idx="225">
                  <c:v>259</c:v>
                </c:pt>
                <c:pt idx="226">
                  <c:v>256</c:v>
                </c:pt>
                <c:pt idx="227">
                  <c:v>289</c:v>
                </c:pt>
                <c:pt idx="228">
                  <c:v>266</c:v>
                </c:pt>
                <c:pt idx="229">
                  <c:v>275</c:v>
                </c:pt>
                <c:pt idx="230">
                  <c:v>199</c:v>
                </c:pt>
                <c:pt idx="231">
                  <c:v>261</c:v>
                </c:pt>
                <c:pt idx="232">
                  <c:v>146</c:v>
                </c:pt>
                <c:pt idx="233">
                  <c:v>140</c:v>
                </c:pt>
                <c:pt idx="234">
                  <c:v>272</c:v>
                </c:pt>
                <c:pt idx="235">
                  <c:v>291</c:v>
                </c:pt>
                <c:pt idx="236">
                  <c:v>281</c:v>
                </c:pt>
                <c:pt idx="237">
                  <c:v>283</c:v>
                </c:pt>
                <c:pt idx="238">
                  <c:v>271</c:v>
                </c:pt>
                <c:pt idx="239">
                  <c:v>275</c:v>
                </c:pt>
                <c:pt idx="240">
                  <c:v>277</c:v>
                </c:pt>
                <c:pt idx="241">
                  <c:v>270</c:v>
                </c:pt>
                <c:pt idx="242">
                  <c:v>288</c:v>
                </c:pt>
                <c:pt idx="243">
                  <c:v>291</c:v>
                </c:pt>
                <c:pt idx="244">
                  <c:v>297</c:v>
                </c:pt>
                <c:pt idx="245">
                  <c:v>287</c:v>
                </c:pt>
                <c:pt idx="246">
                  <c:v>297</c:v>
                </c:pt>
                <c:pt idx="247">
                  <c:v>150</c:v>
                </c:pt>
                <c:pt idx="248">
                  <c:v>276</c:v>
                </c:pt>
                <c:pt idx="249">
                  <c:v>277</c:v>
                </c:pt>
                <c:pt idx="250">
                  <c:v>277</c:v>
                </c:pt>
                <c:pt idx="251">
                  <c:v>254</c:v>
                </c:pt>
                <c:pt idx="252">
                  <c:v>271</c:v>
                </c:pt>
                <c:pt idx="253">
                  <c:v>273</c:v>
                </c:pt>
                <c:pt idx="254">
                  <c:v>259</c:v>
                </c:pt>
                <c:pt idx="255">
                  <c:v>232</c:v>
                </c:pt>
                <c:pt idx="256">
                  <c:v>261</c:v>
                </c:pt>
                <c:pt idx="257">
                  <c:v>278</c:v>
                </c:pt>
                <c:pt idx="258">
                  <c:v>278</c:v>
                </c:pt>
                <c:pt idx="259">
                  <c:v>263</c:v>
                </c:pt>
                <c:pt idx="260">
                  <c:v>274</c:v>
                </c:pt>
                <c:pt idx="261">
                  <c:v>269</c:v>
                </c:pt>
                <c:pt idx="262">
                  <c:v>280</c:v>
                </c:pt>
                <c:pt idx="263">
                  <c:v>275</c:v>
                </c:pt>
                <c:pt idx="264">
                  <c:v>251</c:v>
                </c:pt>
                <c:pt idx="265">
                  <c:v>252</c:v>
                </c:pt>
                <c:pt idx="266">
                  <c:v>235</c:v>
                </c:pt>
                <c:pt idx="267">
                  <c:v>265</c:v>
                </c:pt>
                <c:pt idx="268">
                  <c:v>237</c:v>
                </c:pt>
                <c:pt idx="269">
                  <c:v>259</c:v>
                </c:pt>
                <c:pt idx="270">
                  <c:v>259</c:v>
                </c:pt>
                <c:pt idx="271">
                  <c:v>267</c:v>
                </c:pt>
                <c:pt idx="272">
                  <c:v>271</c:v>
                </c:pt>
                <c:pt idx="273">
                  <c:v>278</c:v>
                </c:pt>
                <c:pt idx="274">
                  <c:v>271</c:v>
                </c:pt>
                <c:pt idx="275">
                  <c:v>260</c:v>
                </c:pt>
                <c:pt idx="276">
                  <c:v>273</c:v>
                </c:pt>
                <c:pt idx="277">
                  <c:v>270</c:v>
                </c:pt>
                <c:pt idx="278">
                  <c:v>268</c:v>
                </c:pt>
                <c:pt idx="279">
                  <c:v>262</c:v>
                </c:pt>
                <c:pt idx="280">
                  <c:v>234</c:v>
                </c:pt>
                <c:pt idx="281">
                  <c:v>263</c:v>
                </c:pt>
                <c:pt idx="282">
                  <c:v>224</c:v>
                </c:pt>
                <c:pt idx="283">
                  <c:v>315</c:v>
                </c:pt>
                <c:pt idx="284">
                  <c:v>269</c:v>
                </c:pt>
                <c:pt idx="285">
                  <c:v>256</c:v>
                </c:pt>
                <c:pt idx="286">
                  <c:v>271</c:v>
                </c:pt>
                <c:pt idx="287">
                  <c:v>271</c:v>
                </c:pt>
                <c:pt idx="288">
                  <c:v>272</c:v>
                </c:pt>
                <c:pt idx="289">
                  <c:v>177</c:v>
                </c:pt>
                <c:pt idx="290">
                  <c:v>351</c:v>
                </c:pt>
                <c:pt idx="291">
                  <c:v>272</c:v>
                </c:pt>
                <c:pt idx="292">
                  <c:v>271</c:v>
                </c:pt>
                <c:pt idx="293">
                  <c:v>272</c:v>
                </c:pt>
                <c:pt idx="294">
                  <c:v>247</c:v>
                </c:pt>
                <c:pt idx="295">
                  <c:v>224</c:v>
                </c:pt>
                <c:pt idx="296">
                  <c:v>237</c:v>
                </c:pt>
                <c:pt idx="297">
                  <c:v>235</c:v>
                </c:pt>
                <c:pt idx="298">
                  <c:v>232</c:v>
                </c:pt>
                <c:pt idx="299">
                  <c:v>221</c:v>
                </c:pt>
                <c:pt idx="300">
                  <c:v>229</c:v>
                </c:pt>
                <c:pt idx="301">
                  <c:v>236</c:v>
                </c:pt>
                <c:pt idx="302">
                  <c:v>242</c:v>
                </c:pt>
                <c:pt idx="303">
                  <c:v>242</c:v>
                </c:pt>
                <c:pt idx="304">
                  <c:v>240</c:v>
                </c:pt>
                <c:pt idx="305">
                  <c:v>226</c:v>
                </c:pt>
                <c:pt idx="306">
                  <c:v>234</c:v>
                </c:pt>
                <c:pt idx="307">
                  <c:v>302</c:v>
                </c:pt>
                <c:pt idx="308">
                  <c:v>236</c:v>
                </c:pt>
                <c:pt idx="309">
                  <c:v>220</c:v>
                </c:pt>
                <c:pt idx="310">
                  <c:v>245</c:v>
                </c:pt>
                <c:pt idx="311">
                  <c:v>235</c:v>
                </c:pt>
                <c:pt idx="312">
                  <c:v>231</c:v>
                </c:pt>
                <c:pt idx="313">
                  <c:v>246</c:v>
                </c:pt>
                <c:pt idx="314">
                  <c:v>254</c:v>
                </c:pt>
                <c:pt idx="315">
                  <c:v>260</c:v>
                </c:pt>
                <c:pt idx="316">
                  <c:v>246</c:v>
                </c:pt>
                <c:pt idx="317">
                  <c:v>253</c:v>
                </c:pt>
                <c:pt idx="318">
                  <c:v>262</c:v>
                </c:pt>
                <c:pt idx="319">
                  <c:v>264</c:v>
                </c:pt>
                <c:pt idx="320">
                  <c:v>263</c:v>
                </c:pt>
                <c:pt idx="321">
                  <c:v>243</c:v>
                </c:pt>
                <c:pt idx="322">
                  <c:v>258</c:v>
                </c:pt>
                <c:pt idx="323">
                  <c:v>272</c:v>
                </c:pt>
                <c:pt idx="324">
                  <c:v>277</c:v>
                </c:pt>
                <c:pt idx="325">
                  <c:v>270</c:v>
                </c:pt>
                <c:pt idx="326">
                  <c:v>269</c:v>
                </c:pt>
                <c:pt idx="327">
                  <c:v>258</c:v>
                </c:pt>
                <c:pt idx="328">
                  <c:v>273</c:v>
                </c:pt>
                <c:pt idx="329">
                  <c:v>277</c:v>
                </c:pt>
                <c:pt idx="330">
                  <c:v>275</c:v>
                </c:pt>
                <c:pt idx="331">
                  <c:v>256</c:v>
                </c:pt>
                <c:pt idx="332">
                  <c:v>265</c:v>
                </c:pt>
                <c:pt idx="333">
                  <c:v>273</c:v>
                </c:pt>
                <c:pt idx="334">
                  <c:v>274</c:v>
                </c:pt>
                <c:pt idx="335">
                  <c:v>267</c:v>
                </c:pt>
                <c:pt idx="336">
                  <c:v>256</c:v>
                </c:pt>
                <c:pt idx="337">
                  <c:v>221</c:v>
                </c:pt>
                <c:pt idx="338">
                  <c:v>251</c:v>
                </c:pt>
                <c:pt idx="339">
                  <c:v>268</c:v>
                </c:pt>
                <c:pt idx="340">
                  <c:v>272</c:v>
                </c:pt>
                <c:pt idx="341">
                  <c:v>255</c:v>
                </c:pt>
                <c:pt idx="342">
                  <c:v>273</c:v>
                </c:pt>
                <c:pt idx="343">
                  <c:v>257</c:v>
                </c:pt>
                <c:pt idx="344">
                  <c:v>273</c:v>
                </c:pt>
                <c:pt idx="345">
                  <c:v>257</c:v>
                </c:pt>
                <c:pt idx="346">
                  <c:v>257</c:v>
                </c:pt>
                <c:pt idx="347">
                  <c:v>269</c:v>
                </c:pt>
                <c:pt idx="348">
                  <c:v>260</c:v>
                </c:pt>
                <c:pt idx="349">
                  <c:v>291</c:v>
                </c:pt>
                <c:pt idx="350">
                  <c:v>269</c:v>
                </c:pt>
                <c:pt idx="351">
                  <c:v>252</c:v>
                </c:pt>
                <c:pt idx="352">
                  <c:v>256</c:v>
                </c:pt>
                <c:pt idx="353">
                  <c:v>271</c:v>
                </c:pt>
                <c:pt idx="354">
                  <c:v>274</c:v>
                </c:pt>
                <c:pt idx="355">
                  <c:v>277</c:v>
                </c:pt>
                <c:pt idx="356">
                  <c:v>255</c:v>
                </c:pt>
                <c:pt idx="357">
                  <c:v>262</c:v>
                </c:pt>
                <c:pt idx="358">
                  <c:v>275</c:v>
                </c:pt>
                <c:pt idx="359">
                  <c:v>249</c:v>
                </c:pt>
                <c:pt idx="360">
                  <c:v>307</c:v>
                </c:pt>
                <c:pt idx="361">
                  <c:v>316</c:v>
                </c:pt>
                <c:pt idx="362">
                  <c:v>269</c:v>
                </c:pt>
                <c:pt idx="363">
                  <c:v>267</c:v>
                </c:pt>
                <c:pt idx="364">
                  <c:v>269</c:v>
                </c:pt>
                <c:pt idx="365">
                  <c:v>275</c:v>
                </c:pt>
                <c:pt idx="366">
                  <c:v>274</c:v>
                </c:pt>
                <c:pt idx="367">
                  <c:v>268</c:v>
                </c:pt>
                <c:pt idx="368">
                  <c:v>276</c:v>
                </c:pt>
                <c:pt idx="369">
                  <c:v>265</c:v>
                </c:pt>
                <c:pt idx="370">
                  <c:v>259</c:v>
                </c:pt>
                <c:pt idx="371">
                  <c:v>260</c:v>
                </c:pt>
                <c:pt idx="372">
                  <c:v>249</c:v>
                </c:pt>
                <c:pt idx="373">
                  <c:v>280</c:v>
                </c:pt>
                <c:pt idx="374">
                  <c:v>263</c:v>
                </c:pt>
                <c:pt idx="375">
                  <c:v>272</c:v>
                </c:pt>
                <c:pt idx="376">
                  <c:v>269</c:v>
                </c:pt>
                <c:pt idx="377">
                  <c:v>291</c:v>
                </c:pt>
                <c:pt idx="378">
                  <c:v>293</c:v>
                </c:pt>
                <c:pt idx="379">
                  <c:v>270</c:v>
                </c:pt>
                <c:pt idx="380">
                  <c:v>238</c:v>
                </c:pt>
                <c:pt idx="381">
                  <c:v>288</c:v>
                </c:pt>
                <c:pt idx="382">
                  <c:v>282</c:v>
                </c:pt>
                <c:pt idx="383">
                  <c:v>297</c:v>
                </c:pt>
                <c:pt idx="384">
                  <c:v>282</c:v>
                </c:pt>
                <c:pt idx="385">
                  <c:v>292</c:v>
                </c:pt>
                <c:pt idx="386">
                  <c:v>292</c:v>
                </c:pt>
                <c:pt idx="387">
                  <c:v>281</c:v>
                </c:pt>
                <c:pt idx="388">
                  <c:v>240</c:v>
                </c:pt>
                <c:pt idx="389">
                  <c:v>292</c:v>
                </c:pt>
                <c:pt idx="390">
                  <c:v>280</c:v>
                </c:pt>
                <c:pt idx="391">
                  <c:v>288</c:v>
                </c:pt>
                <c:pt idx="392">
                  <c:v>296</c:v>
                </c:pt>
                <c:pt idx="393">
                  <c:v>260</c:v>
                </c:pt>
                <c:pt idx="394">
                  <c:v>297</c:v>
                </c:pt>
                <c:pt idx="395">
                  <c:v>297</c:v>
                </c:pt>
                <c:pt idx="396">
                  <c:v>295</c:v>
                </c:pt>
                <c:pt idx="397">
                  <c:v>282</c:v>
                </c:pt>
                <c:pt idx="398">
                  <c:v>290</c:v>
                </c:pt>
                <c:pt idx="399">
                  <c:v>287</c:v>
                </c:pt>
                <c:pt idx="400">
                  <c:v>276</c:v>
                </c:pt>
                <c:pt idx="401">
                  <c:v>246</c:v>
                </c:pt>
                <c:pt idx="402">
                  <c:v>268</c:v>
                </c:pt>
                <c:pt idx="403">
                  <c:v>289</c:v>
                </c:pt>
                <c:pt idx="404">
                  <c:v>293</c:v>
                </c:pt>
                <c:pt idx="405">
                  <c:v>293</c:v>
                </c:pt>
                <c:pt idx="406">
                  <c:v>244</c:v>
                </c:pt>
                <c:pt idx="407">
                  <c:v>291</c:v>
                </c:pt>
                <c:pt idx="408">
                  <c:v>294</c:v>
                </c:pt>
                <c:pt idx="409">
                  <c:v>295</c:v>
                </c:pt>
                <c:pt idx="410">
                  <c:v>274</c:v>
                </c:pt>
                <c:pt idx="411">
                  <c:v>289</c:v>
                </c:pt>
                <c:pt idx="412">
                  <c:v>286</c:v>
                </c:pt>
                <c:pt idx="413">
                  <c:v>294</c:v>
                </c:pt>
                <c:pt idx="414">
                  <c:v>289</c:v>
                </c:pt>
                <c:pt idx="415">
                  <c:v>292</c:v>
                </c:pt>
                <c:pt idx="416">
                  <c:v>287</c:v>
                </c:pt>
                <c:pt idx="417">
                  <c:v>280</c:v>
                </c:pt>
                <c:pt idx="418">
                  <c:v>282</c:v>
                </c:pt>
                <c:pt idx="419">
                  <c:v>280</c:v>
                </c:pt>
                <c:pt idx="420">
                  <c:v>298</c:v>
                </c:pt>
                <c:pt idx="421">
                  <c:v>310</c:v>
                </c:pt>
                <c:pt idx="422">
                  <c:v>304</c:v>
                </c:pt>
                <c:pt idx="423">
                  <c:v>299</c:v>
                </c:pt>
                <c:pt idx="424">
                  <c:v>313</c:v>
                </c:pt>
                <c:pt idx="425">
                  <c:v>301</c:v>
                </c:pt>
                <c:pt idx="426">
                  <c:v>305</c:v>
                </c:pt>
                <c:pt idx="427">
                  <c:v>307</c:v>
                </c:pt>
                <c:pt idx="428">
                  <c:v>307</c:v>
                </c:pt>
                <c:pt idx="429">
                  <c:v>307</c:v>
                </c:pt>
                <c:pt idx="430">
                  <c:v>314</c:v>
                </c:pt>
                <c:pt idx="431">
                  <c:v>296</c:v>
                </c:pt>
                <c:pt idx="432">
                  <c:v>306</c:v>
                </c:pt>
                <c:pt idx="433">
                  <c:v>306</c:v>
                </c:pt>
                <c:pt idx="434">
                  <c:v>308</c:v>
                </c:pt>
                <c:pt idx="435">
                  <c:v>301</c:v>
                </c:pt>
                <c:pt idx="436">
                  <c:v>293</c:v>
                </c:pt>
                <c:pt idx="437">
                  <c:v>300</c:v>
                </c:pt>
                <c:pt idx="438">
                  <c:v>308</c:v>
                </c:pt>
                <c:pt idx="439">
                  <c:v>308</c:v>
                </c:pt>
                <c:pt idx="440">
                  <c:v>308</c:v>
                </c:pt>
                <c:pt idx="441">
                  <c:v>311</c:v>
                </c:pt>
                <c:pt idx="442">
                  <c:v>312</c:v>
                </c:pt>
                <c:pt idx="443">
                  <c:v>294</c:v>
                </c:pt>
                <c:pt idx="444">
                  <c:v>307</c:v>
                </c:pt>
                <c:pt idx="445">
                  <c:v>271</c:v>
                </c:pt>
                <c:pt idx="446">
                  <c:v>310</c:v>
                </c:pt>
                <c:pt idx="447">
                  <c:v>312</c:v>
                </c:pt>
                <c:pt idx="448">
                  <c:v>310</c:v>
                </c:pt>
                <c:pt idx="449">
                  <c:v>304</c:v>
                </c:pt>
                <c:pt idx="450">
                  <c:v>311</c:v>
                </c:pt>
                <c:pt idx="451">
                  <c:v>229</c:v>
                </c:pt>
                <c:pt idx="452">
                  <c:v>310</c:v>
                </c:pt>
                <c:pt idx="453">
                  <c:v>320</c:v>
                </c:pt>
                <c:pt idx="454">
                  <c:v>334</c:v>
                </c:pt>
                <c:pt idx="455">
                  <c:v>321</c:v>
                </c:pt>
                <c:pt idx="456">
                  <c:v>329</c:v>
                </c:pt>
                <c:pt idx="457">
                  <c:v>287</c:v>
                </c:pt>
                <c:pt idx="458">
                  <c:v>279</c:v>
                </c:pt>
                <c:pt idx="459">
                  <c:v>250</c:v>
                </c:pt>
                <c:pt idx="460">
                  <c:v>250</c:v>
                </c:pt>
                <c:pt idx="461">
                  <c:v>292</c:v>
                </c:pt>
                <c:pt idx="462">
                  <c:v>319</c:v>
                </c:pt>
                <c:pt idx="463">
                  <c:v>330</c:v>
                </c:pt>
                <c:pt idx="464">
                  <c:v>328</c:v>
                </c:pt>
                <c:pt idx="465">
                  <c:v>324</c:v>
                </c:pt>
                <c:pt idx="466">
                  <c:v>325</c:v>
                </c:pt>
                <c:pt idx="467">
                  <c:v>323</c:v>
                </c:pt>
                <c:pt idx="468">
                  <c:v>320</c:v>
                </c:pt>
                <c:pt idx="469">
                  <c:v>327</c:v>
                </c:pt>
                <c:pt idx="470">
                  <c:v>335</c:v>
                </c:pt>
                <c:pt idx="471">
                  <c:v>315</c:v>
                </c:pt>
                <c:pt idx="472">
                  <c:v>329</c:v>
                </c:pt>
                <c:pt idx="473">
                  <c:v>273</c:v>
                </c:pt>
                <c:pt idx="474">
                  <c:v>339</c:v>
                </c:pt>
                <c:pt idx="475">
                  <c:v>313</c:v>
                </c:pt>
                <c:pt idx="476">
                  <c:v>322</c:v>
                </c:pt>
                <c:pt idx="477">
                  <c:v>320</c:v>
                </c:pt>
                <c:pt idx="478">
                  <c:v>261</c:v>
                </c:pt>
                <c:pt idx="479">
                  <c:v>321</c:v>
                </c:pt>
                <c:pt idx="480">
                  <c:v>326</c:v>
                </c:pt>
                <c:pt idx="481">
                  <c:v>326</c:v>
                </c:pt>
                <c:pt idx="482">
                  <c:v>320</c:v>
                </c:pt>
                <c:pt idx="483">
                  <c:v>320</c:v>
                </c:pt>
                <c:pt idx="484">
                  <c:v>310</c:v>
                </c:pt>
                <c:pt idx="485">
                  <c:v>327</c:v>
                </c:pt>
                <c:pt idx="486">
                  <c:v>317</c:v>
                </c:pt>
                <c:pt idx="487">
                  <c:v>325</c:v>
                </c:pt>
                <c:pt idx="488">
                  <c:v>317</c:v>
                </c:pt>
                <c:pt idx="489">
                  <c:v>319</c:v>
                </c:pt>
                <c:pt idx="490">
                  <c:v>314</c:v>
                </c:pt>
                <c:pt idx="491">
                  <c:v>311</c:v>
                </c:pt>
                <c:pt idx="492">
                  <c:v>316</c:v>
                </c:pt>
                <c:pt idx="493">
                  <c:v>295</c:v>
                </c:pt>
                <c:pt idx="494">
                  <c:v>317</c:v>
                </c:pt>
                <c:pt idx="495">
                  <c:v>210</c:v>
                </c:pt>
                <c:pt idx="496">
                  <c:v>303</c:v>
                </c:pt>
                <c:pt idx="497">
                  <c:v>303</c:v>
                </c:pt>
                <c:pt idx="498">
                  <c:v>298</c:v>
                </c:pt>
                <c:pt idx="499">
                  <c:v>310</c:v>
                </c:pt>
                <c:pt idx="500">
                  <c:v>302</c:v>
                </c:pt>
                <c:pt idx="501">
                  <c:v>300</c:v>
                </c:pt>
                <c:pt idx="502">
                  <c:v>291</c:v>
                </c:pt>
                <c:pt idx="503">
                  <c:v>314</c:v>
                </c:pt>
                <c:pt idx="504">
                  <c:v>303</c:v>
                </c:pt>
                <c:pt idx="505">
                  <c:v>296</c:v>
                </c:pt>
                <c:pt idx="506">
                  <c:v>291</c:v>
                </c:pt>
                <c:pt idx="507">
                  <c:v>301</c:v>
                </c:pt>
                <c:pt idx="508">
                  <c:v>301</c:v>
                </c:pt>
                <c:pt idx="509">
                  <c:v>304</c:v>
                </c:pt>
                <c:pt idx="510">
                  <c:v>303</c:v>
                </c:pt>
                <c:pt idx="511">
                  <c:v>299</c:v>
                </c:pt>
                <c:pt idx="512">
                  <c:v>301</c:v>
                </c:pt>
                <c:pt idx="513">
                  <c:v>311</c:v>
                </c:pt>
                <c:pt idx="514">
                  <c:v>304</c:v>
                </c:pt>
                <c:pt idx="515">
                  <c:v>303</c:v>
                </c:pt>
                <c:pt idx="516">
                  <c:v>289</c:v>
                </c:pt>
                <c:pt idx="517">
                  <c:v>305</c:v>
                </c:pt>
                <c:pt idx="518">
                  <c:v>296</c:v>
                </c:pt>
                <c:pt idx="519">
                  <c:v>300</c:v>
                </c:pt>
                <c:pt idx="520">
                  <c:v>310</c:v>
                </c:pt>
                <c:pt idx="521">
                  <c:v>294</c:v>
                </c:pt>
                <c:pt idx="522">
                  <c:v>308</c:v>
                </c:pt>
                <c:pt idx="523">
                  <c:v>310</c:v>
                </c:pt>
                <c:pt idx="524">
                  <c:v>296</c:v>
                </c:pt>
                <c:pt idx="525">
                  <c:v>299</c:v>
                </c:pt>
                <c:pt idx="526">
                  <c:v>284</c:v>
                </c:pt>
                <c:pt idx="527">
                  <c:v>293</c:v>
                </c:pt>
                <c:pt idx="528">
                  <c:v>299</c:v>
                </c:pt>
                <c:pt idx="529">
                  <c:v>309</c:v>
                </c:pt>
                <c:pt idx="530">
                  <c:v>306</c:v>
                </c:pt>
                <c:pt idx="531">
                  <c:v>299</c:v>
                </c:pt>
                <c:pt idx="532">
                  <c:v>301</c:v>
                </c:pt>
                <c:pt idx="533">
                  <c:v>311</c:v>
                </c:pt>
                <c:pt idx="534">
                  <c:v>309</c:v>
                </c:pt>
                <c:pt idx="535">
                  <c:v>309</c:v>
                </c:pt>
                <c:pt idx="536">
                  <c:v>308</c:v>
                </c:pt>
                <c:pt idx="537">
                  <c:v>292</c:v>
                </c:pt>
                <c:pt idx="538">
                  <c:v>290</c:v>
                </c:pt>
                <c:pt idx="539">
                  <c:v>266</c:v>
                </c:pt>
                <c:pt idx="540">
                  <c:v>275</c:v>
                </c:pt>
                <c:pt idx="541">
                  <c:v>285</c:v>
                </c:pt>
                <c:pt idx="542">
                  <c:v>303</c:v>
                </c:pt>
                <c:pt idx="543">
                  <c:v>301</c:v>
                </c:pt>
                <c:pt idx="544">
                  <c:v>311</c:v>
                </c:pt>
                <c:pt idx="545">
                  <c:v>273</c:v>
                </c:pt>
                <c:pt idx="546">
                  <c:v>296</c:v>
                </c:pt>
                <c:pt idx="547">
                  <c:v>301</c:v>
                </c:pt>
                <c:pt idx="548">
                  <c:v>301</c:v>
                </c:pt>
                <c:pt idx="549">
                  <c:v>296</c:v>
                </c:pt>
                <c:pt idx="550">
                  <c:v>299</c:v>
                </c:pt>
                <c:pt idx="551">
                  <c:v>310</c:v>
                </c:pt>
                <c:pt idx="552">
                  <c:v>301</c:v>
                </c:pt>
                <c:pt idx="553">
                  <c:v>301</c:v>
                </c:pt>
                <c:pt idx="554">
                  <c:v>293</c:v>
                </c:pt>
                <c:pt idx="555">
                  <c:v>301</c:v>
                </c:pt>
                <c:pt idx="556">
                  <c:v>180</c:v>
                </c:pt>
                <c:pt idx="557">
                  <c:v>301</c:v>
                </c:pt>
                <c:pt idx="558">
                  <c:v>311</c:v>
                </c:pt>
                <c:pt idx="559">
                  <c:v>304</c:v>
                </c:pt>
                <c:pt idx="560">
                  <c:v>292</c:v>
                </c:pt>
                <c:pt idx="561">
                  <c:v>292</c:v>
                </c:pt>
                <c:pt idx="562">
                  <c:v>285</c:v>
                </c:pt>
                <c:pt idx="563">
                  <c:v>294</c:v>
                </c:pt>
                <c:pt idx="564">
                  <c:v>303</c:v>
                </c:pt>
                <c:pt idx="565">
                  <c:v>278</c:v>
                </c:pt>
                <c:pt idx="566">
                  <c:v>280</c:v>
                </c:pt>
                <c:pt idx="567">
                  <c:v>275</c:v>
                </c:pt>
                <c:pt idx="568">
                  <c:v>262</c:v>
                </c:pt>
                <c:pt idx="569">
                  <c:v>250</c:v>
                </c:pt>
                <c:pt idx="570">
                  <c:v>272</c:v>
                </c:pt>
                <c:pt idx="571">
                  <c:v>280</c:v>
                </c:pt>
                <c:pt idx="572">
                  <c:v>280</c:v>
                </c:pt>
                <c:pt idx="573">
                  <c:v>279</c:v>
                </c:pt>
                <c:pt idx="574">
                  <c:v>262</c:v>
                </c:pt>
                <c:pt idx="575">
                  <c:v>275</c:v>
                </c:pt>
                <c:pt idx="576">
                  <c:v>275</c:v>
                </c:pt>
                <c:pt idx="577">
                  <c:v>276</c:v>
                </c:pt>
                <c:pt idx="578">
                  <c:v>250</c:v>
                </c:pt>
                <c:pt idx="579">
                  <c:v>281</c:v>
                </c:pt>
                <c:pt idx="580">
                  <c:v>282</c:v>
                </c:pt>
                <c:pt idx="581">
                  <c:v>268</c:v>
                </c:pt>
                <c:pt idx="582">
                  <c:v>270</c:v>
                </c:pt>
                <c:pt idx="583">
                  <c:v>304</c:v>
                </c:pt>
                <c:pt idx="584">
                  <c:v>286</c:v>
                </c:pt>
                <c:pt idx="585">
                  <c:v>234</c:v>
                </c:pt>
                <c:pt idx="586">
                  <c:v>268</c:v>
                </c:pt>
                <c:pt idx="587">
                  <c:v>254</c:v>
                </c:pt>
                <c:pt idx="588">
                  <c:v>322</c:v>
                </c:pt>
                <c:pt idx="589">
                  <c:v>357</c:v>
                </c:pt>
                <c:pt idx="590">
                  <c:v>338</c:v>
                </c:pt>
                <c:pt idx="591">
                  <c:v>363</c:v>
                </c:pt>
                <c:pt idx="592">
                  <c:v>354</c:v>
                </c:pt>
                <c:pt idx="593">
                  <c:v>313</c:v>
                </c:pt>
                <c:pt idx="594">
                  <c:v>246</c:v>
                </c:pt>
                <c:pt idx="595">
                  <c:v>382</c:v>
                </c:pt>
                <c:pt idx="596">
                  <c:v>327</c:v>
                </c:pt>
                <c:pt idx="597">
                  <c:v>347</c:v>
                </c:pt>
                <c:pt idx="598">
                  <c:v>335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18017294"/>
        <c:axId val="84715579"/>
      </c:lineChart>
      <c:catAx>
        <c:axId val="18017294"/>
        <c:scaling>
          <c:orientation val="minMax"/>
        </c:scaling>
        <c:delete val="0"/>
        <c:axPos val="b"/>
        <c:numFmt formatCode="ddd\ d\ mmm\ yy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800" spc="-1" strike="noStrike">
                <a:latin typeface="Arial Narrow"/>
              </a:defRPr>
            </a:pPr>
          </a:p>
        </c:txPr>
        <c:crossAx val="84715579"/>
        <c:crosses val="autoZero"/>
        <c:auto val="1"/>
        <c:lblAlgn val="ctr"/>
        <c:lblOffset val="100"/>
        <c:noMultiLvlLbl val="0"/>
      </c:catAx>
      <c:valAx>
        <c:axId val="84715579"/>
        <c:scaling>
          <c:orientation val="minMax"/>
          <c:max val="450"/>
          <c:min val="0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800" spc="-1" strike="noStrike">
                <a:latin typeface="Arial Narrow"/>
              </a:defRPr>
            </a:pPr>
          </a:p>
        </c:txPr>
        <c:crossAx val="18017294"/>
        <c:crossesAt val="1"/>
        <c:crossBetween val="midCat"/>
        <c:majorUnit val="50"/>
      </c:valAx>
      <c:spPr>
        <a:solidFill>
          <a:srgbClr val="dee6ef"/>
        </a:solidFill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9360">
      <a:noFill/>
    </a:ln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ESTIMATION DE LA DUREE DE FONCTIONNEMENT DE LA PLATEFORME OFII 
source OFII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tx>
            <c:strRef>
              <c:f>DATA!$Q$1</c:f>
              <c:strCache>
                <c:ptCount val="1"/>
                <c:pt idx="0">
                  <c:v>DUREE EN MINUTES</c:v>
                </c:pt>
              </c:strCache>
            </c:strRef>
          </c:tx>
          <c:spPr>
            <a:solidFill>
              <a:srgbClr val="c5000b"/>
            </a:solidFill>
            <a:ln w="28800">
              <a:solidFill>
                <a:srgbClr val="c5000b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DATA!$F$3:$F$608</c:f>
              <c:strCache>
                <c:ptCount val="606"/>
                <c:pt idx="0">
                  <c:v>mar. 12 janv. 21</c:v>
                </c:pt>
                <c:pt idx="1">
                  <c:v>lun. 11 janv. 21</c:v>
                </c:pt>
                <c:pt idx="2">
                  <c:v>ven. 8 janv. 21</c:v>
                </c:pt>
                <c:pt idx="3">
                  <c:v>jeu. 7 janv. 21</c:v>
                </c:pt>
                <c:pt idx="4">
                  <c:v>mer. 6 janv. 21</c:v>
                </c:pt>
                <c:pt idx="5">
                  <c:v>mar. 5 janv. 21</c:v>
                </c:pt>
                <c:pt idx="6">
                  <c:v>lun. 4 janv. 21</c:v>
                </c:pt>
                <c:pt idx="7">
                  <c:v>jeu. 31 déc. 20</c:v>
                </c:pt>
                <c:pt idx="8">
                  <c:v>mer. 30 déc. 20</c:v>
                </c:pt>
                <c:pt idx="9">
                  <c:v>mar. 29 déc. 20</c:v>
                </c:pt>
                <c:pt idx="10">
                  <c:v>lun. 28 déc. 20</c:v>
                </c:pt>
                <c:pt idx="11">
                  <c:v>jeu. 24 déc. 20</c:v>
                </c:pt>
                <c:pt idx="12">
                  <c:v>mer. 23 déc. 20</c:v>
                </c:pt>
                <c:pt idx="13">
                  <c:v>mar. 22 déc. 20</c:v>
                </c:pt>
                <c:pt idx="14">
                  <c:v>lun. 21 déc. 20</c:v>
                </c:pt>
                <c:pt idx="15">
                  <c:v>ven. 18 déc. 20</c:v>
                </c:pt>
                <c:pt idx="16">
                  <c:v>jeu. 17 déc. 20</c:v>
                </c:pt>
                <c:pt idx="17">
                  <c:v>mer. 16 déc. 20</c:v>
                </c:pt>
                <c:pt idx="18">
                  <c:v>mar. 15 déc. 20</c:v>
                </c:pt>
                <c:pt idx="19">
                  <c:v>lun. 14 déc. 20</c:v>
                </c:pt>
                <c:pt idx="20">
                  <c:v>ven. 11 déc. 20</c:v>
                </c:pt>
                <c:pt idx="21">
                  <c:v>jeu. 10 déc. 20</c:v>
                </c:pt>
                <c:pt idx="22">
                  <c:v>mer. 9 déc. 20</c:v>
                </c:pt>
                <c:pt idx="23">
                  <c:v>mar. 8 déc. 20</c:v>
                </c:pt>
                <c:pt idx="24">
                  <c:v>lun. 7 déc. 20</c:v>
                </c:pt>
                <c:pt idx="25">
                  <c:v>ven. 4 déc. 20</c:v>
                </c:pt>
                <c:pt idx="26">
                  <c:v>jeu. 3 déc. 20</c:v>
                </c:pt>
                <c:pt idx="27">
                  <c:v>mer. 2 déc. 20</c:v>
                </c:pt>
                <c:pt idx="28">
                  <c:v>mar. 1 déc. 20</c:v>
                </c:pt>
                <c:pt idx="29">
                  <c:v>lun. 30 nov. 20</c:v>
                </c:pt>
                <c:pt idx="30">
                  <c:v>ven. 27 nov. 20</c:v>
                </c:pt>
                <c:pt idx="31">
                  <c:v>jeu. 26 nov. 20</c:v>
                </c:pt>
                <c:pt idx="32">
                  <c:v>mer. 25 nov. 20</c:v>
                </c:pt>
                <c:pt idx="33">
                  <c:v>mar. 24 nov. 20</c:v>
                </c:pt>
                <c:pt idx="34">
                  <c:v>lun. 23 nov. 20</c:v>
                </c:pt>
                <c:pt idx="35">
                  <c:v>ven. 20 nov. 20</c:v>
                </c:pt>
                <c:pt idx="36">
                  <c:v>jeu. 19 nov. 20</c:v>
                </c:pt>
                <c:pt idx="37">
                  <c:v>mer. 18 nov. 20</c:v>
                </c:pt>
                <c:pt idx="38">
                  <c:v>mar. 17 nov. 20</c:v>
                </c:pt>
                <c:pt idx="39">
                  <c:v>lun. 16 nov. 20</c:v>
                </c:pt>
                <c:pt idx="40">
                  <c:v>ven. 13 nov. 20</c:v>
                </c:pt>
                <c:pt idx="41">
                  <c:v>jeu. 12 nov. 20</c:v>
                </c:pt>
                <c:pt idx="42">
                  <c:v>mar. 10 nov. 20</c:v>
                </c:pt>
                <c:pt idx="43">
                  <c:v>lun. 9 nov. 20</c:v>
                </c:pt>
                <c:pt idx="44">
                  <c:v>ven. 6 nov. 20</c:v>
                </c:pt>
                <c:pt idx="45">
                  <c:v>jeu. 5 nov. 20</c:v>
                </c:pt>
                <c:pt idx="46">
                  <c:v>mer. 4 nov. 20</c:v>
                </c:pt>
                <c:pt idx="47">
                  <c:v>mar. 3 nov. 20</c:v>
                </c:pt>
                <c:pt idx="48">
                  <c:v>lun. 2 nov. 20</c:v>
                </c:pt>
                <c:pt idx="49">
                  <c:v>ven. 30 oct. 20</c:v>
                </c:pt>
                <c:pt idx="50">
                  <c:v>jeu. 29 oct. 20</c:v>
                </c:pt>
                <c:pt idx="51">
                  <c:v>mer. 28 oct. 20</c:v>
                </c:pt>
                <c:pt idx="52">
                  <c:v>mar. 27 oct. 20</c:v>
                </c:pt>
                <c:pt idx="53">
                  <c:v>lun. 26 oct. 20</c:v>
                </c:pt>
                <c:pt idx="54">
                  <c:v>ven. 23 oct. 20</c:v>
                </c:pt>
                <c:pt idx="55">
                  <c:v>jeu. 22 oct. 20</c:v>
                </c:pt>
                <c:pt idx="56">
                  <c:v>mer. 21 oct. 20</c:v>
                </c:pt>
                <c:pt idx="57">
                  <c:v>mar. 20 oct. 20</c:v>
                </c:pt>
                <c:pt idx="58">
                  <c:v>lun. 19 oct. 20</c:v>
                </c:pt>
                <c:pt idx="59">
                  <c:v>ven. 16 oct. 20</c:v>
                </c:pt>
                <c:pt idx="60">
                  <c:v>jeu. 15 oct. 20</c:v>
                </c:pt>
                <c:pt idx="61">
                  <c:v>mer. 14 oct. 20</c:v>
                </c:pt>
                <c:pt idx="62">
                  <c:v>mar. 13 oct. 20</c:v>
                </c:pt>
                <c:pt idx="63">
                  <c:v>lun. 12 oct. 20</c:v>
                </c:pt>
                <c:pt idx="64">
                  <c:v>ven. 9 oct. 20</c:v>
                </c:pt>
                <c:pt idx="65">
                  <c:v>jeu. 8 oct. 20</c:v>
                </c:pt>
                <c:pt idx="66">
                  <c:v>mer. 7 oct. 20</c:v>
                </c:pt>
                <c:pt idx="67">
                  <c:v>mar. 6 oct. 20</c:v>
                </c:pt>
                <c:pt idx="68">
                  <c:v>lun. 5 oct. 20</c:v>
                </c:pt>
                <c:pt idx="69">
                  <c:v>ven. 2 oct. 20</c:v>
                </c:pt>
                <c:pt idx="70">
                  <c:v>jeu. 1 oct. 20</c:v>
                </c:pt>
                <c:pt idx="71">
                  <c:v>mer. 30 sept. 20</c:v>
                </c:pt>
                <c:pt idx="72">
                  <c:v>mar. 29 sept. 20</c:v>
                </c:pt>
                <c:pt idx="73">
                  <c:v>lun. 28 sept. 20</c:v>
                </c:pt>
                <c:pt idx="74">
                  <c:v>ven. 25 sept. 20</c:v>
                </c:pt>
                <c:pt idx="75">
                  <c:v>jeu. 24 sept. 20</c:v>
                </c:pt>
                <c:pt idx="76">
                  <c:v>mer. 23 sept. 20</c:v>
                </c:pt>
                <c:pt idx="77">
                  <c:v>mar. 22 sept. 20</c:v>
                </c:pt>
                <c:pt idx="78">
                  <c:v>lun. 21 sept. 20</c:v>
                </c:pt>
                <c:pt idx="79">
                  <c:v>ven. 18 sept. 20</c:v>
                </c:pt>
                <c:pt idx="80">
                  <c:v>jeu. 17 sept. 20</c:v>
                </c:pt>
                <c:pt idx="81">
                  <c:v>mer. 16 sept. 20</c:v>
                </c:pt>
                <c:pt idx="82">
                  <c:v>mar. 15 sept. 20</c:v>
                </c:pt>
                <c:pt idx="83">
                  <c:v>lun. 14 sept. 20</c:v>
                </c:pt>
                <c:pt idx="84">
                  <c:v>ven. 11 sept. 20</c:v>
                </c:pt>
                <c:pt idx="85">
                  <c:v>jeu. 10 sept. 20</c:v>
                </c:pt>
                <c:pt idx="86">
                  <c:v>mer. 9 sept. 20</c:v>
                </c:pt>
                <c:pt idx="87">
                  <c:v>mar. 8 sept. 20</c:v>
                </c:pt>
                <c:pt idx="88">
                  <c:v>lun. 7 sept. 20</c:v>
                </c:pt>
                <c:pt idx="89">
                  <c:v>ven. 4 sept. 20</c:v>
                </c:pt>
                <c:pt idx="90">
                  <c:v>jeu. 3 sept. 20</c:v>
                </c:pt>
                <c:pt idx="91">
                  <c:v>mer. 2 sept. 20</c:v>
                </c:pt>
                <c:pt idx="92">
                  <c:v>mar. 1 sept. 20</c:v>
                </c:pt>
                <c:pt idx="93">
                  <c:v>lun. 31 août 20</c:v>
                </c:pt>
                <c:pt idx="94">
                  <c:v>ven. 28 août 20</c:v>
                </c:pt>
                <c:pt idx="95">
                  <c:v>jeu. 27 août 20</c:v>
                </c:pt>
                <c:pt idx="96">
                  <c:v>mer. 26 août 20</c:v>
                </c:pt>
                <c:pt idx="97">
                  <c:v>mar. 25 août 20</c:v>
                </c:pt>
                <c:pt idx="98">
                  <c:v>lun. 24 août 20</c:v>
                </c:pt>
                <c:pt idx="99">
                  <c:v>ven. 21 août 20</c:v>
                </c:pt>
                <c:pt idx="100">
                  <c:v>jeu. 20 août 20</c:v>
                </c:pt>
                <c:pt idx="101">
                  <c:v>mer. 19 août 20</c:v>
                </c:pt>
                <c:pt idx="102">
                  <c:v>mar. 18 août 20</c:v>
                </c:pt>
                <c:pt idx="103">
                  <c:v>lun. 17 août 20</c:v>
                </c:pt>
                <c:pt idx="104">
                  <c:v>ven. 14 août 20</c:v>
                </c:pt>
                <c:pt idx="105">
                  <c:v>jeu. 13 août 20</c:v>
                </c:pt>
                <c:pt idx="106">
                  <c:v>mer. 12 août 20</c:v>
                </c:pt>
                <c:pt idx="107">
                  <c:v>mar. 11 août 20</c:v>
                </c:pt>
                <c:pt idx="108">
                  <c:v>lun. 10 août 20</c:v>
                </c:pt>
                <c:pt idx="109">
                  <c:v>ven. 7 août 20</c:v>
                </c:pt>
                <c:pt idx="110">
                  <c:v>jeu. 6 août 20</c:v>
                </c:pt>
                <c:pt idx="111">
                  <c:v>mer. 5 août 20</c:v>
                </c:pt>
                <c:pt idx="112">
                  <c:v>mar. 4 août 20</c:v>
                </c:pt>
                <c:pt idx="113">
                  <c:v>lun. 3 août 20</c:v>
                </c:pt>
                <c:pt idx="114">
                  <c:v>ven. 31 juil. 20</c:v>
                </c:pt>
                <c:pt idx="115">
                  <c:v>jeu. 30 juil. 20</c:v>
                </c:pt>
                <c:pt idx="116">
                  <c:v>mer. 29 juil. 20</c:v>
                </c:pt>
                <c:pt idx="117">
                  <c:v>mar. 28 juil. 20</c:v>
                </c:pt>
                <c:pt idx="118">
                  <c:v>lun. 27 juil. 20</c:v>
                </c:pt>
                <c:pt idx="119">
                  <c:v>ven. 24 juil. 20</c:v>
                </c:pt>
                <c:pt idx="120">
                  <c:v>jeu. 23 juil. 20</c:v>
                </c:pt>
                <c:pt idx="121">
                  <c:v>mer. 22 juil. 20</c:v>
                </c:pt>
                <c:pt idx="122">
                  <c:v>mar. 21 juil. 20</c:v>
                </c:pt>
                <c:pt idx="123">
                  <c:v>lun. 20 juil. 20</c:v>
                </c:pt>
                <c:pt idx="124">
                  <c:v>ven. 17 juil. 20</c:v>
                </c:pt>
                <c:pt idx="125">
                  <c:v>jeu. 16 juil. 20</c:v>
                </c:pt>
                <c:pt idx="126">
                  <c:v>mer. 15 juil. 20</c:v>
                </c:pt>
                <c:pt idx="127">
                  <c:v>ven. 10 juil. 20</c:v>
                </c:pt>
                <c:pt idx="128">
                  <c:v>jeu. 9 juil. 20</c:v>
                </c:pt>
                <c:pt idx="129">
                  <c:v>mer. 8 juil. 20</c:v>
                </c:pt>
                <c:pt idx="130">
                  <c:v>mar. 7 juil. 20</c:v>
                </c:pt>
                <c:pt idx="131">
                  <c:v>lun. 6 juil. 20</c:v>
                </c:pt>
                <c:pt idx="132">
                  <c:v>ven. 3 juil. 20</c:v>
                </c:pt>
                <c:pt idx="133">
                  <c:v>jeu. 2 juil. 20</c:v>
                </c:pt>
                <c:pt idx="134">
                  <c:v>mer. 1 juil. 20</c:v>
                </c:pt>
                <c:pt idx="135">
                  <c:v>mar. 30 juin 20</c:v>
                </c:pt>
                <c:pt idx="136">
                  <c:v>lun. 29 juin 20</c:v>
                </c:pt>
                <c:pt idx="137">
                  <c:v>ven. 26 juin 20</c:v>
                </c:pt>
                <c:pt idx="138">
                  <c:v>jeu. 25 juin 20</c:v>
                </c:pt>
                <c:pt idx="139">
                  <c:v>mer. 24 juin 20</c:v>
                </c:pt>
                <c:pt idx="140">
                  <c:v>mar. 23 juin 20</c:v>
                </c:pt>
                <c:pt idx="141">
                  <c:v>lun. 22 juin 20</c:v>
                </c:pt>
                <c:pt idx="142">
                  <c:v>ven. 19 juin 20</c:v>
                </c:pt>
                <c:pt idx="143">
                  <c:v>jeu. 18 juin 20</c:v>
                </c:pt>
                <c:pt idx="144">
                  <c:v>mer. 17 juin 20</c:v>
                </c:pt>
                <c:pt idx="145">
                  <c:v>mar. 16 juin 20</c:v>
                </c:pt>
                <c:pt idx="146">
                  <c:v>lun. 15 juin 20</c:v>
                </c:pt>
                <c:pt idx="147">
                  <c:v>ven. 12 juin 20</c:v>
                </c:pt>
                <c:pt idx="148">
                  <c:v>jeu. 11 juin 20</c:v>
                </c:pt>
                <c:pt idx="149">
                  <c:v>mer. 10 juin 20</c:v>
                </c:pt>
                <c:pt idx="150">
                  <c:v>mar. 9 juin 20</c:v>
                </c:pt>
                <c:pt idx="151">
                  <c:v>lun. 8 juin 20</c:v>
                </c:pt>
                <c:pt idx="152">
                  <c:v>ven. 5 juin 20</c:v>
                </c:pt>
                <c:pt idx="153">
                  <c:v>jeu. 4 juin 20</c:v>
                </c:pt>
                <c:pt idx="154">
                  <c:v>mer. 3 juin 20</c:v>
                </c:pt>
                <c:pt idx="155">
                  <c:v>mar. 2 juin 20</c:v>
                </c:pt>
                <c:pt idx="156">
                  <c:v>ven. 29 mai 20</c:v>
                </c:pt>
                <c:pt idx="157">
                  <c:v>jeu. 28 mai 20</c:v>
                </c:pt>
                <c:pt idx="158">
                  <c:v>mer. 27 mai 20</c:v>
                </c:pt>
                <c:pt idx="159">
                  <c:v>mar. 26 mai 20</c:v>
                </c:pt>
                <c:pt idx="160">
                  <c:v>lun. 25 mai 20</c:v>
                </c:pt>
                <c:pt idx="161">
                  <c:v>mer. 20 mai 20</c:v>
                </c:pt>
                <c:pt idx="162">
                  <c:v>mar. 19 mai 20</c:v>
                </c:pt>
                <c:pt idx="163">
                  <c:v>lun. 18 mai 20</c:v>
                </c:pt>
                <c:pt idx="164">
                  <c:v>ven. 15 mai 20</c:v>
                </c:pt>
                <c:pt idx="165">
                  <c:v>jeu. 14 mai 20</c:v>
                </c:pt>
                <c:pt idx="166">
                  <c:v>mer. 13 mai 20</c:v>
                </c:pt>
                <c:pt idx="167">
                  <c:v>mar. 12 mai 20</c:v>
                </c:pt>
                <c:pt idx="168">
                  <c:v>lun. 11 mai 20</c:v>
                </c:pt>
                <c:pt idx="169">
                  <c:v>jeu. 7 mai 20</c:v>
                </c:pt>
                <c:pt idx="170">
                  <c:v>mer. 6 mai 20</c:v>
                </c:pt>
                <c:pt idx="171">
                  <c:v>mar. 5 mai 20</c:v>
                </c:pt>
                <c:pt idx="172">
                  <c:v>ven. 20 mars 20</c:v>
                </c:pt>
                <c:pt idx="173">
                  <c:v>mar. 17 mars 20</c:v>
                </c:pt>
                <c:pt idx="174">
                  <c:v>lun. 16 mars 20</c:v>
                </c:pt>
                <c:pt idx="175">
                  <c:v>ven. 13 mars 20</c:v>
                </c:pt>
                <c:pt idx="176">
                  <c:v>jeu. 12 mars 20</c:v>
                </c:pt>
                <c:pt idx="177">
                  <c:v>mer. 11 mars 20</c:v>
                </c:pt>
                <c:pt idx="178">
                  <c:v>mar. 10 mars 20</c:v>
                </c:pt>
                <c:pt idx="179">
                  <c:v>lun. 9 mars 20</c:v>
                </c:pt>
                <c:pt idx="180">
                  <c:v>ven. 6 mars 20</c:v>
                </c:pt>
                <c:pt idx="181">
                  <c:v>jeu. 5 mars 20</c:v>
                </c:pt>
                <c:pt idx="182">
                  <c:v>mer. 4 mars 20</c:v>
                </c:pt>
                <c:pt idx="183">
                  <c:v>mar. 3 mars 20</c:v>
                </c:pt>
                <c:pt idx="184">
                  <c:v>lun. 2 mars 20</c:v>
                </c:pt>
                <c:pt idx="185">
                  <c:v>ven. 28 févr. 20</c:v>
                </c:pt>
                <c:pt idx="186">
                  <c:v>jeu. 27 févr. 20</c:v>
                </c:pt>
                <c:pt idx="187">
                  <c:v>mer. 26 févr. 20</c:v>
                </c:pt>
                <c:pt idx="188">
                  <c:v>mar. 25 févr. 20</c:v>
                </c:pt>
                <c:pt idx="189">
                  <c:v>lun. 24 févr. 20</c:v>
                </c:pt>
                <c:pt idx="190">
                  <c:v>ven. 21 févr. 20</c:v>
                </c:pt>
                <c:pt idx="191">
                  <c:v>jeu. 20 févr. 20</c:v>
                </c:pt>
                <c:pt idx="192">
                  <c:v>mer. 19 févr. 20</c:v>
                </c:pt>
                <c:pt idx="193">
                  <c:v>mar. 18 févr. 20</c:v>
                </c:pt>
                <c:pt idx="194">
                  <c:v>lun. 17 févr. 20</c:v>
                </c:pt>
                <c:pt idx="195">
                  <c:v>ven. 14 févr. 20</c:v>
                </c:pt>
                <c:pt idx="196">
                  <c:v>jeu. 13 févr. 20</c:v>
                </c:pt>
                <c:pt idx="197">
                  <c:v>mer. 12 févr. 20</c:v>
                </c:pt>
                <c:pt idx="198">
                  <c:v>mar. 11 févr. 20</c:v>
                </c:pt>
                <c:pt idx="199">
                  <c:v>lun. 10 févr. 20</c:v>
                </c:pt>
                <c:pt idx="200">
                  <c:v>ven. 7 févr. 20</c:v>
                </c:pt>
                <c:pt idx="201">
                  <c:v>jeu. 6 févr. 20</c:v>
                </c:pt>
                <c:pt idx="202">
                  <c:v>mer. 5 févr. 20</c:v>
                </c:pt>
                <c:pt idx="203">
                  <c:v>mar. 4 févr. 20</c:v>
                </c:pt>
                <c:pt idx="204">
                  <c:v>lun. 3 févr. 20</c:v>
                </c:pt>
                <c:pt idx="205">
                  <c:v>ven. 31 janv. 20</c:v>
                </c:pt>
                <c:pt idx="206">
                  <c:v>jeu. 30 janv. 20</c:v>
                </c:pt>
                <c:pt idx="207">
                  <c:v>mer. 29 janv. 20</c:v>
                </c:pt>
                <c:pt idx="208">
                  <c:v>mar. 28 janv. 20</c:v>
                </c:pt>
                <c:pt idx="209">
                  <c:v>lun. 27 janv. 20</c:v>
                </c:pt>
                <c:pt idx="210">
                  <c:v>ven. 24 janv. 20</c:v>
                </c:pt>
                <c:pt idx="211">
                  <c:v>jeu. 23 janv. 20</c:v>
                </c:pt>
                <c:pt idx="212">
                  <c:v>mer. 22 janv. 20</c:v>
                </c:pt>
                <c:pt idx="213">
                  <c:v>mar. 21 janv. 20</c:v>
                </c:pt>
                <c:pt idx="214">
                  <c:v>lun. 20 janv. 20</c:v>
                </c:pt>
                <c:pt idx="215">
                  <c:v>ven. 17 janv. 20</c:v>
                </c:pt>
                <c:pt idx="216">
                  <c:v>jeu. 16 janv. 20</c:v>
                </c:pt>
                <c:pt idx="217">
                  <c:v>mer. 15 janv. 20</c:v>
                </c:pt>
                <c:pt idx="218">
                  <c:v>mar. 14 janv. 20</c:v>
                </c:pt>
                <c:pt idx="219">
                  <c:v>lun. 13 janv. 20</c:v>
                </c:pt>
                <c:pt idx="220">
                  <c:v>ven. 10 janv. 20</c:v>
                </c:pt>
                <c:pt idx="221">
                  <c:v>jeu. 9 janv. 20</c:v>
                </c:pt>
                <c:pt idx="222">
                  <c:v>mer. 8 janv. 20</c:v>
                </c:pt>
                <c:pt idx="223">
                  <c:v>mar. 7 janv. 20</c:v>
                </c:pt>
                <c:pt idx="224">
                  <c:v>lun. 6 janv. 20</c:v>
                </c:pt>
                <c:pt idx="225">
                  <c:v>ven. 3 janv. 20</c:v>
                </c:pt>
                <c:pt idx="226">
                  <c:v>jeu. 2 janv. 20</c:v>
                </c:pt>
                <c:pt idx="227">
                  <c:v>mar. 31 déc. 19</c:v>
                </c:pt>
                <c:pt idx="228">
                  <c:v>lun. 30 déc. 19</c:v>
                </c:pt>
                <c:pt idx="229">
                  <c:v>ven. 27 déc. 19</c:v>
                </c:pt>
                <c:pt idx="230">
                  <c:v>jeu. 26 déc. 19</c:v>
                </c:pt>
                <c:pt idx="231">
                  <c:v>mar. 24 déc. 19</c:v>
                </c:pt>
                <c:pt idx="232">
                  <c:v>lun. 23 déc. 19</c:v>
                </c:pt>
                <c:pt idx="233">
                  <c:v>ven. 20 déc. 19</c:v>
                </c:pt>
                <c:pt idx="234">
                  <c:v>jeu. 19 déc. 19</c:v>
                </c:pt>
                <c:pt idx="235">
                  <c:v>mer. 18 déc. 19</c:v>
                </c:pt>
                <c:pt idx="236">
                  <c:v>mar. 17 déc. 19</c:v>
                </c:pt>
                <c:pt idx="237">
                  <c:v>lun. 16 déc. 19</c:v>
                </c:pt>
                <c:pt idx="238">
                  <c:v>ven. 13 déc. 19</c:v>
                </c:pt>
                <c:pt idx="239">
                  <c:v>jeu. 12 déc. 19</c:v>
                </c:pt>
                <c:pt idx="240">
                  <c:v>mer. 11 déc. 19</c:v>
                </c:pt>
                <c:pt idx="241">
                  <c:v>jeu. 5 déc. 19</c:v>
                </c:pt>
                <c:pt idx="242">
                  <c:v>mer. 4 déc. 19</c:v>
                </c:pt>
                <c:pt idx="243">
                  <c:v>mar. 3 déc. 19</c:v>
                </c:pt>
                <c:pt idx="244">
                  <c:v>lun. 2 déc. 19</c:v>
                </c:pt>
                <c:pt idx="245">
                  <c:v>ven. 29 nov. 19</c:v>
                </c:pt>
                <c:pt idx="246">
                  <c:v>jeu. 28 nov. 19</c:v>
                </c:pt>
                <c:pt idx="247">
                  <c:v>mer. 27 nov. 19</c:v>
                </c:pt>
                <c:pt idx="248">
                  <c:v>mar. 26 nov. 19</c:v>
                </c:pt>
                <c:pt idx="249">
                  <c:v>lun. 25 nov. 19</c:v>
                </c:pt>
                <c:pt idx="250">
                  <c:v>ven. 22 nov. 19</c:v>
                </c:pt>
                <c:pt idx="251">
                  <c:v>ven. 22 nov. 19</c:v>
                </c:pt>
                <c:pt idx="252">
                  <c:v>ven. 22 nov. 19</c:v>
                </c:pt>
                <c:pt idx="253">
                  <c:v>ven. 22 nov. 19</c:v>
                </c:pt>
                <c:pt idx="254">
                  <c:v>ven. 22 nov. 19</c:v>
                </c:pt>
                <c:pt idx="255">
                  <c:v>ven. 15 nov. 19</c:v>
                </c:pt>
                <c:pt idx="256">
                  <c:v>jeu. 14 nov. 19</c:v>
                </c:pt>
                <c:pt idx="257">
                  <c:v>mer. 13 nov. 19</c:v>
                </c:pt>
                <c:pt idx="258">
                  <c:v>mar. 12 nov. 19</c:v>
                </c:pt>
                <c:pt idx="259">
                  <c:v>ven. 8 nov. 19</c:v>
                </c:pt>
                <c:pt idx="260">
                  <c:v>jeu. 7 nov. 19</c:v>
                </c:pt>
                <c:pt idx="261">
                  <c:v>mar. 5 nov. 19</c:v>
                </c:pt>
                <c:pt idx="262">
                  <c:v>lun. 4 nov. 19</c:v>
                </c:pt>
                <c:pt idx="263">
                  <c:v>jeu. 31 oct. 19</c:v>
                </c:pt>
                <c:pt idx="264">
                  <c:v>mer. 30 oct. 19</c:v>
                </c:pt>
                <c:pt idx="265">
                  <c:v>mar. 29 oct. 19</c:v>
                </c:pt>
                <c:pt idx="266">
                  <c:v>lun. 28 oct. 19</c:v>
                </c:pt>
                <c:pt idx="267">
                  <c:v>ven. 25 oct. 19</c:v>
                </c:pt>
                <c:pt idx="268">
                  <c:v>jeu. 24 oct. 19</c:v>
                </c:pt>
                <c:pt idx="269">
                  <c:v>mer. 23 oct. 19</c:v>
                </c:pt>
                <c:pt idx="270">
                  <c:v>mar. 22 oct. 19</c:v>
                </c:pt>
                <c:pt idx="271">
                  <c:v>lun. 21 oct. 19</c:v>
                </c:pt>
                <c:pt idx="272">
                  <c:v>ven. 18 oct. 19</c:v>
                </c:pt>
                <c:pt idx="273">
                  <c:v>jeu. 17 oct. 19</c:v>
                </c:pt>
                <c:pt idx="274">
                  <c:v>mer. 16 oct. 19</c:v>
                </c:pt>
                <c:pt idx="275">
                  <c:v>mar. 15 oct. 19</c:v>
                </c:pt>
                <c:pt idx="276">
                  <c:v>lun. 14 oct. 19</c:v>
                </c:pt>
                <c:pt idx="277">
                  <c:v>ven. 11 oct. 19</c:v>
                </c:pt>
                <c:pt idx="278">
                  <c:v>mer. 9 oct. 19</c:v>
                </c:pt>
                <c:pt idx="279">
                  <c:v>mar. 8 oct. 19</c:v>
                </c:pt>
                <c:pt idx="280">
                  <c:v>lun. 7 oct. 19</c:v>
                </c:pt>
                <c:pt idx="281">
                  <c:v>ven. 4 oct. 19</c:v>
                </c:pt>
                <c:pt idx="282">
                  <c:v>jeu. 3 oct. 19</c:v>
                </c:pt>
                <c:pt idx="283">
                  <c:v>mer. 2 oct. 19</c:v>
                </c:pt>
                <c:pt idx="284">
                  <c:v>mar. 1 oct. 19</c:v>
                </c:pt>
                <c:pt idx="285">
                  <c:v>lun. 30 sept. 19</c:v>
                </c:pt>
                <c:pt idx="286">
                  <c:v>ven. 27 sept. 19</c:v>
                </c:pt>
                <c:pt idx="287">
                  <c:v>jeu. 26 sept. 19</c:v>
                </c:pt>
                <c:pt idx="288">
                  <c:v>mer. 25 sept. 19</c:v>
                </c:pt>
                <c:pt idx="289">
                  <c:v>mar. 24 sept. 19</c:v>
                </c:pt>
                <c:pt idx="290">
                  <c:v>lun. 23 sept. 19</c:v>
                </c:pt>
                <c:pt idx="291">
                  <c:v>ven. 20 sept. 19</c:v>
                </c:pt>
                <c:pt idx="292">
                  <c:v>jeu. 19 sept. 19</c:v>
                </c:pt>
                <c:pt idx="293">
                  <c:v>mar. 17 sept. 19</c:v>
                </c:pt>
                <c:pt idx="294">
                  <c:v>lun. 16 sept. 19</c:v>
                </c:pt>
                <c:pt idx="295">
                  <c:v>ven. 13 sept. 19</c:v>
                </c:pt>
                <c:pt idx="296">
                  <c:v>jeu. 12 sept. 19</c:v>
                </c:pt>
                <c:pt idx="297">
                  <c:v>mer. 11 sept. 19</c:v>
                </c:pt>
                <c:pt idx="298">
                  <c:v>mar. 10 sept. 19</c:v>
                </c:pt>
                <c:pt idx="299">
                  <c:v>lun. 9 sept. 19</c:v>
                </c:pt>
                <c:pt idx="300">
                  <c:v>ven. 6 sept. 19</c:v>
                </c:pt>
                <c:pt idx="301">
                  <c:v>jeu. 5 sept. 19</c:v>
                </c:pt>
                <c:pt idx="302">
                  <c:v>mer. 4 sept. 19</c:v>
                </c:pt>
                <c:pt idx="303">
                  <c:v>mar. 3 sept. 19</c:v>
                </c:pt>
                <c:pt idx="304">
                  <c:v>lun. 2 sept. 19</c:v>
                </c:pt>
                <c:pt idx="305">
                  <c:v>ven. 30 août 19</c:v>
                </c:pt>
                <c:pt idx="306">
                  <c:v>jeu. 29 août 19</c:v>
                </c:pt>
                <c:pt idx="307">
                  <c:v>mer. 28 août 19</c:v>
                </c:pt>
                <c:pt idx="308">
                  <c:v>mar. 27 août 19</c:v>
                </c:pt>
                <c:pt idx="309">
                  <c:v>lun. 26 août 19</c:v>
                </c:pt>
                <c:pt idx="310">
                  <c:v>ven. 23 août 19</c:v>
                </c:pt>
                <c:pt idx="311">
                  <c:v>jeu. 22 août 19</c:v>
                </c:pt>
                <c:pt idx="312">
                  <c:v>mer. 21 août 19</c:v>
                </c:pt>
                <c:pt idx="313">
                  <c:v>mar. 20 août 19</c:v>
                </c:pt>
                <c:pt idx="314">
                  <c:v>lun. 19 août 19</c:v>
                </c:pt>
                <c:pt idx="315">
                  <c:v>mer. 14 août 19</c:v>
                </c:pt>
                <c:pt idx="316">
                  <c:v>mar. 13 août 19</c:v>
                </c:pt>
                <c:pt idx="317">
                  <c:v>lun. 12 août 19</c:v>
                </c:pt>
                <c:pt idx="318">
                  <c:v>ven. 9 août 19</c:v>
                </c:pt>
                <c:pt idx="319">
                  <c:v>jeu. 8 août 19</c:v>
                </c:pt>
                <c:pt idx="320">
                  <c:v>mer. 7 août 19</c:v>
                </c:pt>
                <c:pt idx="321">
                  <c:v>mar. 6 août 19</c:v>
                </c:pt>
                <c:pt idx="322">
                  <c:v>lun. 5 août 19</c:v>
                </c:pt>
                <c:pt idx="323">
                  <c:v>ven. 2 août 19</c:v>
                </c:pt>
                <c:pt idx="324">
                  <c:v>jeu. 1 août 19</c:v>
                </c:pt>
                <c:pt idx="325">
                  <c:v>mer. 31 juil. 19</c:v>
                </c:pt>
                <c:pt idx="326">
                  <c:v>mar. 30 juil. 19</c:v>
                </c:pt>
                <c:pt idx="327">
                  <c:v>lun. 29 juil. 19</c:v>
                </c:pt>
                <c:pt idx="328">
                  <c:v>ven. 26 juil. 19</c:v>
                </c:pt>
                <c:pt idx="329">
                  <c:v>jeu. 25 juil. 19</c:v>
                </c:pt>
                <c:pt idx="330">
                  <c:v>mer. 24 juil. 19</c:v>
                </c:pt>
                <c:pt idx="331">
                  <c:v>mar. 23 juil. 19</c:v>
                </c:pt>
                <c:pt idx="332">
                  <c:v>lun. 22 juil. 19</c:v>
                </c:pt>
                <c:pt idx="333">
                  <c:v>ven. 19 juil. 19</c:v>
                </c:pt>
                <c:pt idx="334">
                  <c:v>jeu. 18 juil. 19</c:v>
                </c:pt>
                <c:pt idx="335">
                  <c:v>mer. 17 juil. 19</c:v>
                </c:pt>
                <c:pt idx="336">
                  <c:v>mar. 16 juil. 19</c:v>
                </c:pt>
                <c:pt idx="337">
                  <c:v>lun. 15 juil. 19</c:v>
                </c:pt>
                <c:pt idx="338">
                  <c:v>ven. 12 juil. 19</c:v>
                </c:pt>
                <c:pt idx="339">
                  <c:v>jeu. 11 juil. 19</c:v>
                </c:pt>
                <c:pt idx="340">
                  <c:v>mer. 10 juil. 19</c:v>
                </c:pt>
                <c:pt idx="341">
                  <c:v>mar. 9 juil. 19</c:v>
                </c:pt>
                <c:pt idx="342">
                  <c:v>lun. 8 juil. 19</c:v>
                </c:pt>
                <c:pt idx="343">
                  <c:v>ven. 5 juil. 19</c:v>
                </c:pt>
                <c:pt idx="344">
                  <c:v>jeu. 4 juil. 19</c:v>
                </c:pt>
                <c:pt idx="345">
                  <c:v>mer. 3 juil. 19</c:v>
                </c:pt>
                <c:pt idx="346">
                  <c:v>mar. 2 juil. 19</c:v>
                </c:pt>
                <c:pt idx="347">
                  <c:v>lun. 1 juil. 19</c:v>
                </c:pt>
                <c:pt idx="348">
                  <c:v>ven. 28 juin 19</c:v>
                </c:pt>
                <c:pt idx="349">
                  <c:v>jeu. 27 juin 19</c:v>
                </c:pt>
                <c:pt idx="350">
                  <c:v>mer. 26 juin 19</c:v>
                </c:pt>
                <c:pt idx="351">
                  <c:v>mar. 25 juin 19</c:v>
                </c:pt>
                <c:pt idx="352">
                  <c:v>lun. 24 juin 19</c:v>
                </c:pt>
                <c:pt idx="353">
                  <c:v>ven. 21 juin 19</c:v>
                </c:pt>
                <c:pt idx="354">
                  <c:v>jeu. 20 juin 19</c:v>
                </c:pt>
                <c:pt idx="355">
                  <c:v>mer. 19 juin 19</c:v>
                </c:pt>
                <c:pt idx="356">
                  <c:v>mar. 18 juin 19</c:v>
                </c:pt>
                <c:pt idx="357">
                  <c:v>lun. 17 juin 19</c:v>
                </c:pt>
                <c:pt idx="358">
                  <c:v>ven. 14 juin 19</c:v>
                </c:pt>
                <c:pt idx="359">
                  <c:v>mer. 12 juin 19</c:v>
                </c:pt>
                <c:pt idx="360">
                  <c:v>mar. 11 juin 19</c:v>
                </c:pt>
                <c:pt idx="361">
                  <c:v>ven. 7 juin 19</c:v>
                </c:pt>
                <c:pt idx="362">
                  <c:v>jeu. 6 juin 19</c:v>
                </c:pt>
                <c:pt idx="363">
                  <c:v>mer. 5 juin 19</c:v>
                </c:pt>
                <c:pt idx="364">
                  <c:v>mar. 4 juin 19</c:v>
                </c:pt>
                <c:pt idx="365">
                  <c:v>lun. 3 juin 19</c:v>
                </c:pt>
                <c:pt idx="366">
                  <c:v>mer. 29 mai 19</c:v>
                </c:pt>
                <c:pt idx="367">
                  <c:v>mar. 28 mai 19</c:v>
                </c:pt>
                <c:pt idx="368">
                  <c:v>lun. 27 mai 19</c:v>
                </c:pt>
                <c:pt idx="369">
                  <c:v>ven. 24 mai 19</c:v>
                </c:pt>
                <c:pt idx="370">
                  <c:v>jeu. 23 mai 19</c:v>
                </c:pt>
                <c:pt idx="371">
                  <c:v>mar. 21 mai 19</c:v>
                </c:pt>
                <c:pt idx="372">
                  <c:v>lun. 20 mai 19</c:v>
                </c:pt>
                <c:pt idx="373">
                  <c:v>ven. 17 mai 19</c:v>
                </c:pt>
                <c:pt idx="374">
                  <c:v>jeu. 16 mai 19</c:v>
                </c:pt>
                <c:pt idx="375">
                  <c:v>mer. 15 mai 19</c:v>
                </c:pt>
                <c:pt idx="376">
                  <c:v>mar. 14 mai 19</c:v>
                </c:pt>
                <c:pt idx="377">
                  <c:v>ven. 10 mai 19</c:v>
                </c:pt>
                <c:pt idx="378">
                  <c:v>mar. 7 mai 19</c:v>
                </c:pt>
                <c:pt idx="379">
                  <c:v>lun. 6 mai 19</c:v>
                </c:pt>
                <c:pt idx="380">
                  <c:v>ven. 3 mai 19</c:v>
                </c:pt>
                <c:pt idx="381">
                  <c:v>jeu. 2 mai 19</c:v>
                </c:pt>
                <c:pt idx="382">
                  <c:v>mar. 30 avr. 19</c:v>
                </c:pt>
                <c:pt idx="383">
                  <c:v>lun. 29 avr. 19</c:v>
                </c:pt>
                <c:pt idx="384">
                  <c:v>ven. 26 avr. 19</c:v>
                </c:pt>
                <c:pt idx="385">
                  <c:v>jeu. 25 avr. 19</c:v>
                </c:pt>
                <c:pt idx="386">
                  <c:v>mer. 24 avr. 19</c:v>
                </c:pt>
                <c:pt idx="387">
                  <c:v>mar. 23 avr. 19</c:v>
                </c:pt>
                <c:pt idx="388">
                  <c:v>ven. 19 avr. 19</c:v>
                </c:pt>
                <c:pt idx="389">
                  <c:v>jeu. 18 avr. 19</c:v>
                </c:pt>
                <c:pt idx="390">
                  <c:v>mer. 17 avr. 19</c:v>
                </c:pt>
                <c:pt idx="391">
                  <c:v>mar. 16 avr. 19</c:v>
                </c:pt>
                <c:pt idx="392">
                  <c:v>lun. 15 avr. 19</c:v>
                </c:pt>
                <c:pt idx="393">
                  <c:v>ven. 12 avr. 19</c:v>
                </c:pt>
                <c:pt idx="394">
                  <c:v>jeu. 11 avr. 19</c:v>
                </c:pt>
                <c:pt idx="395">
                  <c:v>mer. 10 avr. 19</c:v>
                </c:pt>
                <c:pt idx="396">
                  <c:v>mar. 9 avr. 19</c:v>
                </c:pt>
                <c:pt idx="397">
                  <c:v>ven. 5 avr. 19</c:v>
                </c:pt>
                <c:pt idx="398">
                  <c:v>jeu. 4 avr. 19</c:v>
                </c:pt>
                <c:pt idx="399">
                  <c:v>mer. 3 avr. 19</c:v>
                </c:pt>
                <c:pt idx="400">
                  <c:v>mar. 2 avr. 19</c:v>
                </c:pt>
                <c:pt idx="401">
                  <c:v>lun. 1 avr. 19</c:v>
                </c:pt>
                <c:pt idx="402">
                  <c:v>ven. 29 mars 19</c:v>
                </c:pt>
                <c:pt idx="403">
                  <c:v>jeu. 28 mars 19</c:v>
                </c:pt>
                <c:pt idx="404">
                  <c:v>mer. 27 mars 19</c:v>
                </c:pt>
                <c:pt idx="405">
                  <c:v>mar. 26 mars 19</c:v>
                </c:pt>
                <c:pt idx="406">
                  <c:v>lun. 25 mars 19</c:v>
                </c:pt>
                <c:pt idx="407">
                  <c:v>ven. 22 mars 19</c:v>
                </c:pt>
                <c:pt idx="408">
                  <c:v>jeu. 21 mars 19</c:v>
                </c:pt>
                <c:pt idx="409">
                  <c:v>mer. 20 mars 19</c:v>
                </c:pt>
                <c:pt idx="410">
                  <c:v>mar. 19 mars 19</c:v>
                </c:pt>
                <c:pt idx="411">
                  <c:v>lun. 18 mars 19</c:v>
                </c:pt>
                <c:pt idx="412">
                  <c:v>ven. 15 mars 19</c:v>
                </c:pt>
                <c:pt idx="413">
                  <c:v>jeu. 14 mars 19</c:v>
                </c:pt>
                <c:pt idx="414">
                  <c:v>mer. 13 mars 19</c:v>
                </c:pt>
                <c:pt idx="415">
                  <c:v>mar. 12 mars 19</c:v>
                </c:pt>
                <c:pt idx="416">
                  <c:v>lun. 11 mars 19</c:v>
                </c:pt>
                <c:pt idx="417">
                  <c:v>ven. 8 mars 19</c:v>
                </c:pt>
                <c:pt idx="418">
                  <c:v>jeu. 7 mars 19</c:v>
                </c:pt>
                <c:pt idx="419">
                  <c:v>mer. 6 mars 19</c:v>
                </c:pt>
                <c:pt idx="420">
                  <c:v>mar. 5 mars 19</c:v>
                </c:pt>
                <c:pt idx="421">
                  <c:v>lun. 4 mars 19</c:v>
                </c:pt>
                <c:pt idx="422">
                  <c:v>ven. 1 mars 19</c:v>
                </c:pt>
                <c:pt idx="423">
                  <c:v>jeu. 28 févr. 19</c:v>
                </c:pt>
                <c:pt idx="424">
                  <c:v>mer. 27 févr. 19</c:v>
                </c:pt>
                <c:pt idx="425">
                  <c:v>mar. 26 févr. 19</c:v>
                </c:pt>
                <c:pt idx="426">
                  <c:v>lun. 25 févr. 19</c:v>
                </c:pt>
                <c:pt idx="427">
                  <c:v>ven. 22 févr. 19</c:v>
                </c:pt>
                <c:pt idx="428">
                  <c:v>jeu. 21 févr. 19</c:v>
                </c:pt>
                <c:pt idx="429">
                  <c:v>mer. 20 févr. 19</c:v>
                </c:pt>
                <c:pt idx="430">
                  <c:v>mar. 19 févr. 19</c:v>
                </c:pt>
                <c:pt idx="431">
                  <c:v>lun. 18 févr. 19</c:v>
                </c:pt>
                <c:pt idx="432">
                  <c:v>ven. 15 févr. 19</c:v>
                </c:pt>
                <c:pt idx="433">
                  <c:v>jeu. 14 févr. 19</c:v>
                </c:pt>
                <c:pt idx="434">
                  <c:v>mer. 13 févr. 19</c:v>
                </c:pt>
                <c:pt idx="435">
                  <c:v>lun. 11 févr. 19</c:v>
                </c:pt>
                <c:pt idx="436">
                  <c:v>jeu. 7 févr. 19</c:v>
                </c:pt>
                <c:pt idx="437">
                  <c:v>mer. 6 févr. 19</c:v>
                </c:pt>
                <c:pt idx="438">
                  <c:v>mar. 5 févr. 19</c:v>
                </c:pt>
                <c:pt idx="439">
                  <c:v>lun. 4 févr. 19</c:v>
                </c:pt>
                <c:pt idx="440">
                  <c:v>ven. 1 févr. 19</c:v>
                </c:pt>
                <c:pt idx="441">
                  <c:v>jeu. 31 janv. 19</c:v>
                </c:pt>
                <c:pt idx="442">
                  <c:v>mer. 30 janv. 19</c:v>
                </c:pt>
                <c:pt idx="443">
                  <c:v>mar. 29 janv. 19</c:v>
                </c:pt>
                <c:pt idx="444">
                  <c:v>lun. 28 janv. 19</c:v>
                </c:pt>
                <c:pt idx="445">
                  <c:v>ven. 25 janv. 19</c:v>
                </c:pt>
                <c:pt idx="446">
                  <c:v>jeu. 24 janv. 19</c:v>
                </c:pt>
                <c:pt idx="447">
                  <c:v>mer. 23 janv. 19</c:v>
                </c:pt>
                <c:pt idx="448">
                  <c:v>mar. 22 janv. 19</c:v>
                </c:pt>
                <c:pt idx="449">
                  <c:v>lun. 21 janv. 19</c:v>
                </c:pt>
                <c:pt idx="450">
                  <c:v>ven. 18 janv. 19</c:v>
                </c:pt>
                <c:pt idx="451">
                  <c:v>jeu. 17 janv. 19</c:v>
                </c:pt>
                <c:pt idx="452">
                  <c:v>mer. 16 janv. 19</c:v>
                </c:pt>
                <c:pt idx="453">
                  <c:v>mar. 15 janv. 19</c:v>
                </c:pt>
                <c:pt idx="454">
                  <c:v>lun. 14 janv. 19</c:v>
                </c:pt>
                <c:pt idx="455">
                  <c:v>ven. 11 janv. 19</c:v>
                </c:pt>
                <c:pt idx="456">
                  <c:v>jeu. 10 janv. 19</c:v>
                </c:pt>
                <c:pt idx="457">
                  <c:v>mer. 9 janv. 19</c:v>
                </c:pt>
                <c:pt idx="458">
                  <c:v>mar. 8 janv. 19</c:v>
                </c:pt>
                <c:pt idx="459">
                  <c:v>lun. 7 janv. 19</c:v>
                </c:pt>
                <c:pt idx="460">
                  <c:v>ven. 4 janv. 19</c:v>
                </c:pt>
                <c:pt idx="461">
                  <c:v>jeu. 3 janv. 19</c:v>
                </c:pt>
                <c:pt idx="462">
                  <c:v>mer. 2 janv. 19</c:v>
                </c:pt>
                <c:pt idx="463">
                  <c:v>lun. 24 déc. 18</c:v>
                </c:pt>
                <c:pt idx="464">
                  <c:v>jeu. 20 déc. 18</c:v>
                </c:pt>
                <c:pt idx="465">
                  <c:v>mer. 19 déc. 18</c:v>
                </c:pt>
                <c:pt idx="466">
                  <c:v>mar. 18 déc. 18</c:v>
                </c:pt>
                <c:pt idx="467">
                  <c:v>lun. 17 déc. 18</c:v>
                </c:pt>
                <c:pt idx="468">
                  <c:v>ven. 14 déc. 18</c:v>
                </c:pt>
                <c:pt idx="469">
                  <c:v>jeu. 13 déc. 18</c:v>
                </c:pt>
                <c:pt idx="470">
                  <c:v>mer. 12 déc. 18</c:v>
                </c:pt>
                <c:pt idx="471">
                  <c:v>mar. 11 déc. 18</c:v>
                </c:pt>
                <c:pt idx="472">
                  <c:v>lun. 10 déc. 18</c:v>
                </c:pt>
                <c:pt idx="473">
                  <c:v>ven. 7 déc. 18</c:v>
                </c:pt>
                <c:pt idx="474">
                  <c:v>jeu. 6 déc. 18</c:v>
                </c:pt>
                <c:pt idx="475">
                  <c:v>mer. 5 déc. 18</c:v>
                </c:pt>
                <c:pt idx="476">
                  <c:v>mar. 4 déc. 18</c:v>
                </c:pt>
                <c:pt idx="477">
                  <c:v>lun. 3 déc. 18</c:v>
                </c:pt>
                <c:pt idx="478">
                  <c:v>ven. 30 nov. 18</c:v>
                </c:pt>
                <c:pt idx="479">
                  <c:v>jeu. 29 nov. 18</c:v>
                </c:pt>
                <c:pt idx="480">
                  <c:v>mer. 28 nov. 18</c:v>
                </c:pt>
                <c:pt idx="481">
                  <c:v>mar. 27 nov. 18</c:v>
                </c:pt>
                <c:pt idx="482">
                  <c:v>lun. 26 nov. 18</c:v>
                </c:pt>
                <c:pt idx="483">
                  <c:v>ven. 23 nov. 18</c:v>
                </c:pt>
                <c:pt idx="484">
                  <c:v>jeu. 22 nov. 18</c:v>
                </c:pt>
                <c:pt idx="485">
                  <c:v>mer. 21 nov. 18</c:v>
                </c:pt>
                <c:pt idx="486">
                  <c:v>mar. 20 nov. 18</c:v>
                </c:pt>
                <c:pt idx="487">
                  <c:v>lun. 19 nov. 18</c:v>
                </c:pt>
                <c:pt idx="488">
                  <c:v>ven. 16 nov. 18</c:v>
                </c:pt>
                <c:pt idx="489">
                  <c:v>jeu. 15 nov. 18</c:v>
                </c:pt>
                <c:pt idx="490">
                  <c:v>mer. 14 nov. 18</c:v>
                </c:pt>
                <c:pt idx="491">
                  <c:v>mar. 13 nov. 18</c:v>
                </c:pt>
                <c:pt idx="492">
                  <c:v>lun. 12 nov. 18</c:v>
                </c:pt>
                <c:pt idx="493">
                  <c:v>ven. 9 nov. 18</c:v>
                </c:pt>
                <c:pt idx="494">
                  <c:v>jeu. 8 nov. 18</c:v>
                </c:pt>
                <c:pt idx="495">
                  <c:v>mer. 7 nov. 18</c:v>
                </c:pt>
                <c:pt idx="496">
                  <c:v>mar. 6 nov. 18</c:v>
                </c:pt>
                <c:pt idx="497">
                  <c:v>lun. 5 nov. 18</c:v>
                </c:pt>
                <c:pt idx="498">
                  <c:v>ven. 2 nov. 18</c:v>
                </c:pt>
                <c:pt idx="499">
                  <c:v>mer. 31 oct. 18</c:v>
                </c:pt>
                <c:pt idx="500">
                  <c:v>mar. 30 oct. 18</c:v>
                </c:pt>
                <c:pt idx="501">
                  <c:v>lun. 29 oct. 18</c:v>
                </c:pt>
                <c:pt idx="502">
                  <c:v>ven. 26 oct. 18</c:v>
                </c:pt>
                <c:pt idx="503">
                  <c:v>jeu. 25 oct. 18</c:v>
                </c:pt>
                <c:pt idx="504">
                  <c:v>mer. 24 oct. 18</c:v>
                </c:pt>
                <c:pt idx="505">
                  <c:v>mar. 23 oct. 18</c:v>
                </c:pt>
                <c:pt idx="506">
                  <c:v>lun. 22 oct. 18</c:v>
                </c:pt>
                <c:pt idx="507">
                  <c:v>ven. 19 oct. 18</c:v>
                </c:pt>
                <c:pt idx="508">
                  <c:v>jeu. 18 oct. 18</c:v>
                </c:pt>
                <c:pt idx="509">
                  <c:v>mer. 17 oct. 18</c:v>
                </c:pt>
                <c:pt idx="510">
                  <c:v>mar. 16 oct. 18</c:v>
                </c:pt>
                <c:pt idx="511">
                  <c:v>lun. 15 oct. 18</c:v>
                </c:pt>
                <c:pt idx="512">
                  <c:v>ven. 12 oct. 18</c:v>
                </c:pt>
                <c:pt idx="513">
                  <c:v>jeu. 11 oct. 18</c:v>
                </c:pt>
                <c:pt idx="514">
                  <c:v>mar. 9 oct. 18</c:v>
                </c:pt>
                <c:pt idx="515">
                  <c:v>lun. 8 oct. 18</c:v>
                </c:pt>
                <c:pt idx="516">
                  <c:v>sam. 6 oct. 18</c:v>
                </c:pt>
                <c:pt idx="517">
                  <c:v>jeu. 4 oct. 18</c:v>
                </c:pt>
                <c:pt idx="518">
                  <c:v>mer. 3 oct. 18</c:v>
                </c:pt>
                <c:pt idx="519">
                  <c:v>mar. 2 oct. 18</c:v>
                </c:pt>
                <c:pt idx="520">
                  <c:v>lun. 1 oct. 18</c:v>
                </c:pt>
                <c:pt idx="521">
                  <c:v>ven. 28 sept. 18</c:v>
                </c:pt>
                <c:pt idx="522">
                  <c:v>jeu. 27 sept. 18</c:v>
                </c:pt>
                <c:pt idx="523">
                  <c:v>mer. 26 sept. 18</c:v>
                </c:pt>
                <c:pt idx="524">
                  <c:v>mar. 25 sept. 18</c:v>
                </c:pt>
                <c:pt idx="525">
                  <c:v>lun. 24 sept. 18</c:v>
                </c:pt>
                <c:pt idx="526">
                  <c:v>ven. 21 sept. 18</c:v>
                </c:pt>
                <c:pt idx="527">
                  <c:v>jeu. 20 sept. 18</c:v>
                </c:pt>
                <c:pt idx="528">
                  <c:v>mer. 19 sept. 18</c:v>
                </c:pt>
                <c:pt idx="529">
                  <c:v>mar. 18 sept. 18</c:v>
                </c:pt>
                <c:pt idx="530">
                  <c:v>lun. 17 sept. 18</c:v>
                </c:pt>
                <c:pt idx="531">
                  <c:v>ven. 14 sept. 18</c:v>
                </c:pt>
                <c:pt idx="532">
                  <c:v>jeu. 13 sept. 18</c:v>
                </c:pt>
                <c:pt idx="533">
                  <c:v>mer. 12 sept. 18</c:v>
                </c:pt>
                <c:pt idx="534">
                  <c:v>mar. 11 sept. 18</c:v>
                </c:pt>
                <c:pt idx="535">
                  <c:v>lun. 10 sept. 18</c:v>
                </c:pt>
                <c:pt idx="536">
                  <c:v>ven. 7 sept. 18</c:v>
                </c:pt>
                <c:pt idx="537">
                  <c:v>jeu. 6 sept. 18</c:v>
                </c:pt>
                <c:pt idx="538">
                  <c:v>mer. 5 sept. 18</c:v>
                </c:pt>
                <c:pt idx="539">
                  <c:v>mar. 4 sept. 18</c:v>
                </c:pt>
                <c:pt idx="540">
                  <c:v>lun. 3 sept. 18</c:v>
                </c:pt>
                <c:pt idx="541">
                  <c:v>ven. 31 août 18</c:v>
                </c:pt>
                <c:pt idx="542">
                  <c:v>jeu. 30 août 18</c:v>
                </c:pt>
                <c:pt idx="543">
                  <c:v>mer. 29 août 18</c:v>
                </c:pt>
                <c:pt idx="544">
                  <c:v>mar. 28 août 18</c:v>
                </c:pt>
                <c:pt idx="545">
                  <c:v>lun. 27 août 18</c:v>
                </c:pt>
                <c:pt idx="546">
                  <c:v>ven. 24 août 18</c:v>
                </c:pt>
                <c:pt idx="547">
                  <c:v>jeu. 23 août 18</c:v>
                </c:pt>
                <c:pt idx="548">
                  <c:v>mer. 22 août 18</c:v>
                </c:pt>
                <c:pt idx="549">
                  <c:v>mar. 21 août 18</c:v>
                </c:pt>
                <c:pt idx="550">
                  <c:v>ven. 17 août 18</c:v>
                </c:pt>
                <c:pt idx="551">
                  <c:v>jeu. 16 août 18</c:v>
                </c:pt>
                <c:pt idx="552">
                  <c:v>mar. 14 août 18</c:v>
                </c:pt>
                <c:pt idx="553">
                  <c:v>lun. 13 août 18</c:v>
                </c:pt>
                <c:pt idx="554">
                  <c:v>ven. 10 août 18</c:v>
                </c:pt>
                <c:pt idx="555">
                  <c:v>jeu. 9 août 18</c:v>
                </c:pt>
                <c:pt idx="556">
                  <c:v>mer. 8 août 18</c:v>
                </c:pt>
                <c:pt idx="557">
                  <c:v>mar. 7 août 18</c:v>
                </c:pt>
                <c:pt idx="558">
                  <c:v>lun. 6 août 18</c:v>
                </c:pt>
                <c:pt idx="559">
                  <c:v>ven. 3 août 18</c:v>
                </c:pt>
                <c:pt idx="560">
                  <c:v>jeu. 2 août 18</c:v>
                </c:pt>
                <c:pt idx="561">
                  <c:v>mer. 1 août 18</c:v>
                </c:pt>
                <c:pt idx="562">
                  <c:v>mar. 31 juil. 18</c:v>
                </c:pt>
                <c:pt idx="563">
                  <c:v>lun. 30 juil. 18</c:v>
                </c:pt>
                <c:pt idx="564">
                  <c:v>ven. 27 juil. 18</c:v>
                </c:pt>
                <c:pt idx="565">
                  <c:v>jeu. 26 juil. 18</c:v>
                </c:pt>
                <c:pt idx="566">
                  <c:v>mer. 25 juil. 18</c:v>
                </c:pt>
                <c:pt idx="567">
                  <c:v>mar. 24 juil. 18</c:v>
                </c:pt>
                <c:pt idx="568">
                  <c:v>lun. 23 juil. 18</c:v>
                </c:pt>
                <c:pt idx="569">
                  <c:v>jeu. 19 juil. 18</c:v>
                </c:pt>
                <c:pt idx="570">
                  <c:v>mer. 18 juil. 18</c:v>
                </c:pt>
                <c:pt idx="571">
                  <c:v>mar. 17 juil. 18</c:v>
                </c:pt>
                <c:pt idx="572">
                  <c:v>lun. 16 juil. 18</c:v>
                </c:pt>
                <c:pt idx="573">
                  <c:v>ven. 13 juil. 18</c:v>
                </c:pt>
                <c:pt idx="574">
                  <c:v>jeu. 12 juil. 18</c:v>
                </c:pt>
                <c:pt idx="575">
                  <c:v>mer. 11 juil. 18</c:v>
                </c:pt>
                <c:pt idx="576">
                  <c:v>mar. 10 juil. 18</c:v>
                </c:pt>
                <c:pt idx="577">
                  <c:v>lun. 9 juil. 18</c:v>
                </c:pt>
                <c:pt idx="578">
                  <c:v>jeu. 28 juin 18</c:v>
                </c:pt>
                <c:pt idx="579">
                  <c:v>ven. 22 juin 18</c:v>
                </c:pt>
                <c:pt idx="580">
                  <c:v>mar. 19 juin 18</c:v>
                </c:pt>
                <c:pt idx="581">
                  <c:v>ven. 15 juin 18</c:v>
                </c:pt>
                <c:pt idx="582">
                  <c:v>jeu. 14 juin 18</c:v>
                </c:pt>
                <c:pt idx="583">
                  <c:v>mer. 13 juin 18</c:v>
                </c:pt>
                <c:pt idx="584">
                  <c:v>mar. 12 juin 18</c:v>
                </c:pt>
                <c:pt idx="585">
                  <c:v>jeu. 7 juin 18</c:v>
                </c:pt>
                <c:pt idx="586">
                  <c:v>mer. 6 juin 18</c:v>
                </c:pt>
                <c:pt idx="587">
                  <c:v>mar. 5 juin 18</c:v>
                </c:pt>
                <c:pt idx="588">
                  <c:v>lun. 4 juin 18</c:v>
                </c:pt>
                <c:pt idx="589">
                  <c:v>jeu. 31 mai 18</c:v>
                </c:pt>
                <c:pt idx="590">
                  <c:v>mer. 30 mai 18</c:v>
                </c:pt>
                <c:pt idx="591">
                  <c:v>mar. 29 mai 18</c:v>
                </c:pt>
                <c:pt idx="592">
                  <c:v>lun. 28 mai 18</c:v>
                </c:pt>
                <c:pt idx="593">
                  <c:v>ven. 25 mai 18</c:v>
                </c:pt>
                <c:pt idx="594">
                  <c:v>jeu. 24 mai 18</c:v>
                </c:pt>
                <c:pt idx="595">
                  <c:v>mer. 23 mai 18</c:v>
                </c:pt>
                <c:pt idx="596">
                  <c:v>mar. 22 mai 18</c:v>
                </c:pt>
                <c:pt idx="597">
                  <c:v>ven. 18 mai 18</c:v>
                </c:pt>
                <c:pt idx="598">
                  <c:v>jeu. 17 mai 18</c:v>
                </c:pt>
                <c:pt idx="599">
                  <c:v>mer. 16 mai 18</c:v>
                </c:pt>
                <c:pt idx="600">
                  <c:v>mar. 15 mai 18</c:v>
                </c:pt>
                <c:pt idx="601">
                  <c:v>lun. 14 mai 18</c:v>
                </c:pt>
                <c:pt idx="602">
                  <c:v>mer. 9 mai 18</c:v>
                </c:pt>
                <c:pt idx="603">
                  <c:v>lun. 7 mai 18</c:v>
                </c:pt>
                <c:pt idx="604">
                  <c:v>ven. 4 mai 18</c:v>
                </c:pt>
                <c:pt idx="605">
                  <c:v>jeu. 3 mai 18</c:v>
                </c:pt>
              </c:strCache>
            </c:strRef>
          </c:cat>
          <c:val>
            <c:numRef>
              <c:f>DATA!$Q$3:$Q$608</c:f>
              <c:numCache>
                <c:formatCode>General</c:formatCode>
                <c:ptCount val="606"/>
                <c:pt idx="0">
                  <c:v>114.08</c:v>
                </c:pt>
                <c:pt idx="1">
                  <c:v>118.03</c:v>
                </c:pt>
                <c:pt idx="2">
                  <c:v>122.76</c:v>
                </c:pt>
                <c:pt idx="3">
                  <c:v>125.8</c:v>
                </c:pt>
                <c:pt idx="4">
                  <c:v>113.6</c:v>
                </c:pt>
                <c:pt idx="5">
                  <c:v>117.8</c:v>
                </c:pt>
                <c:pt idx="6">
                  <c:v>123.95</c:v>
                </c:pt>
                <c:pt idx="7">
                  <c:v>98.24</c:v>
                </c:pt>
                <c:pt idx="8">
                  <c:v>80.91</c:v>
                </c:pt>
                <c:pt idx="9">
                  <c:v>79.86</c:v>
                </c:pt>
                <c:pt idx="10">
                  <c:v>75.6</c:v>
                </c:pt>
                <c:pt idx="11">
                  <c:v>136.64</c:v>
                </c:pt>
                <c:pt idx="12">
                  <c:v>130.88</c:v>
                </c:pt>
                <c:pt idx="13">
                  <c:v>114.88</c:v>
                </c:pt>
                <c:pt idx="14">
                  <c:v>107.1</c:v>
                </c:pt>
                <c:pt idx="15">
                  <c:v>118.47</c:v>
                </c:pt>
                <c:pt idx="16">
                  <c:v>107.88</c:v>
                </c:pt>
                <c:pt idx="17">
                  <c:v>103.23</c:v>
                </c:pt>
                <c:pt idx="18">
                  <c:v>108.04</c:v>
                </c:pt>
                <c:pt idx="19">
                  <c:v>100.1</c:v>
                </c:pt>
                <c:pt idx="20">
                  <c:v>101.5</c:v>
                </c:pt>
                <c:pt idx="21">
                  <c:v>78</c:v>
                </c:pt>
                <c:pt idx="22">
                  <c:v>93.6</c:v>
                </c:pt>
                <c:pt idx="23">
                  <c:v>104.96</c:v>
                </c:pt>
                <c:pt idx="24">
                  <c:v>91.2</c:v>
                </c:pt>
                <c:pt idx="25">
                  <c:v>100.75</c:v>
                </c:pt>
                <c:pt idx="26">
                  <c:v>114.84</c:v>
                </c:pt>
                <c:pt idx="27">
                  <c:v>108.6</c:v>
                </c:pt>
                <c:pt idx="28">
                  <c:v>102.37</c:v>
                </c:pt>
                <c:pt idx="29">
                  <c:v>106.88</c:v>
                </c:pt>
                <c:pt idx="30">
                  <c:v>132.09</c:v>
                </c:pt>
                <c:pt idx="31">
                  <c:v>118.32</c:v>
                </c:pt>
                <c:pt idx="32">
                  <c:v>113.68</c:v>
                </c:pt>
                <c:pt idx="33">
                  <c:v>113.96</c:v>
                </c:pt>
                <c:pt idx="34">
                  <c:v>120.96</c:v>
                </c:pt>
                <c:pt idx="35">
                  <c:v>105.3</c:v>
                </c:pt>
                <c:pt idx="36">
                  <c:v>127.92</c:v>
                </c:pt>
                <c:pt idx="37">
                  <c:v>110.97</c:v>
                </c:pt>
                <c:pt idx="38">
                  <c:v>112.5</c:v>
                </c:pt>
                <c:pt idx="39">
                  <c:v>103.32</c:v>
                </c:pt>
                <c:pt idx="40">
                  <c:v>104.88</c:v>
                </c:pt>
                <c:pt idx="41">
                  <c:v>124.32</c:v>
                </c:pt>
                <c:pt idx="42">
                  <c:v>104.72</c:v>
                </c:pt>
                <c:pt idx="43">
                  <c:v>111.84</c:v>
                </c:pt>
                <c:pt idx="44">
                  <c:v>102.6</c:v>
                </c:pt>
                <c:pt idx="45">
                  <c:v>120.33</c:v>
                </c:pt>
                <c:pt idx="46">
                  <c:v>109.92</c:v>
                </c:pt>
                <c:pt idx="47">
                  <c:v>111.28</c:v>
                </c:pt>
                <c:pt idx="48">
                  <c:v>77.91</c:v>
                </c:pt>
                <c:pt idx="49">
                  <c:v>75.02</c:v>
                </c:pt>
                <c:pt idx="50">
                  <c:v>72.82</c:v>
                </c:pt>
                <c:pt idx="51">
                  <c:v>73.83</c:v>
                </c:pt>
                <c:pt idx="52">
                  <c:v>71.82</c:v>
                </c:pt>
                <c:pt idx="53">
                  <c:v>64</c:v>
                </c:pt>
                <c:pt idx="54">
                  <c:v>70.4</c:v>
                </c:pt>
                <c:pt idx="55">
                  <c:v>62.4</c:v>
                </c:pt>
                <c:pt idx="56">
                  <c:v>87</c:v>
                </c:pt>
                <c:pt idx="57">
                  <c:v>79.8</c:v>
                </c:pt>
                <c:pt idx="58">
                  <c:v>84.16</c:v>
                </c:pt>
                <c:pt idx="59">
                  <c:v>67.5</c:v>
                </c:pt>
                <c:pt idx="60">
                  <c:v>89.75</c:v>
                </c:pt>
                <c:pt idx="61">
                  <c:v>94.07</c:v>
                </c:pt>
                <c:pt idx="62">
                  <c:v>42.45</c:v>
                </c:pt>
                <c:pt idx="63">
                  <c:v>86.06</c:v>
                </c:pt>
                <c:pt idx="64">
                  <c:v>81.84</c:v>
                </c:pt>
                <c:pt idx="65">
                  <c:v>87.64</c:v>
                </c:pt>
                <c:pt idx="66">
                  <c:v>89.1</c:v>
                </c:pt>
                <c:pt idx="67">
                  <c:v>71.04</c:v>
                </c:pt>
                <c:pt idx="68">
                  <c:v>107.76</c:v>
                </c:pt>
                <c:pt idx="69">
                  <c:v>95.54</c:v>
                </c:pt>
                <c:pt idx="70">
                  <c:v>122.85</c:v>
                </c:pt>
                <c:pt idx="71">
                  <c:v>108.3</c:v>
                </c:pt>
                <c:pt idx="72">
                  <c:v>163.4</c:v>
                </c:pt>
                <c:pt idx="73">
                  <c:v>100.52</c:v>
                </c:pt>
                <c:pt idx="74">
                  <c:v>65.76</c:v>
                </c:pt>
                <c:pt idx="75">
                  <c:v>51.74</c:v>
                </c:pt>
                <c:pt idx="76">
                  <c:v>40.11</c:v>
                </c:pt>
                <c:pt idx="77">
                  <c:v>66.99</c:v>
                </c:pt>
                <c:pt idx="78">
                  <c:v>30.24</c:v>
                </c:pt>
                <c:pt idx="79">
                  <c:v>40.29</c:v>
                </c:pt>
                <c:pt idx="80">
                  <c:v>141.57</c:v>
                </c:pt>
                <c:pt idx="81">
                  <c:v>109.23</c:v>
                </c:pt>
                <c:pt idx="82">
                  <c:v>56</c:v>
                </c:pt>
                <c:pt idx="83">
                  <c:v>35.2</c:v>
                </c:pt>
                <c:pt idx="84">
                  <c:v>66.31</c:v>
                </c:pt>
                <c:pt idx="85">
                  <c:v>47.08</c:v>
                </c:pt>
                <c:pt idx="86">
                  <c:v>48.5</c:v>
                </c:pt>
                <c:pt idx="87">
                  <c:v>72.03</c:v>
                </c:pt>
                <c:pt idx="88">
                  <c:v>44.8</c:v>
                </c:pt>
                <c:pt idx="89">
                  <c:v>61.37</c:v>
                </c:pt>
                <c:pt idx="90">
                  <c:v>52.8</c:v>
                </c:pt>
                <c:pt idx="91">
                  <c:v>45.15</c:v>
                </c:pt>
                <c:pt idx="92">
                  <c:v>42.46</c:v>
                </c:pt>
                <c:pt idx="93">
                  <c:v>29.92</c:v>
                </c:pt>
                <c:pt idx="94">
                  <c:v>39.52</c:v>
                </c:pt>
                <c:pt idx="95">
                  <c:v>40.25</c:v>
                </c:pt>
                <c:pt idx="96">
                  <c:v>32.64</c:v>
                </c:pt>
                <c:pt idx="97">
                  <c:v>38.94</c:v>
                </c:pt>
                <c:pt idx="98">
                  <c:v>30.26</c:v>
                </c:pt>
                <c:pt idx="99">
                  <c:v>35.91</c:v>
                </c:pt>
                <c:pt idx="100">
                  <c:v>41.4</c:v>
                </c:pt>
                <c:pt idx="101">
                  <c:v>44.2</c:v>
                </c:pt>
                <c:pt idx="102">
                  <c:v>34.23</c:v>
                </c:pt>
                <c:pt idx="103">
                  <c:v>47.5</c:v>
                </c:pt>
                <c:pt idx="104">
                  <c:v>47.04</c:v>
                </c:pt>
                <c:pt idx="105">
                  <c:v>28.9</c:v>
                </c:pt>
                <c:pt idx="106">
                  <c:v>31.92</c:v>
                </c:pt>
                <c:pt idx="107">
                  <c:v>38.72</c:v>
                </c:pt>
                <c:pt idx="108">
                  <c:v>28.22</c:v>
                </c:pt>
                <c:pt idx="109">
                  <c:v>60.72</c:v>
                </c:pt>
                <c:pt idx="110">
                  <c:v>31.79</c:v>
                </c:pt>
                <c:pt idx="111">
                  <c:v>29.76</c:v>
                </c:pt>
                <c:pt idx="112">
                  <c:v>18.2</c:v>
                </c:pt>
                <c:pt idx="113">
                  <c:v>34.38</c:v>
                </c:pt>
                <c:pt idx="114">
                  <c:v>55.42</c:v>
                </c:pt>
                <c:pt idx="115">
                  <c:v>52.92</c:v>
                </c:pt>
                <c:pt idx="116">
                  <c:v>44.71</c:v>
                </c:pt>
                <c:pt idx="117">
                  <c:v>30.24</c:v>
                </c:pt>
                <c:pt idx="118">
                  <c:v>33.25</c:v>
                </c:pt>
                <c:pt idx="119">
                  <c:v>46.5</c:v>
                </c:pt>
                <c:pt idx="120">
                  <c:v>22.11</c:v>
                </c:pt>
                <c:pt idx="121">
                  <c:v>33.18</c:v>
                </c:pt>
                <c:pt idx="122">
                  <c:v>47.76</c:v>
                </c:pt>
                <c:pt idx="123">
                  <c:v>34.06</c:v>
                </c:pt>
                <c:pt idx="124">
                  <c:v>35.5</c:v>
                </c:pt>
                <c:pt idx="125">
                  <c:v>51.45</c:v>
                </c:pt>
                <c:pt idx="126">
                  <c:v>23.24</c:v>
                </c:pt>
                <c:pt idx="127">
                  <c:v>39.75</c:v>
                </c:pt>
                <c:pt idx="128">
                  <c:v>28.69</c:v>
                </c:pt>
                <c:pt idx="129">
                  <c:v>30.59</c:v>
                </c:pt>
                <c:pt idx="130">
                  <c:v>27.71</c:v>
                </c:pt>
                <c:pt idx="131">
                  <c:v>30.6</c:v>
                </c:pt>
                <c:pt idx="132">
                  <c:v>27.52</c:v>
                </c:pt>
                <c:pt idx="133">
                  <c:v>19.37</c:v>
                </c:pt>
                <c:pt idx="134">
                  <c:v>22.68</c:v>
                </c:pt>
                <c:pt idx="135">
                  <c:v>40.8</c:v>
                </c:pt>
                <c:pt idx="136">
                  <c:v>21.58</c:v>
                </c:pt>
                <c:pt idx="137">
                  <c:v>29.16</c:v>
                </c:pt>
                <c:pt idx="138">
                  <c:v>40.04</c:v>
                </c:pt>
                <c:pt idx="139">
                  <c:v>19.24</c:v>
                </c:pt>
                <c:pt idx="140">
                  <c:v>22.12</c:v>
                </c:pt>
                <c:pt idx="141">
                  <c:v>13.6</c:v>
                </c:pt>
                <c:pt idx="142">
                  <c:v>25.67</c:v>
                </c:pt>
                <c:pt idx="143">
                  <c:v>31.29</c:v>
                </c:pt>
                <c:pt idx="144">
                  <c:v>34.76</c:v>
                </c:pt>
                <c:pt idx="145">
                  <c:v>39.78</c:v>
                </c:pt>
                <c:pt idx="146">
                  <c:v>38.74</c:v>
                </c:pt>
                <c:pt idx="147">
                  <c:v>23.24</c:v>
                </c:pt>
                <c:pt idx="148">
                  <c:v>18.12</c:v>
                </c:pt>
                <c:pt idx="149">
                  <c:v>38.61</c:v>
                </c:pt>
                <c:pt idx="150">
                  <c:v>20.55</c:v>
                </c:pt>
                <c:pt idx="151">
                  <c:v>30.24</c:v>
                </c:pt>
                <c:pt idx="152">
                  <c:v>32.12</c:v>
                </c:pt>
                <c:pt idx="153">
                  <c:v>39.16</c:v>
                </c:pt>
                <c:pt idx="154">
                  <c:v>22.86</c:v>
                </c:pt>
                <c:pt idx="155">
                  <c:v>21.28</c:v>
                </c:pt>
                <c:pt idx="156">
                  <c:v>31.2</c:v>
                </c:pt>
                <c:pt idx="157">
                  <c:v>15.96</c:v>
                </c:pt>
                <c:pt idx="158">
                  <c:v>33.28</c:v>
                </c:pt>
                <c:pt idx="159">
                  <c:v>135.9</c:v>
                </c:pt>
                <c:pt idx="160">
                  <c:v>13.26</c:v>
                </c:pt>
                <c:pt idx="161">
                  <c:v>23</c:v>
                </c:pt>
                <c:pt idx="162">
                  <c:v>20.7</c:v>
                </c:pt>
                <c:pt idx="163">
                  <c:v>15.96</c:v>
                </c:pt>
                <c:pt idx="164">
                  <c:v>23.94</c:v>
                </c:pt>
                <c:pt idx="165">
                  <c:v>8.28</c:v>
                </c:pt>
                <c:pt idx="166">
                  <c:v>9.44</c:v>
                </c:pt>
                <c:pt idx="167">
                  <c:v>15</c:v>
                </c:pt>
                <c:pt idx="168">
                  <c:v>15</c:v>
                </c:pt>
                <c:pt idx="169">
                  <c:v>15</c:v>
                </c:pt>
                <c:pt idx="170">
                  <c:v>15</c:v>
                </c:pt>
                <c:pt idx="171">
                  <c:v>9.15</c:v>
                </c:pt>
                <c:pt idx="172">
                  <c:v>54.45</c:v>
                </c:pt>
                <c:pt idx="173">
                  <c:v>86.67</c:v>
                </c:pt>
                <c:pt idx="174">
                  <c:v>119.79</c:v>
                </c:pt>
                <c:pt idx="175">
                  <c:v>65.1</c:v>
                </c:pt>
                <c:pt idx="176">
                  <c:v>107.4</c:v>
                </c:pt>
                <c:pt idx="177">
                  <c:v>107.52</c:v>
                </c:pt>
                <c:pt idx="178">
                  <c:v>91.53</c:v>
                </c:pt>
                <c:pt idx="179">
                  <c:v>87.36</c:v>
                </c:pt>
                <c:pt idx="180">
                  <c:v>103.32</c:v>
                </c:pt>
                <c:pt idx="181">
                  <c:v>88.62</c:v>
                </c:pt>
                <c:pt idx="182">
                  <c:v>102.08</c:v>
                </c:pt>
                <c:pt idx="183">
                  <c:v>117.95</c:v>
                </c:pt>
                <c:pt idx="184">
                  <c:v>75.68</c:v>
                </c:pt>
                <c:pt idx="185">
                  <c:v>102</c:v>
                </c:pt>
                <c:pt idx="186">
                  <c:v>110.4</c:v>
                </c:pt>
                <c:pt idx="187">
                  <c:v>134.94</c:v>
                </c:pt>
                <c:pt idx="188">
                  <c:v>100.5</c:v>
                </c:pt>
                <c:pt idx="189">
                  <c:v>82.72</c:v>
                </c:pt>
                <c:pt idx="190">
                  <c:v>53.76</c:v>
                </c:pt>
                <c:pt idx="191">
                  <c:v>83.98</c:v>
                </c:pt>
                <c:pt idx="192">
                  <c:v>95.41</c:v>
                </c:pt>
                <c:pt idx="193">
                  <c:v>103.29</c:v>
                </c:pt>
                <c:pt idx="194">
                  <c:v>89.04</c:v>
                </c:pt>
                <c:pt idx="195">
                  <c:v>58.14</c:v>
                </c:pt>
                <c:pt idx="196">
                  <c:v>104.52</c:v>
                </c:pt>
                <c:pt idx="197">
                  <c:v>85.68</c:v>
                </c:pt>
                <c:pt idx="198">
                  <c:v>106.75</c:v>
                </c:pt>
                <c:pt idx="199">
                  <c:v>106.8</c:v>
                </c:pt>
                <c:pt idx="200">
                  <c:v>103.54</c:v>
                </c:pt>
                <c:pt idx="201">
                  <c:v>122.04</c:v>
                </c:pt>
                <c:pt idx="202">
                  <c:v>101.7</c:v>
                </c:pt>
                <c:pt idx="203">
                  <c:v>85</c:v>
                </c:pt>
                <c:pt idx="204">
                  <c:v>157.38</c:v>
                </c:pt>
                <c:pt idx="205">
                  <c:v>126.72</c:v>
                </c:pt>
                <c:pt idx="206">
                  <c:v>94.36</c:v>
                </c:pt>
                <c:pt idx="207">
                  <c:v>107.2</c:v>
                </c:pt>
                <c:pt idx="208">
                  <c:v>79.44</c:v>
                </c:pt>
                <c:pt idx="209">
                  <c:v>133.6</c:v>
                </c:pt>
                <c:pt idx="210">
                  <c:v>82.68</c:v>
                </c:pt>
                <c:pt idx="211">
                  <c:v>104.72</c:v>
                </c:pt>
                <c:pt idx="212">
                  <c:v>90.77</c:v>
                </c:pt>
                <c:pt idx="213">
                  <c:v>88.2</c:v>
                </c:pt>
                <c:pt idx="214">
                  <c:v>111.65</c:v>
                </c:pt>
                <c:pt idx="215">
                  <c:v>78.5</c:v>
                </c:pt>
                <c:pt idx="216">
                  <c:v>90.44</c:v>
                </c:pt>
                <c:pt idx="217">
                  <c:v>69.3</c:v>
                </c:pt>
                <c:pt idx="218">
                  <c:v>98.89</c:v>
                </c:pt>
                <c:pt idx="219">
                  <c:v>74.88</c:v>
                </c:pt>
                <c:pt idx="220">
                  <c:v>68.38</c:v>
                </c:pt>
                <c:pt idx="221">
                  <c:v>55.23</c:v>
                </c:pt>
                <c:pt idx="222">
                  <c:v>72</c:v>
                </c:pt>
                <c:pt idx="223">
                  <c:v>94.55</c:v>
                </c:pt>
                <c:pt idx="224">
                  <c:v>64.56</c:v>
                </c:pt>
                <c:pt idx="225">
                  <c:v>90</c:v>
                </c:pt>
                <c:pt idx="226">
                  <c:v>51.75</c:v>
                </c:pt>
                <c:pt idx="227">
                  <c:v>52.11</c:v>
                </c:pt>
                <c:pt idx="228">
                  <c:v>134.4</c:v>
                </c:pt>
                <c:pt idx="229">
                  <c:v>86.71</c:v>
                </c:pt>
                <c:pt idx="230">
                  <c:v>97.73</c:v>
                </c:pt>
                <c:pt idx="231">
                  <c:v>108.9</c:v>
                </c:pt>
                <c:pt idx="232">
                  <c:v>88.8</c:v>
                </c:pt>
                <c:pt idx="233">
                  <c:v>62</c:v>
                </c:pt>
                <c:pt idx="234">
                  <c:v>70.6</c:v>
                </c:pt>
                <c:pt idx="235">
                  <c:v>66.99</c:v>
                </c:pt>
                <c:pt idx="236">
                  <c:v>83.72</c:v>
                </c:pt>
                <c:pt idx="237">
                  <c:v>126.28</c:v>
                </c:pt>
                <c:pt idx="238">
                  <c:v>48.83</c:v>
                </c:pt>
                <c:pt idx="239">
                  <c:v>17.6</c:v>
                </c:pt>
                <c:pt idx="240">
                  <c:v>85.47</c:v>
                </c:pt>
                <c:pt idx="241">
                  <c:v>87.75</c:v>
                </c:pt>
                <c:pt idx="242">
                  <c:v>117.64</c:v>
                </c:pt>
                <c:pt idx="243">
                  <c:v>108.08</c:v>
                </c:pt>
                <c:pt idx="244">
                  <c:v>112.8</c:v>
                </c:pt>
                <c:pt idx="245">
                  <c:v>109.71</c:v>
                </c:pt>
                <c:pt idx="246">
                  <c:v>96.32</c:v>
                </c:pt>
                <c:pt idx="247">
                  <c:v>104.04</c:v>
                </c:pt>
                <c:pt idx="248">
                  <c:v>84.25</c:v>
                </c:pt>
                <c:pt idx="249">
                  <c:v>97.65</c:v>
                </c:pt>
                <c:pt idx="250">
                  <c:v>109.89</c:v>
                </c:pt>
                <c:pt idx="251">
                  <c:v>102.55</c:v>
                </c:pt>
                <c:pt idx="252">
                  <c:v>76.72</c:v>
                </c:pt>
                <c:pt idx="253">
                  <c:v>70.32</c:v>
                </c:pt>
                <c:pt idx="254">
                  <c:v>51.43</c:v>
                </c:pt>
                <c:pt idx="255">
                  <c:v>70.62</c:v>
                </c:pt>
                <c:pt idx="256">
                  <c:v>79.52</c:v>
                </c:pt>
                <c:pt idx="257">
                  <c:v>81.76</c:v>
                </c:pt>
                <c:pt idx="258">
                  <c:v>68.58</c:v>
                </c:pt>
                <c:pt idx="259">
                  <c:v>83.75</c:v>
                </c:pt>
                <c:pt idx="260">
                  <c:v>95.75</c:v>
                </c:pt>
                <c:pt idx="261">
                  <c:v>106.19</c:v>
                </c:pt>
                <c:pt idx="262">
                  <c:v>81.36</c:v>
                </c:pt>
                <c:pt idx="263">
                  <c:v>98.6</c:v>
                </c:pt>
                <c:pt idx="264">
                  <c:v>64.26</c:v>
                </c:pt>
                <c:pt idx="265">
                  <c:v>112.2</c:v>
                </c:pt>
                <c:pt idx="266">
                  <c:v>98.1</c:v>
                </c:pt>
                <c:pt idx="267">
                  <c:v>113.4</c:v>
                </c:pt>
                <c:pt idx="268">
                  <c:v>66.8</c:v>
                </c:pt>
                <c:pt idx="269">
                  <c:v>73</c:v>
                </c:pt>
                <c:pt idx="270">
                  <c:v>87.3</c:v>
                </c:pt>
                <c:pt idx="271">
                  <c:v>60.2</c:v>
                </c:pt>
                <c:pt idx="272">
                  <c:v>100.4</c:v>
                </c:pt>
                <c:pt idx="273">
                  <c:v>87</c:v>
                </c:pt>
                <c:pt idx="274">
                  <c:v>132.21</c:v>
                </c:pt>
                <c:pt idx="275">
                  <c:v>75.6</c:v>
                </c:pt>
                <c:pt idx="276">
                  <c:v>71.44</c:v>
                </c:pt>
                <c:pt idx="277">
                  <c:v>94.71</c:v>
                </c:pt>
                <c:pt idx="278">
                  <c:v>75.33</c:v>
                </c:pt>
                <c:pt idx="279">
                  <c:v>84.63</c:v>
                </c:pt>
                <c:pt idx="280">
                  <c:v>103.2</c:v>
                </c:pt>
                <c:pt idx="281">
                  <c:v>89.88</c:v>
                </c:pt>
                <c:pt idx="282">
                  <c:v>82.11</c:v>
                </c:pt>
                <c:pt idx="283">
                  <c:v>112.32</c:v>
                </c:pt>
                <c:pt idx="284">
                  <c:v>57.38</c:v>
                </c:pt>
                <c:pt idx="285">
                  <c:v>93.06</c:v>
                </c:pt>
                <c:pt idx="286">
                  <c:v>62.16</c:v>
                </c:pt>
                <c:pt idx="287">
                  <c:v>72</c:v>
                </c:pt>
                <c:pt idx="288">
                  <c:v>77.14</c:v>
                </c:pt>
                <c:pt idx="289">
                  <c:v>62.6</c:v>
                </c:pt>
                <c:pt idx="290">
                  <c:v>72.4</c:v>
                </c:pt>
                <c:pt idx="291">
                  <c:v>68.8</c:v>
                </c:pt>
                <c:pt idx="292">
                  <c:v>108.3</c:v>
                </c:pt>
                <c:pt idx="293">
                  <c:v>65.55</c:v>
                </c:pt>
                <c:pt idx="294">
                  <c:v>99.9</c:v>
                </c:pt>
                <c:pt idx="295">
                  <c:v>98.05</c:v>
                </c:pt>
                <c:pt idx="296">
                  <c:v>46.86</c:v>
                </c:pt>
                <c:pt idx="297">
                  <c:v>84.92</c:v>
                </c:pt>
                <c:pt idx="298">
                  <c:v>118.5</c:v>
                </c:pt>
                <c:pt idx="299">
                  <c:v>91.84</c:v>
                </c:pt>
                <c:pt idx="300">
                  <c:v>131.82</c:v>
                </c:pt>
                <c:pt idx="301">
                  <c:v>150.22</c:v>
                </c:pt>
                <c:pt idx="302">
                  <c:v>78.81</c:v>
                </c:pt>
                <c:pt idx="303">
                  <c:v>93.61</c:v>
                </c:pt>
                <c:pt idx="304">
                  <c:v>78.9</c:v>
                </c:pt>
                <c:pt idx="305">
                  <c:v>53.19</c:v>
                </c:pt>
                <c:pt idx="306">
                  <c:v>92.38</c:v>
                </c:pt>
                <c:pt idx="307">
                  <c:v>46.4</c:v>
                </c:pt>
                <c:pt idx="308">
                  <c:v>78.32</c:v>
                </c:pt>
                <c:pt idx="309">
                  <c:v>84.6</c:v>
                </c:pt>
                <c:pt idx="310">
                  <c:v>86.1</c:v>
                </c:pt>
                <c:pt idx="311">
                  <c:v>99</c:v>
                </c:pt>
                <c:pt idx="312">
                  <c:v>58.24</c:v>
                </c:pt>
                <c:pt idx="313">
                  <c:v>64</c:v>
                </c:pt>
                <c:pt idx="314">
                  <c:v>44.37</c:v>
                </c:pt>
                <c:pt idx="315">
                  <c:v>73.08</c:v>
                </c:pt>
                <c:pt idx="316">
                  <c:v>88.4</c:v>
                </c:pt>
                <c:pt idx="317">
                  <c:v>118.2</c:v>
                </c:pt>
                <c:pt idx="318">
                  <c:v>86.25</c:v>
                </c:pt>
                <c:pt idx="319">
                  <c:v>57.84</c:v>
                </c:pt>
                <c:pt idx="320">
                  <c:v>84.24</c:v>
                </c:pt>
                <c:pt idx="321">
                  <c:v>96.98</c:v>
                </c:pt>
                <c:pt idx="322">
                  <c:v>103.95</c:v>
                </c:pt>
                <c:pt idx="323">
                  <c:v>94.08</c:v>
                </c:pt>
                <c:pt idx="324">
                  <c:v>84.3</c:v>
                </c:pt>
                <c:pt idx="325">
                  <c:v>87.73</c:v>
                </c:pt>
                <c:pt idx="326">
                  <c:v>61.95</c:v>
                </c:pt>
                <c:pt idx="327">
                  <c:v>73.98</c:v>
                </c:pt>
                <c:pt idx="328">
                  <c:v>108</c:v>
                </c:pt>
                <c:pt idx="329">
                  <c:v>59.34</c:v>
                </c:pt>
                <c:pt idx="330">
                  <c:v>92.48</c:v>
                </c:pt>
                <c:pt idx="331">
                  <c:v>96.22</c:v>
                </c:pt>
                <c:pt idx="332">
                  <c:v>125.55</c:v>
                </c:pt>
                <c:pt idx="333">
                  <c:v>102.3</c:v>
                </c:pt>
                <c:pt idx="334">
                  <c:v>131.34</c:v>
                </c:pt>
                <c:pt idx="335">
                  <c:v>139.05</c:v>
                </c:pt>
                <c:pt idx="336">
                  <c:v>116.64</c:v>
                </c:pt>
                <c:pt idx="337">
                  <c:v>118.4</c:v>
                </c:pt>
                <c:pt idx="338">
                  <c:v>105.4</c:v>
                </c:pt>
                <c:pt idx="339">
                  <c:v>132.3</c:v>
                </c:pt>
                <c:pt idx="340">
                  <c:v>143.14</c:v>
                </c:pt>
                <c:pt idx="341">
                  <c:v>112.05</c:v>
                </c:pt>
                <c:pt idx="342">
                  <c:v>140.4</c:v>
                </c:pt>
                <c:pt idx="343">
                  <c:v>92.1</c:v>
                </c:pt>
                <c:pt idx="344">
                  <c:v>86.8</c:v>
                </c:pt>
                <c:pt idx="345">
                  <c:v>88.97</c:v>
                </c:pt>
                <c:pt idx="346">
                  <c:v>128.32</c:v>
                </c:pt>
                <c:pt idx="347">
                  <c:v>110.6</c:v>
                </c:pt>
                <c:pt idx="348">
                  <c:v>102.6</c:v>
                </c:pt>
                <c:pt idx="349">
                  <c:v>147.9</c:v>
                </c:pt>
                <c:pt idx="350">
                  <c:v>112.48</c:v>
                </c:pt>
                <c:pt idx="351">
                  <c:v>108.81</c:v>
                </c:pt>
                <c:pt idx="352">
                  <c:v>90.6</c:v>
                </c:pt>
                <c:pt idx="353">
                  <c:v>159.75</c:v>
                </c:pt>
                <c:pt idx="354">
                  <c:v>126</c:v>
                </c:pt>
                <c:pt idx="355">
                  <c:v>97.28</c:v>
                </c:pt>
                <c:pt idx="356">
                  <c:v>90.48</c:v>
                </c:pt>
                <c:pt idx="357">
                  <c:v>127.4</c:v>
                </c:pt>
                <c:pt idx="358">
                  <c:v>105.06</c:v>
                </c:pt>
                <c:pt idx="359">
                  <c:v>126.6</c:v>
                </c:pt>
                <c:pt idx="360">
                  <c:v>113.9</c:v>
                </c:pt>
                <c:pt idx="361">
                  <c:v>101.68</c:v>
                </c:pt>
                <c:pt idx="362">
                  <c:v>101.37</c:v>
                </c:pt>
                <c:pt idx="363">
                  <c:v>129.85</c:v>
                </c:pt>
                <c:pt idx="364">
                  <c:v>146.8</c:v>
                </c:pt>
                <c:pt idx="365">
                  <c:v>110.16</c:v>
                </c:pt>
                <c:pt idx="366">
                  <c:v>158.4</c:v>
                </c:pt>
                <c:pt idx="367">
                  <c:v>130.9</c:v>
                </c:pt>
                <c:pt idx="368">
                  <c:v>197.34</c:v>
                </c:pt>
                <c:pt idx="369">
                  <c:v>98.7</c:v>
                </c:pt>
                <c:pt idx="370">
                  <c:v>91.2</c:v>
                </c:pt>
                <c:pt idx="371">
                  <c:v>114.9</c:v>
                </c:pt>
                <c:pt idx="372">
                  <c:v>139.6</c:v>
                </c:pt>
                <c:pt idx="373">
                  <c:v>102.72</c:v>
                </c:pt>
                <c:pt idx="374">
                  <c:v>106.2</c:v>
                </c:pt>
                <c:pt idx="375">
                  <c:v>141.6</c:v>
                </c:pt>
                <c:pt idx="376">
                  <c:v>154.4</c:v>
                </c:pt>
                <c:pt idx="377">
                  <c:v>96.36</c:v>
                </c:pt>
                <c:pt idx="378">
                  <c:v>94.71</c:v>
                </c:pt>
                <c:pt idx="379">
                  <c:v>132.87</c:v>
                </c:pt>
                <c:pt idx="380">
                  <c:v>128.31</c:v>
                </c:pt>
                <c:pt idx="381">
                  <c:v>110.25</c:v>
                </c:pt>
                <c:pt idx="382">
                  <c:v>168.48</c:v>
                </c:pt>
                <c:pt idx="383">
                  <c:v>135.45</c:v>
                </c:pt>
                <c:pt idx="384">
                  <c:v>121.89</c:v>
                </c:pt>
                <c:pt idx="385">
                  <c:v>108.8</c:v>
                </c:pt>
                <c:pt idx="386">
                  <c:v>136.16</c:v>
                </c:pt>
                <c:pt idx="387">
                  <c:v>73.6</c:v>
                </c:pt>
                <c:pt idx="388">
                  <c:v>135.45</c:v>
                </c:pt>
                <c:pt idx="389">
                  <c:v>117.72</c:v>
                </c:pt>
                <c:pt idx="390">
                  <c:v>99.4</c:v>
                </c:pt>
                <c:pt idx="391">
                  <c:v>86.4</c:v>
                </c:pt>
                <c:pt idx="392">
                  <c:v>102</c:v>
                </c:pt>
                <c:pt idx="393">
                  <c:v>141.12</c:v>
                </c:pt>
                <c:pt idx="394">
                  <c:v>115.6</c:v>
                </c:pt>
                <c:pt idx="395">
                  <c:v>92.07</c:v>
                </c:pt>
                <c:pt idx="396">
                  <c:v>123.6</c:v>
                </c:pt>
                <c:pt idx="397">
                  <c:v>143.91</c:v>
                </c:pt>
                <c:pt idx="398">
                  <c:v>96.72</c:v>
                </c:pt>
                <c:pt idx="399">
                  <c:v>99.4</c:v>
                </c:pt>
                <c:pt idx="400">
                  <c:v>172.9</c:v>
                </c:pt>
                <c:pt idx="401">
                  <c:v>158.4</c:v>
                </c:pt>
                <c:pt idx="402">
                  <c:v>162.8</c:v>
                </c:pt>
                <c:pt idx="403">
                  <c:v>138.4</c:v>
                </c:pt>
                <c:pt idx="404">
                  <c:v>161.67</c:v>
                </c:pt>
                <c:pt idx="405">
                  <c:v>168.08</c:v>
                </c:pt>
                <c:pt idx="406">
                  <c:v>131.01</c:v>
                </c:pt>
                <c:pt idx="407">
                  <c:v>141.48</c:v>
                </c:pt>
                <c:pt idx="408">
                  <c:v>122.74</c:v>
                </c:pt>
                <c:pt idx="409">
                  <c:v>161.69</c:v>
                </c:pt>
                <c:pt idx="410">
                  <c:v>116.22</c:v>
                </c:pt>
                <c:pt idx="411">
                  <c:v>135.32</c:v>
                </c:pt>
                <c:pt idx="412">
                  <c:v>130.2</c:v>
                </c:pt>
                <c:pt idx="413">
                  <c:v>95.76</c:v>
                </c:pt>
                <c:pt idx="414">
                  <c:v>157.95</c:v>
                </c:pt>
                <c:pt idx="415">
                  <c:v>170.71</c:v>
                </c:pt>
                <c:pt idx="416">
                  <c:v>132.37</c:v>
                </c:pt>
                <c:pt idx="417">
                  <c:v>122.14</c:v>
                </c:pt>
                <c:pt idx="418">
                  <c:v>178.45</c:v>
                </c:pt>
                <c:pt idx="419">
                  <c:v>129.58</c:v>
                </c:pt>
                <c:pt idx="420">
                  <c:v>141.96</c:v>
                </c:pt>
                <c:pt idx="421">
                  <c:v>127.92</c:v>
                </c:pt>
                <c:pt idx="422">
                  <c:v>128.8</c:v>
                </c:pt>
                <c:pt idx="423">
                  <c:v>135.45</c:v>
                </c:pt>
                <c:pt idx="424">
                  <c:v>148.92</c:v>
                </c:pt>
                <c:pt idx="425">
                  <c:v>145.08</c:v>
                </c:pt>
                <c:pt idx="426">
                  <c:v>105.82</c:v>
                </c:pt>
                <c:pt idx="427">
                  <c:v>92.61</c:v>
                </c:pt>
                <c:pt idx="428">
                  <c:v>154.28</c:v>
                </c:pt>
                <c:pt idx="429">
                  <c:v>123.5</c:v>
                </c:pt>
                <c:pt idx="430">
                  <c:v>122.4</c:v>
                </c:pt>
                <c:pt idx="431">
                  <c:v>150.96</c:v>
                </c:pt>
                <c:pt idx="432">
                  <c:v>147.2</c:v>
                </c:pt>
                <c:pt idx="433">
                  <c:v>126</c:v>
                </c:pt>
                <c:pt idx="434">
                  <c:v>126</c:v>
                </c:pt>
                <c:pt idx="435">
                  <c:v>120.4</c:v>
                </c:pt>
                <c:pt idx="436">
                  <c:v>112.52</c:v>
                </c:pt>
                <c:pt idx="437">
                  <c:v>132</c:v>
                </c:pt>
                <c:pt idx="438">
                  <c:v>87.48</c:v>
                </c:pt>
                <c:pt idx="439">
                  <c:v>165.44</c:v>
                </c:pt>
                <c:pt idx="440">
                  <c:v>110.6</c:v>
                </c:pt>
                <c:pt idx="441">
                  <c:v>149.37</c:v>
                </c:pt>
                <c:pt idx="442">
                  <c:v>101.64</c:v>
                </c:pt>
                <c:pt idx="443">
                  <c:v>126.72</c:v>
                </c:pt>
                <c:pt idx="444">
                  <c:v>96.41</c:v>
                </c:pt>
                <c:pt idx="445">
                  <c:v>163.24</c:v>
                </c:pt>
                <c:pt idx="446">
                  <c:v>122.5</c:v>
                </c:pt>
                <c:pt idx="447">
                  <c:v>188.1</c:v>
                </c:pt>
                <c:pt idx="448">
                  <c:v>113.22</c:v>
                </c:pt>
                <c:pt idx="449">
                  <c:v>107.01</c:v>
                </c:pt>
                <c:pt idx="450">
                  <c:v>98.31</c:v>
                </c:pt>
                <c:pt idx="451">
                  <c:v>181.2</c:v>
                </c:pt>
                <c:pt idx="452">
                  <c:v>100.32</c:v>
                </c:pt>
                <c:pt idx="453">
                  <c:v>126.8</c:v>
                </c:pt>
                <c:pt idx="454">
                  <c:v>106.93</c:v>
                </c:pt>
                <c:pt idx="455">
                  <c:v>103.2</c:v>
                </c:pt>
                <c:pt idx="456">
                  <c:v>119.46</c:v>
                </c:pt>
                <c:pt idx="457">
                  <c:v>89.28</c:v>
                </c:pt>
                <c:pt idx="458">
                  <c:v>83.64</c:v>
                </c:pt>
                <c:pt idx="459">
                  <c:v>218.53</c:v>
                </c:pt>
                <c:pt idx="460">
                  <c:v>104.47</c:v>
                </c:pt>
                <c:pt idx="461">
                  <c:v>202.86</c:v>
                </c:pt>
                <c:pt idx="462">
                  <c:v>121.73</c:v>
                </c:pt>
                <c:pt idx="463">
                  <c:v>124.95</c:v>
                </c:pt>
                <c:pt idx="464">
                  <c:v>95.2</c:v>
                </c:pt>
                <c:pt idx="465">
                  <c:v>108.78</c:v>
                </c:pt>
                <c:pt idx="466">
                  <c:v>89.42</c:v>
                </c:pt>
                <c:pt idx="467">
                  <c:v>110.44</c:v>
                </c:pt>
                <c:pt idx="468">
                  <c:v>100.48</c:v>
                </c:pt>
                <c:pt idx="469">
                  <c:v>115.32</c:v>
                </c:pt>
                <c:pt idx="470">
                  <c:v>135.72</c:v>
                </c:pt>
                <c:pt idx="471">
                  <c:v>133.57</c:v>
                </c:pt>
                <c:pt idx="472">
                  <c:v>100.75</c:v>
                </c:pt>
                <c:pt idx="473">
                  <c:v>112.8</c:v>
                </c:pt>
                <c:pt idx="474">
                  <c:v>150.22</c:v>
                </c:pt>
                <c:pt idx="475">
                  <c:v>179.28</c:v>
                </c:pt>
                <c:pt idx="476">
                  <c:v>238.08</c:v>
                </c:pt>
                <c:pt idx="477">
                  <c:v>180.36</c:v>
                </c:pt>
                <c:pt idx="478">
                  <c:v>128.1</c:v>
                </c:pt>
                <c:pt idx="479">
                  <c:v>156</c:v>
                </c:pt>
                <c:pt idx="480">
                  <c:v>126.85</c:v>
                </c:pt>
                <c:pt idx="481">
                  <c:v>129.5</c:v>
                </c:pt>
                <c:pt idx="482">
                  <c:v>109.44</c:v>
                </c:pt>
                <c:pt idx="483">
                  <c:v>229.54</c:v>
                </c:pt>
                <c:pt idx="484">
                  <c:v>127.8</c:v>
                </c:pt>
                <c:pt idx="485">
                  <c:v>83.46</c:v>
                </c:pt>
                <c:pt idx="486">
                  <c:v>119.68</c:v>
                </c:pt>
                <c:pt idx="487">
                  <c:v>119.36</c:v>
                </c:pt>
                <c:pt idx="488">
                  <c:v>175.95</c:v>
                </c:pt>
                <c:pt idx="489">
                  <c:v>162.72</c:v>
                </c:pt>
                <c:pt idx="490">
                  <c:v>166.5</c:v>
                </c:pt>
                <c:pt idx="491">
                  <c:v>109.44</c:v>
                </c:pt>
                <c:pt idx="492">
                  <c:v>126.6</c:v>
                </c:pt>
                <c:pt idx="493">
                  <c:v>222.6</c:v>
                </c:pt>
                <c:pt idx="494">
                  <c:v>193.5</c:v>
                </c:pt>
                <c:pt idx="495">
                  <c:v>138</c:v>
                </c:pt>
                <c:pt idx="496">
                  <c:v>136.85</c:v>
                </c:pt>
                <c:pt idx="497">
                  <c:v>99.4</c:v>
                </c:pt>
                <c:pt idx="498">
                  <c:v>120.9</c:v>
                </c:pt>
                <c:pt idx="499">
                  <c:v>106.32</c:v>
                </c:pt>
                <c:pt idx="500">
                  <c:v>96.1</c:v>
                </c:pt>
                <c:pt idx="501">
                  <c:v>76.88</c:v>
                </c:pt>
                <c:pt idx="502">
                  <c:v>107.45</c:v>
                </c:pt>
                <c:pt idx="503">
                  <c:v>152.64</c:v>
                </c:pt>
                <c:pt idx="504">
                  <c:v>130.2</c:v>
                </c:pt>
                <c:pt idx="505">
                  <c:v>94.38</c:v>
                </c:pt>
                <c:pt idx="506">
                  <c:v>87.6</c:v>
                </c:pt>
                <c:pt idx="507">
                  <c:v>119.7</c:v>
                </c:pt>
                <c:pt idx="508">
                  <c:v>111.72</c:v>
                </c:pt>
                <c:pt idx="509">
                  <c:v>108.416</c:v>
                </c:pt>
                <c:pt idx="510">
                  <c:v>143.37</c:v>
                </c:pt>
                <c:pt idx="511">
                  <c:v>153.34</c:v>
                </c:pt>
                <c:pt idx="512">
                  <c:v>165.6</c:v>
                </c:pt>
                <c:pt idx="513">
                  <c:v>117.25</c:v>
                </c:pt>
                <c:pt idx="514">
                  <c:v>111.18</c:v>
                </c:pt>
                <c:pt idx="515">
                  <c:v>131.2</c:v>
                </c:pt>
                <c:pt idx="516">
                  <c:v>97.8</c:v>
                </c:pt>
                <c:pt idx="517">
                  <c:v>108.46</c:v>
                </c:pt>
                <c:pt idx="518">
                  <c:v>133.98</c:v>
                </c:pt>
                <c:pt idx="519">
                  <c:v>101.31</c:v>
                </c:pt>
                <c:pt idx="520">
                  <c:v>149.37</c:v>
                </c:pt>
                <c:pt idx="521">
                  <c:v>119.13</c:v>
                </c:pt>
                <c:pt idx="522">
                  <c:v>156.96</c:v>
                </c:pt>
                <c:pt idx="523">
                  <c:v>150.88</c:v>
                </c:pt>
                <c:pt idx="524">
                  <c:v>96.6</c:v>
                </c:pt>
                <c:pt idx="525">
                  <c:v>108</c:v>
                </c:pt>
                <c:pt idx="526">
                  <c:v>126.54</c:v>
                </c:pt>
                <c:pt idx="527">
                  <c:v>107.52</c:v>
                </c:pt>
                <c:pt idx="528">
                  <c:v>127.68</c:v>
                </c:pt>
                <c:pt idx="529">
                  <c:v>122.84</c:v>
                </c:pt>
                <c:pt idx="530">
                  <c:v>107.8</c:v>
                </c:pt>
                <c:pt idx="531">
                  <c:v>161.95</c:v>
                </c:pt>
                <c:pt idx="532">
                  <c:v>138.4</c:v>
                </c:pt>
                <c:pt idx="533">
                  <c:v>87.1</c:v>
                </c:pt>
                <c:pt idx="534">
                  <c:v>110.72</c:v>
                </c:pt>
                <c:pt idx="535">
                  <c:v>148.01</c:v>
                </c:pt>
                <c:pt idx="536">
                  <c:v>97.34</c:v>
                </c:pt>
                <c:pt idx="537">
                  <c:v>145.28</c:v>
                </c:pt>
                <c:pt idx="538">
                  <c:v>151.62</c:v>
                </c:pt>
                <c:pt idx="539">
                  <c:v>110.2</c:v>
                </c:pt>
                <c:pt idx="540">
                  <c:v>180.84</c:v>
                </c:pt>
                <c:pt idx="541">
                  <c:v>174.15</c:v>
                </c:pt>
                <c:pt idx="542">
                  <c:v>145.41</c:v>
                </c:pt>
                <c:pt idx="543">
                  <c:v>111.6</c:v>
                </c:pt>
                <c:pt idx="544">
                  <c:v>122.56</c:v>
                </c:pt>
                <c:pt idx="545">
                  <c:v>108.8</c:v>
                </c:pt>
                <c:pt idx="546">
                  <c:v>114.66</c:v>
                </c:pt>
                <c:pt idx="547">
                  <c:v>155.94</c:v>
                </c:pt>
                <c:pt idx="548">
                  <c:v>100.2</c:v>
                </c:pt>
                <c:pt idx="549">
                  <c:v>111.36</c:v>
                </c:pt>
                <c:pt idx="550">
                  <c:v>147.26</c:v>
                </c:pt>
                <c:pt idx="551">
                  <c:v>91.68</c:v>
                </c:pt>
                <c:pt idx="552">
                  <c:v>86.4</c:v>
                </c:pt>
                <c:pt idx="553">
                  <c:v>136.8</c:v>
                </c:pt>
                <c:pt idx="554">
                  <c:v>109.74</c:v>
                </c:pt>
                <c:pt idx="555">
                  <c:v>146.5</c:v>
                </c:pt>
                <c:pt idx="556">
                  <c:v>107.3</c:v>
                </c:pt>
                <c:pt idx="557">
                  <c:v>113.22</c:v>
                </c:pt>
                <c:pt idx="558">
                  <c:v>138.18</c:v>
                </c:pt>
                <c:pt idx="559">
                  <c:v>140.53</c:v>
                </c:pt>
                <c:pt idx="560">
                  <c:v>116.2</c:v>
                </c:pt>
                <c:pt idx="561">
                  <c:v>205.7</c:v>
                </c:pt>
                <c:pt idx="562">
                  <c:v>95</c:v>
                </c:pt>
                <c:pt idx="563">
                  <c:v>136.8</c:v>
                </c:pt>
                <c:pt idx="564">
                  <c:v>89.37</c:v>
                </c:pt>
                <c:pt idx="565">
                  <c:v>105.56</c:v>
                </c:pt>
                <c:pt idx="566">
                  <c:v>143.26</c:v>
                </c:pt>
                <c:pt idx="567">
                  <c:v>85.75</c:v>
                </c:pt>
                <c:pt idx="568">
                  <c:v>108</c:v>
                </c:pt>
                <c:pt idx="569">
                  <c:v>99.96</c:v>
                </c:pt>
                <c:pt idx="570">
                  <c:v>111.96</c:v>
                </c:pt>
                <c:pt idx="571">
                  <c:v>144.3</c:v>
                </c:pt>
                <c:pt idx="572">
                  <c:v>91.2</c:v>
                </c:pt>
                <c:pt idx="573">
                  <c:v>121.83</c:v>
                </c:pt>
                <c:pt idx="574">
                  <c:v>169.83</c:v>
                </c:pt>
                <c:pt idx="575">
                  <c:v>117</c:v>
                </c:pt>
                <c:pt idx="576">
                  <c:v>133.32</c:v>
                </c:pt>
                <c:pt idx="577">
                  <c:v>150.92</c:v>
                </c:pt>
                <c:pt idx="578">
                  <c:v>129.56</c:v>
                </c:pt>
                <c:pt idx="579">
                  <c:v>137.76</c:v>
                </c:pt>
                <c:pt idx="580">
                  <c:v>100.24</c:v>
                </c:pt>
                <c:pt idx="581">
                  <c:v>103.92</c:v>
                </c:pt>
                <c:pt idx="582">
                  <c:v>130.9</c:v>
                </c:pt>
                <c:pt idx="583">
                  <c:v>135.98</c:v>
                </c:pt>
                <c:pt idx="584">
                  <c:v>228.4</c:v>
                </c:pt>
                <c:pt idx="585">
                  <c:v>107.01</c:v>
                </c:pt>
                <c:pt idx="586">
                  <c:v>199.09</c:v>
                </c:pt>
                <c:pt idx="587">
                  <c:v>308.22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24803988"/>
        <c:axId val="64906191"/>
      </c:lineChart>
      <c:catAx>
        <c:axId val="24803988"/>
        <c:scaling>
          <c:orientation val="minMax"/>
        </c:scaling>
        <c:delete val="0"/>
        <c:axPos val="b"/>
        <c:numFmt formatCode="ddd\ d\ mmm\ yy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4906191"/>
        <c:crosses val="autoZero"/>
        <c:auto val="1"/>
        <c:lblAlgn val="ctr"/>
        <c:lblOffset val="100"/>
        <c:noMultiLvlLbl val="0"/>
      </c:catAx>
      <c:valAx>
        <c:axId val="64906191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4803988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ineChart>
        <c:grouping val="standard"/>
        <c:varyColors val="0"/>
        <c:ser>
          <c:idx val="0"/>
          <c:order val="0"/>
          <c:tx>
            <c:strRef>
              <c:f>pt@label 0</c:f>
              <c:strCache>
                <c:ptCount val="1"/>
                <c:pt idx="0">
                  <c:v>Moyenne - rendez-vous donnés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multiLvlStrRef>
              <c:f>pt@categories</c:f>
              <c:multiLvlStrCache>
                <c:ptCount val="32"/>
                <c:lvl>
                  <c:pt idx="0">
                    <c:v>5</c:v>
                  </c:pt>
                  <c:pt idx="1">
                    <c:v>6</c:v>
                  </c:pt>
                  <c:pt idx="2">
                    <c:v>7</c:v>
                  </c:pt>
                  <c:pt idx="3">
                    <c:v>8</c:v>
                  </c:pt>
                  <c:pt idx="4">
                    <c:v>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5</c:v>
                  </c:pt>
                  <c:pt idx="13">
                    <c:v>6</c:v>
                  </c:pt>
                  <c:pt idx="14">
                    <c:v>7</c:v>
                  </c:pt>
                  <c:pt idx="15">
                    <c:v>8</c:v>
                  </c:pt>
                  <c:pt idx="16">
                    <c:v>9</c:v>
                  </c:pt>
                  <c:pt idx="17">
                    <c:v>10</c:v>
                  </c:pt>
                  <c:pt idx="18">
                    <c:v>11</c:v>
                  </c:pt>
                  <c:pt idx="19">
                    <c:v>12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</c:v>
                  </c:pt>
                </c:lvl>
                <c:lvl>
                  <c:pt idx="0">
                    <c:v>2018</c:v>
                  </c:pt>
                  <c:pt idx="8">
                    <c:v>2019</c:v>
                  </c:pt>
                  <c:pt idx="20">
                    <c:v>2020</c:v>
                  </c:pt>
                  <c:pt idx="31">
                    <c:v>2021</c:v>
                  </c:pt>
                </c:lvl>
              </c:multiLvlStrCache>
            </c:multiLvlStrRef>
          </c:cat>
          <c:val>
            <c:numRef>
              <c:f>pt@data 0</c:f>
              <c:numCache>
                <c:formatCode>General</c:formatCode>
                <c:ptCount val="32"/>
                <c:pt idx="0">
                  <c:v>311.764705882353</c:v>
                </c:pt>
                <c:pt idx="1">
                  <c:v>273.454545454545</c:v>
                </c:pt>
                <c:pt idx="2">
                  <c:v>280</c:v>
                </c:pt>
                <c:pt idx="3">
                  <c:v>296.190476190476</c:v>
                </c:pt>
                <c:pt idx="4">
                  <c:v>300.8</c:v>
                </c:pt>
                <c:pt idx="5">
                  <c:v>298.590909090909</c:v>
                </c:pt>
                <c:pt idx="6">
                  <c:v>315.47619047619</c:v>
                </c:pt>
                <c:pt idx="7">
                  <c:v>307.866666666667</c:v>
                </c:pt>
                <c:pt idx="8">
                  <c:v>303.727272727273</c:v>
                </c:pt>
                <c:pt idx="9">
                  <c:v>300.111111111111</c:v>
                </c:pt>
                <c:pt idx="10">
                  <c:v>284</c:v>
                </c:pt>
                <c:pt idx="11">
                  <c:v>280</c:v>
                </c:pt>
                <c:pt idx="12">
                  <c:v>271.625</c:v>
                </c:pt>
                <c:pt idx="13">
                  <c:v>265.722222222222</c:v>
                </c:pt>
                <c:pt idx="14">
                  <c:v>263.652173913044</c:v>
                </c:pt>
                <c:pt idx="15">
                  <c:v>241.5</c:v>
                </c:pt>
                <c:pt idx="16">
                  <c:v>259.55</c:v>
                </c:pt>
                <c:pt idx="17">
                  <c:v>264.818181818182</c:v>
                </c:pt>
                <c:pt idx="18">
                  <c:v>267.888888888889</c:v>
                </c:pt>
                <c:pt idx="19">
                  <c:v>252.944444444444</c:v>
                </c:pt>
                <c:pt idx="20">
                  <c:v>256.681818181818</c:v>
                </c:pt>
                <c:pt idx="21">
                  <c:v>277.3</c:v>
                </c:pt>
                <c:pt idx="22">
                  <c:v>281.307692307692</c:v>
                </c:pt>
                <c:pt idx="23">
                  <c:v>70.875</c:v>
                </c:pt>
                <c:pt idx="24">
                  <c:v>132.095238095238</c:v>
                </c:pt>
                <c:pt idx="25">
                  <c:v>164.714285714286</c:v>
                </c:pt>
                <c:pt idx="26">
                  <c:v>175.47619047619</c:v>
                </c:pt>
                <c:pt idx="27">
                  <c:v>203</c:v>
                </c:pt>
                <c:pt idx="28">
                  <c:v>210.227272727273</c:v>
                </c:pt>
                <c:pt idx="29">
                  <c:v>242.15</c:v>
                </c:pt>
                <c:pt idx="30">
                  <c:v>235.227272727273</c:v>
                </c:pt>
                <c:pt idx="31">
                  <c:v>234.428571428571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pt@label 1</c:f>
              <c:strCache>
                <c:ptCount val="1"/>
                <c:pt idx="0">
                  <c:v>Moyenne - appels « réorientés »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multiLvlStrRef>
              <c:f>pt@categories</c:f>
              <c:multiLvlStrCache>
                <c:ptCount val="32"/>
                <c:lvl>
                  <c:pt idx="0">
                    <c:v>5</c:v>
                  </c:pt>
                  <c:pt idx="1">
                    <c:v>6</c:v>
                  </c:pt>
                  <c:pt idx="2">
                    <c:v>7</c:v>
                  </c:pt>
                  <c:pt idx="3">
                    <c:v>8</c:v>
                  </c:pt>
                  <c:pt idx="4">
                    <c:v>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5</c:v>
                  </c:pt>
                  <c:pt idx="13">
                    <c:v>6</c:v>
                  </c:pt>
                  <c:pt idx="14">
                    <c:v>7</c:v>
                  </c:pt>
                  <c:pt idx="15">
                    <c:v>8</c:v>
                  </c:pt>
                  <c:pt idx="16">
                    <c:v>9</c:v>
                  </c:pt>
                  <c:pt idx="17">
                    <c:v>10</c:v>
                  </c:pt>
                  <c:pt idx="18">
                    <c:v>11</c:v>
                  </c:pt>
                  <c:pt idx="19">
                    <c:v>12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</c:v>
                  </c:pt>
                </c:lvl>
                <c:lvl>
                  <c:pt idx="0">
                    <c:v>2018</c:v>
                  </c:pt>
                  <c:pt idx="8">
                    <c:v>2019</c:v>
                  </c:pt>
                  <c:pt idx="20">
                    <c:v>2020</c:v>
                  </c:pt>
                  <c:pt idx="31">
                    <c:v>2021</c:v>
                  </c:pt>
                </c:lvl>
              </c:multiLvlStrCache>
            </c:multiLvlStrRef>
          </c:cat>
          <c:val>
            <c:numRef>
              <c:f>pt@data 1</c:f>
              <c:numCache>
                <c:formatCode>General</c:formatCode>
                <c:ptCount val="32"/>
                <c:pt idx="0">
                  <c:v>142</c:v>
                </c:pt>
                <c:pt idx="1">
                  <c:v>167.454545454545</c:v>
                </c:pt>
                <c:pt idx="2">
                  <c:v>62.875</c:v>
                </c:pt>
                <c:pt idx="3">
                  <c:v>44.5238095238095</c:v>
                </c:pt>
                <c:pt idx="4">
                  <c:v>60.3</c:v>
                </c:pt>
                <c:pt idx="5">
                  <c:v>54.0909090909091</c:v>
                </c:pt>
                <c:pt idx="6">
                  <c:v>80.8095238095238</c:v>
                </c:pt>
                <c:pt idx="7">
                  <c:v>55.3333333333333</c:v>
                </c:pt>
                <c:pt idx="8">
                  <c:v>51.7727272727273</c:v>
                </c:pt>
                <c:pt idx="9">
                  <c:v>60.7222222222222</c:v>
                </c:pt>
                <c:pt idx="10">
                  <c:v>95.8571428571429</c:v>
                </c:pt>
                <c:pt idx="11">
                  <c:v>46.9</c:v>
                </c:pt>
                <c:pt idx="12">
                  <c:v>66.875</c:v>
                </c:pt>
                <c:pt idx="13">
                  <c:v>83.5555555555556</c:v>
                </c:pt>
                <c:pt idx="14">
                  <c:v>103.260869565217</c:v>
                </c:pt>
                <c:pt idx="15">
                  <c:v>56</c:v>
                </c:pt>
                <c:pt idx="16">
                  <c:v>47.65</c:v>
                </c:pt>
                <c:pt idx="17">
                  <c:v>58.3636363636364</c:v>
                </c:pt>
                <c:pt idx="18">
                  <c:v>31.9444444444444</c:v>
                </c:pt>
                <c:pt idx="19">
                  <c:v>48</c:v>
                </c:pt>
                <c:pt idx="20">
                  <c:v>47</c:v>
                </c:pt>
                <c:pt idx="21">
                  <c:v>81.85</c:v>
                </c:pt>
                <c:pt idx="22">
                  <c:v>74.5384615384615</c:v>
                </c:pt>
                <c:pt idx="23">
                  <c:v>27.9375</c:v>
                </c:pt>
                <c:pt idx="24">
                  <c:v>20.4285714285714</c:v>
                </c:pt>
                <c:pt idx="25">
                  <c:v>28.047619047619</c:v>
                </c:pt>
                <c:pt idx="26">
                  <c:v>12.6666666666667</c:v>
                </c:pt>
                <c:pt idx="27">
                  <c:v>138</c:v>
                </c:pt>
                <c:pt idx="28">
                  <c:v>114.090909090909</c:v>
                </c:pt>
                <c:pt idx="29">
                  <c:v>189</c:v>
                </c:pt>
                <c:pt idx="30">
                  <c:v>85.8181818181818</c:v>
                </c:pt>
                <c:pt idx="31">
                  <c:v>138.571428571429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pt@label 2</c:f>
              <c:strCache>
                <c:ptCount val="1"/>
                <c:pt idx="0">
                  <c:v>Moyenne - appels traités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multiLvlStrRef>
              <c:f>pt@categories</c:f>
              <c:multiLvlStrCache>
                <c:ptCount val="32"/>
                <c:lvl>
                  <c:pt idx="0">
                    <c:v>5</c:v>
                  </c:pt>
                  <c:pt idx="1">
                    <c:v>6</c:v>
                  </c:pt>
                  <c:pt idx="2">
                    <c:v>7</c:v>
                  </c:pt>
                  <c:pt idx="3">
                    <c:v>8</c:v>
                  </c:pt>
                  <c:pt idx="4">
                    <c:v>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5</c:v>
                  </c:pt>
                  <c:pt idx="13">
                    <c:v>6</c:v>
                  </c:pt>
                  <c:pt idx="14">
                    <c:v>7</c:v>
                  </c:pt>
                  <c:pt idx="15">
                    <c:v>8</c:v>
                  </c:pt>
                  <c:pt idx="16">
                    <c:v>9</c:v>
                  </c:pt>
                  <c:pt idx="17">
                    <c:v>10</c:v>
                  </c:pt>
                  <c:pt idx="18">
                    <c:v>11</c:v>
                  </c:pt>
                  <c:pt idx="19">
                    <c:v>12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</c:v>
                  </c:pt>
                </c:lvl>
                <c:lvl>
                  <c:pt idx="0">
                    <c:v>2018</c:v>
                  </c:pt>
                  <c:pt idx="8">
                    <c:v>2019</c:v>
                  </c:pt>
                  <c:pt idx="20">
                    <c:v>2020</c:v>
                  </c:pt>
                  <c:pt idx="31">
                    <c:v>2021</c:v>
                  </c:pt>
                </c:lvl>
              </c:multiLvlStrCache>
            </c:multiLvlStrRef>
          </c:cat>
          <c:val>
            <c:numRef>
              <c:f>pt@data 2</c:f>
              <c:numCache>
                <c:formatCode>General</c:formatCode>
                <c:ptCount val="32"/>
                <c:pt idx="0">
                  <c:v>464.882352941176</c:v>
                </c:pt>
                <c:pt idx="1">
                  <c:v>427</c:v>
                </c:pt>
                <c:pt idx="2">
                  <c:v>345.5625</c:v>
                </c:pt>
                <c:pt idx="3">
                  <c:v>341.52380952381</c:v>
                </c:pt>
                <c:pt idx="4">
                  <c:v>359.15</c:v>
                </c:pt>
                <c:pt idx="5">
                  <c:v>355.863636363636</c:v>
                </c:pt>
                <c:pt idx="6">
                  <c:v>395.571428571429</c:v>
                </c:pt>
                <c:pt idx="7">
                  <c:v>357.6</c:v>
                </c:pt>
                <c:pt idx="8">
                  <c:v>355.5</c:v>
                </c:pt>
                <c:pt idx="9">
                  <c:v>360.833333333333</c:v>
                </c:pt>
                <c:pt idx="10">
                  <c:v>379.857142857143</c:v>
                </c:pt>
                <c:pt idx="11">
                  <c:v>326.9</c:v>
                </c:pt>
                <c:pt idx="12">
                  <c:v>338.5</c:v>
                </c:pt>
                <c:pt idx="13">
                  <c:v>349.277777777778</c:v>
                </c:pt>
                <c:pt idx="14">
                  <c:v>366.913043478261</c:v>
                </c:pt>
                <c:pt idx="15">
                  <c:v>297.5</c:v>
                </c:pt>
                <c:pt idx="16">
                  <c:v>307.2</c:v>
                </c:pt>
                <c:pt idx="17">
                  <c:v>323.181818181818</c:v>
                </c:pt>
                <c:pt idx="18">
                  <c:v>299.833333333333</c:v>
                </c:pt>
                <c:pt idx="19">
                  <c:v>300.944444444444</c:v>
                </c:pt>
                <c:pt idx="20">
                  <c:v>303.681818181818</c:v>
                </c:pt>
                <c:pt idx="21">
                  <c:v>359.15</c:v>
                </c:pt>
                <c:pt idx="22">
                  <c:v>355.846153846154</c:v>
                </c:pt>
                <c:pt idx="23">
                  <c:v>98.8125</c:v>
                </c:pt>
                <c:pt idx="24">
                  <c:v>152.52380952381</c:v>
                </c:pt>
                <c:pt idx="25">
                  <c:v>192.761904761905</c:v>
                </c:pt>
                <c:pt idx="26">
                  <c:v>188.142857142857</c:v>
                </c:pt>
                <c:pt idx="27">
                  <c:v>341</c:v>
                </c:pt>
                <c:pt idx="28">
                  <c:v>324.318181818182</c:v>
                </c:pt>
                <c:pt idx="29">
                  <c:v>431.15</c:v>
                </c:pt>
                <c:pt idx="30">
                  <c:v>321.045454545455</c:v>
                </c:pt>
                <c:pt idx="31">
                  <c:v>373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34434434"/>
        <c:axId val="12474396"/>
      </c:lineChart>
      <c:catAx>
        <c:axId val="3443443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2474396"/>
        <c:crosses val="autoZero"/>
        <c:auto val="1"/>
        <c:lblAlgn val="ctr"/>
        <c:lblOffset val="100"/>
        <c:noMultiLvlLbl val="0"/>
      </c:catAx>
      <c:valAx>
        <c:axId val="1247439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4434434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9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19</xdr:col>
      <xdr:colOff>720</xdr:colOff>
      <xdr:row>32</xdr:row>
      <xdr:rowOff>158760</xdr:rowOff>
    </xdr:from>
    <xdr:to>
      <xdr:col>28</xdr:col>
      <xdr:colOff>742680</xdr:colOff>
      <xdr:row>52</xdr:row>
      <xdr:rowOff>145800</xdr:rowOff>
    </xdr:to>
    <xdr:graphicFrame>
      <xdr:nvGraphicFramePr>
        <xdr:cNvPr id="0" name=""/>
        <xdr:cNvGraphicFramePr/>
      </xdr:nvGraphicFramePr>
      <xdr:xfrm>
        <a:off x="15639840" y="5406120"/>
        <a:ext cx="8068680" cy="3238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204840</xdr:colOff>
      <xdr:row>5</xdr:row>
      <xdr:rowOff>119520</xdr:rowOff>
    </xdr:from>
    <xdr:to>
      <xdr:col>31</xdr:col>
      <xdr:colOff>258480</xdr:colOff>
      <xdr:row>42</xdr:row>
      <xdr:rowOff>66960</xdr:rowOff>
    </xdr:to>
    <xdr:graphicFrame>
      <xdr:nvGraphicFramePr>
        <xdr:cNvPr id="1" name=""/>
        <xdr:cNvGraphicFramePr/>
      </xdr:nvGraphicFramePr>
      <xdr:xfrm>
        <a:off x="15030000" y="957600"/>
        <a:ext cx="10636560" cy="5982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533520</xdr:colOff>
      <xdr:row>2</xdr:row>
      <xdr:rowOff>17280</xdr:rowOff>
    </xdr:from>
    <xdr:to>
      <xdr:col>12</xdr:col>
      <xdr:colOff>603360</xdr:colOff>
      <xdr:row>22</xdr:row>
      <xdr:rowOff>5760</xdr:rowOff>
    </xdr:to>
    <xdr:graphicFrame>
      <xdr:nvGraphicFramePr>
        <xdr:cNvPr id="2" name=""/>
        <xdr:cNvGraphicFramePr/>
      </xdr:nvGraphicFramePr>
      <xdr:xfrm>
        <a:off x="4597200" y="34236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?>
<Relationships xmlns="http://schemas.openxmlformats.org/package/2006/relationships"><Relationship Id="rId1" Type="http://schemas.openxmlformats.org/officeDocument/2006/relationships/pivotCacheRecords" Target="pivotCacheRecords1.xml"/>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cordCount="606" createdVersion="3">
  <cacheSource type="worksheet">
    <worksheetSource ref="A1:Q608" sheet="DATA"/>
  </cacheSource>
  <cacheFields count="17">
    <cacheField name="JOUR" numFmtId="0">
      <sharedItems containsSemiMixedTypes="0" containsString="0" containsNumber="1" containsInteger="1" minValue="3" maxValue="624" count="605"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7"/>
        <n v="28"/>
        <n v="29"/>
        <n v="30"/>
        <n v="31"/>
        <n v="35"/>
        <n v="39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</sharedItems>
    </cacheField>
    <cacheField name="ANNEE" numFmtId="0">
      <sharedItems containsSemiMixedTypes="0" containsString="0" containsNumber="1" containsInteger="1" minValue="2018" maxValue="2021" count="4">
        <n v="2018"/>
        <n v="2019"/>
        <n v="2020"/>
        <n v="2021"/>
      </sharedItems>
    </cacheField>
    <cacheField name="semaine" numFmtId="0">
      <sharedItems containsSemiMixedTypes="0" containsString="0" containsNumber="1" containsInteger="1" minValue="1" maxValue="52" count="52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</sharedItems>
    </cacheField>
    <cacheField name="mois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DATE publication" numFmtId="0">
      <sharedItems containsSemiMixedTypes="0" containsNonDate="0" containsDate="1" containsString="0" minDate="2018-05-04T00:00:00" maxDate="2021-01-15T00:00:00" count="606">
        <d v="2018-05-04T00:00:00"/>
        <d v="2018-05-07T00:00:00"/>
        <d v="2018-05-09T00:00:00"/>
        <d v="2018-05-14T00:00:00"/>
        <d v="2018-05-15T00:00:00"/>
        <d v="2018-05-16T00:00:00"/>
        <d v="2018-05-17T00:00:00"/>
        <d v="2018-05-18T00:00:00"/>
        <d v="2018-05-22T00:00:00"/>
        <d v="2018-05-23T00:00:00"/>
        <d v="2018-05-24T00:00:00"/>
        <d v="2018-05-25T00:00:00"/>
        <d v="2018-05-28T00:00:00"/>
        <d v="2018-05-29T00:00:00"/>
        <d v="2018-05-30T00:00:00"/>
        <d v="2018-05-31T00:00:00"/>
        <d v="2018-06-04T00:00:00"/>
        <d v="2018-06-05T00:00:00"/>
        <d v="2018-06-06T00:00:00"/>
        <d v="2018-06-07T00:00:00"/>
        <d v="2018-06-08T00:00:00"/>
        <d v="2018-06-13T00:00:00"/>
        <d v="2018-06-14T00:00:00"/>
        <d v="2018-06-15T00:00:00"/>
        <d v="2018-06-18T00:00:00"/>
        <d v="2018-06-20T00:00:00"/>
        <d v="2018-06-25T00:00:00"/>
        <d v="2018-06-29T00:00:00"/>
        <d v="2018-07-10T00:00:00"/>
        <d v="2018-07-11T00:00:00"/>
        <d v="2018-07-12T00:00:00"/>
        <d v="2018-07-13T00:00:00"/>
        <d v="2018-07-16T00:00:00"/>
        <d v="2018-07-17T00:00:00"/>
        <d v="2018-07-18T00:00:00"/>
        <d v="2018-07-19T00:00:00"/>
        <d v="2018-07-23T00:00:00"/>
        <d v="2018-07-24T00:00:00"/>
        <d v="2018-07-25T00:00:00"/>
        <d v="2018-07-26T00:00:00"/>
        <d v="2018-07-27T00:00:00"/>
        <d v="2018-07-30T00:00:00"/>
        <d v="2018-07-31T00:00:00"/>
        <d v="2018-08-01T00:00:00"/>
        <d v="2018-08-02T00:00:00"/>
        <d v="2018-08-03T00:00:00"/>
        <d v="2018-08-06T00:00:00"/>
        <d v="2018-08-07T00:00:00"/>
        <d v="2018-08-08T00:00:00"/>
        <d v="2018-08-09T00:00:00"/>
        <d v="2018-08-10T00:00:00"/>
        <d v="2018-08-13T00:00:00"/>
        <d v="2018-08-14T00:00:00"/>
        <d v="2018-08-16T00:00:00"/>
        <d v="2018-08-17T00:00:00"/>
        <d v="2018-08-21T00:00:00"/>
        <d v="2018-08-22T00:00:00"/>
        <d v="2018-08-23T00:00:00"/>
        <d v="2018-08-24T00:00:00"/>
        <d v="2018-08-27T00:00:00"/>
        <d v="2018-08-28T00:00:00"/>
        <d v="2018-08-29T00:00:00"/>
        <d v="2018-08-30T00:00:00"/>
        <d v="2018-08-31T00:00:00"/>
        <d v="2018-09-03T00:00:00"/>
        <d v="2018-09-04T00:00:00"/>
        <d v="2018-09-05T00:00:00"/>
        <d v="2018-09-06T00:00:00"/>
        <d v="2018-09-07T00:00:00"/>
        <d v="2018-09-10T00:00:00"/>
        <d v="2018-09-11T00:00:00"/>
        <d v="2018-09-12T00:00:00"/>
        <d v="2018-09-13T00:00:00"/>
        <d v="2018-09-14T00:00:00"/>
        <d v="2018-09-17T00:00:00"/>
        <d v="2018-09-18T00:00:00"/>
        <d v="2018-09-19T00:00:00"/>
        <d v="2018-09-20T00:00:00"/>
        <d v="2018-09-21T00:00:00"/>
        <d v="2018-09-24T00:00:00"/>
        <d v="2018-09-25T00:00:00"/>
        <d v="2018-09-26T00:00:00"/>
        <d v="2018-09-27T00:00:00"/>
        <d v="2018-09-28T00:00:00"/>
        <d v="2018-10-01T00:00:00"/>
        <d v="2018-10-02T00:00:00"/>
        <d v="2018-10-03T00:00:00"/>
        <d v="2018-10-04T00:00:00"/>
        <d v="2018-10-06T00:00:00"/>
        <d v="2018-10-08T00:00:00"/>
        <d v="2018-10-09T00:00:00"/>
        <d v="2018-10-11T00:00:00"/>
        <d v="2018-10-12T00:00:00"/>
        <d v="2018-10-15T00:00:00"/>
        <d v="2018-10-16T00:00:00"/>
        <d v="2018-10-17T00:00:00"/>
        <d v="2018-10-18T00:00:00"/>
        <d v="2018-10-19T00:00:00"/>
        <d v="2018-10-22T00:00:00"/>
        <d v="2018-10-23T00:00:00"/>
        <d v="2018-10-24T00:00:00"/>
        <d v="2018-10-25T00:00:00"/>
        <d v="2018-10-26T00:00:00"/>
        <d v="2018-10-29T00:00:00"/>
        <d v="2018-10-30T00:00:00"/>
        <d v="2018-10-31T00:00:00"/>
        <d v="2018-11-02T00:00:00"/>
        <d v="2018-11-05T00:00:00"/>
        <d v="2018-11-06T00:00:00"/>
        <d v="2018-11-07T00:00:00"/>
        <d v="2018-11-08T00:00:00"/>
        <d v="2018-11-09T00:00:00"/>
        <d v="2018-11-12T00:00:00"/>
        <d v="2018-11-13T00:00:00"/>
        <d v="2018-11-14T00:00:00"/>
        <d v="2018-11-15T00:00:00"/>
        <d v="2018-11-16T00:00:00"/>
        <d v="2018-11-19T00:00:00"/>
        <d v="2018-11-20T00:00:00"/>
        <d v="2018-11-21T00:00:00"/>
        <d v="2018-11-22T00:00:00"/>
        <d v="2018-11-23T00:00:00"/>
        <d v="2018-11-26T00:00:00"/>
        <d v="2018-11-27T00:00:00"/>
        <d v="2018-11-28T00:00:00"/>
        <d v="2018-11-29T00:00:00"/>
        <d v="2018-11-30T00:00:00"/>
        <d v="2018-12-03T00:00:00"/>
        <d v="2018-12-04T00:00:00"/>
        <d v="2018-12-05T00:00:00"/>
        <d v="2018-12-06T00:00:00"/>
        <d v="2018-12-07T00:00:00"/>
        <d v="2018-12-10T00:00:00"/>
        <d v="2018-12-11T00:00:00"/>
        <d v="2018-12-12T00:00:00"/>
        <d v="2018-12-13T00:00:00"/>
        <d v="2018-12-14T00:00:00"/>
        <d v="2018-12-17T00:00:00"/>
        <d v="2018-12-18T00:00:00"/>
        <d v="2018-12-19T00:00:00"/>
        <d v="2018-12-20T00:00:00"/>
        <d v="2018-12-21T00:00:00"/>
        <d v="2018-12-26T00:00:00"/>
        <d v="2019-01-03T00:00:00"/>
        <d v="2019-01-04T00:00:00"/>
        <d v="2019-01-07T00:00:00"/>
        <d v="2019-01-08T00:00:00"/>
        <d v="2019-01-09T00:00:00"/>
        <d v="2019-01-10T00:00:00"/>
        <d v="2019-01-11T00:00:00"/>
        <d v="2019-01-14T00:00:00"/>
        <d v="2019-01-15T00:00:00"/>
        <d v="2019-01-16T00:00:00"/>
        <d v="2019-01-17T00:00:00"/>
        <d v="2019-01-18T00:00:00"/>
        <d v="2019-01-21T00:00:00"/>
        <d v="2019-01-22T00:00:00"/>
        <d v="2019-01-23T00:00:00"/>
        <d v="2019-01-24T00:00:00"/>
        <d v="2019-01-25T00:00:00"/>
        <d v="2019-01-28T00:00:00"/>
        <d v="2019-01-29T00:00:00"/>
        <d v="2019-01-30T00:00:00"/>
        <d v="2019-01-31T00:00:00"/>
        <d v="2019-02-01T00:00:00"/>
        <d v="2019-02-04T00:00:00"/>
        <d v="2019-02-05T00:00:00"/>
        <d v="2019-02-06T00:00:00"/>
        <d v="2019-02-07T00:00:00"/>
        <d v="2019-02-11T00:00:00"/>
        <d v="2019-02-13T00:00:00"/>
        <d v="2019-02-14T00:00:00"/>
        <d v="2019-02-15T00:00:00"/>
        <d v="2019-02-18T00:00:00"/>
        <d v="2019-02-19T00:00:00"/>
        <d v="2019-02-20T00:00:00"/>
        <d v="2019-02-21T00:00:00"/>
        <d v="2019-02-22T00:00:00"/>
        <d v="2019-02-25T00:00:00"/>
        <d v="2019-02-26T00:00:00"/>
        <d v="2019-02-27T00:00:00"/>
        <d v="2019-02-28T00:00:00"/>
        <d v="2019-03-01T00:00:00"/>
        <d v="2019-03-04T00:00:00"/>
        <d v="2019-03-05T00:00:00"/>
        <d v="2019-03-06T00:00:00"/>
        <d v="2019-03-07T00:00:00"/>
        <d v="2019-03-08T00:00:00"/>
        <d v="2019-03-11T00:00:00"/>
        <d v="2019-03-12T00:00:00"/>
        <d v="2019-03-13T00:00:00"/>
        <d v="2019-03-14T00:00:00"/>
        <d v="2019-03-15T00:00:00"/>
        <d v="2019-03-18T00:00:00"/>
        <d v="2019-03-19T00:00:00"/>
        <d v="2019-03-20T00:00:00"/>
        <d v="2019-03-21T00:00:00"/>
        <d v="2019-03-22T00:00:00"/>
        <d v="2019-03-25T00:00:00"/>
        <d v="2019-03-26T00:00:00"/>
        <d v="2019-03-27T00:00:00"/>
        <d v="2019-03-28T00:00:00"/>
        <d v="2019-03-29T00:00:00"/>
        <d v="2019-04-01T00:00:00"/>
        <d v="2019-04-02T00:00:00"/>
        <d v="2019-04-03T00:00:00"/>
        <d v="2019-04-04T00:00:00"/>
        <d v="2019-04-05T00:00:00"/>
        <d v="2019-04-09T00:00:00"/>
        <d v="2019-04-10T00:00:00"/>
        <d v="2019-04-11T00:00:00"/>
        <d v="2019-04-12T00:00:00"/>
        <d v="2019-04-15T00:00:00"/>
        <d v="2019-04-16T00:00:00"/>
        <d v="2019-04-17T00:00:00"/>
        <d v="2019-04-18T00:00:00"/>
        <d v="2019-04-19T00:00:00"/>
        <d v="2019-04-23T00:00:00"/>
        <d v="2019-04-24T00:00:00"/>
        <d v="2019-04-25T00:00:00"/>
        <d v="2019-04-26T00:00:00"/>
        <d v="2019-04-29T00:00:00"/>
        <d v="2019-04-30T00:00:00"/>
        <d v="2019-05-02T00:00:00"/>
        <d v="2019-05-03T00:00:00"/>
        <d v="2019-05-06T00:00:00"/>
        <d v="2019-05-07T00:00:00"/>
        <d v="2019-05-10T00:00:00"/>
        <d v="2019-05-14T00:00:00"/>
        <d v="2019-05-15T00:00:00"/>
        <d v="2019-05-16T00:00:00"/>
        <d v="2019-05-17T00:00:00"/>
        <d v="2019-05-20T00:00:00"/>
        <d v="2019-05-21T00:00:00"/>
        <d v="2019-05-23T00:00:00"/>
        <d v="2019-05-24T00:00:00"/>
        <d v="2019-05-27T00:00:00"/>
        <d v="2019-05-28T00:00:00"/>
        <d v="2019-05-29T00:00:00"/>
        <d v="2019-06-03T00:00:00"/>
        <d v="2019-06-04T00:00:00"/>
        <d v="2019-06-05T00:00:00"/>
        <d v="2019-06-06T00:00:00"/>
        <d v="2019-06-07T00:00:00"/>
        <d v="2019-06-11T00:00:00"/>
        <d v="2019-06-12T00:00:00"/>
        <d v="2019-06-14T00:00:00"/>
        <d v="2019-06-17T00:00:00"/>
        <d v="2019-06-18T00:00:00"/>
        <d v="2019-06-19T00:00:00"/>
        <d v="2019-06-20T00:00:00"/>
        <d v="2019-06-21T00:00:00"/>
        <d v="2019-06-24T00:00:00"/>
        <d v="2019-06-25T00:00:00"/>
        <d v="2019-06-26T00:00:00"/>
        <d v="2019-06-27T00:00:00"/>
        <d v="2019-06-28T00:00:00"/>
        <d v="2019-07-01T00:00:00"/>
        <d v="2019-07-02T00:00:00"/>
        <d v="2019-07-03T00:00:00"/>
        <d v="2019-07-04T00:00:00"/>
        <d v="2019-07-05T00:00:00"/>
        <d v="2019-07-08T00:00:00"/>
        <d v="2019-07-09T00:00:00"/>
        <d v="2019-07-10T00:00:00"/>
        <d v="2019-07-11T00:00:00"/>
        <d v="2019-07-12T00:00:00"/>
        <d v="2019-07-15T00:00:00"/>
        <d v="2019-07-16T00:00:00"/>
        <d v="2019-07-17T00:00:00"/>
        <d v="2019-07-18T00:00:00"/>
        <d v="2019-07-19T00:00:00"/>
        <d v="2019-07-22T00:00:00"/>
        <d v="2019-07-23T00:00:00"/>
        <d v="2019-07-24T00:00:00"/>
        <d v="2019-07-25T00:00:00"/>
        <d v="2019-07-26T00:00:00"/>
        <d v="2019-07-29T00:00:00"/>
        <d v="2019-07-30T00:00:00"/>
        <d v="2019-07-31T00:00:00"/>
        <d v="2019-08-01T00:00:00"/>
        <d v="2019-08-02T00:00:00"/>
        <d v="2019-08-05T00:00:00"/>
        <d v="2019-08-06T00:00:00"/>
        <d v="2019-08-07T00:00:00"/>
        <d v="2019-08-08T00:00:00"/>
        <d v="2019-08-09T00:00:00"/>
        <d v="2019-08-12T00:00:00"/>
        <d v="2019-08-13T00:00:00"/>
        <d v="2019-08-14T00:00:00"/>
        <d v="2019-08-19T00:00:00"/>
        <d v="2019-08-20T00:00:00"/>
        <d v="2019-08-21T00:00:00"/>
        <d v="2019-08-22T00:00:00"/>
        <d v="2019-08-23T00:00:00"/>
        <d v="2019-08-26T00:00:00"/>
        <d v="2019-08-27T00:00:00"/>
        <d v="2019-08-28T00:00:00"/>
        <d v="2019-08-29T00:00:00"/>
        <d v="2019-08-30T00:00:00"/>
        <d v="2019-09-02T00:00:00"/>
        <d v="2019-09-03T00:00:00"/>
        <d v="2019-09-04T00:00:00"/>
        <d v="2019-09-05T00:00:00"/>
        <d v="2019-09-06T00:00:00"/>
        <d v="2019-09-09T00:00:00"/>
        <d v="2019-09-10T00:00:00"/>
        <d v="2019-09-11T00:00:00"/>
        <d v="2019-09-12T00:00:00"/>
        <d v="2019-09-13T00:00:00"/>
        <d v="2019-09-16T00:00:00"/>
        <d v="2019-09-17T00:00:00"/>
        <d v="2019-09-19T00:00:00"/>
        <d v="2019-09-20T00:00:00"/>
        <d v="2019-09-23T00:00:00"/>
        <d v="2019-09-24T00:00:00"/>
        <d v="2019-09-25T00:00:00"/>
        <d v="2019-09-26T00:00:00"/>
        <d v="2019-09-27T00:00:00"/>
        <d v="2019-09-30T00:00:00"/>
        <d v="2019-10-01T00:00:00"/>
        <d v="2019-10-02T00:00:00"/>
        <d v="2019-10-03T00:00:00"/>
        <d v="2019-10-04T00:00:00"/>
        <d v="2019-10-07T00:00:00"/>
        <d v="2019-10-08T00:00:00"/>
        <d v="2019-10-09T00:00:00"/>
        <d v="2019-10-11T00:00:00"/>
        <d v="2019-10-14T00:00:00"/>
        <d v="2019-10-15T00:00:00"/>
        <d v="2019-10-16T00:00:00"/>
        <d v="2019-10-17T00:00:00"/>
        <d v="2019-10-18T00:00:00"/>
        <d v="2019-10-21T00:00:00"/>
        <d v="2019-10-22T00:00:00"/>
        <d v="2019-10-23T00:00:00"/>
        <d v="2019-10-24T00:00:00"/>
        <d v="2019-10-25T00:00:00"/>
        <d v="2019-10-28T00:00:00"/>
        <d v="2019-10-29T00:00:00"/>
        <d v="2019-10-30T00:00:00"/>
        <d v="2019-10-31T00:00:00"/>
        <d v="2019-11-04T00:00:00"/>
        <d v="2019-11-05T00:00:00"/>
        <d v="2019-11-07T00:00:00"/>
        <d v="2019-11-08T00:00:00"/>
        <d v="2019-11-12T00:00:00"/>
        <d v="2019-11-13T00:00:00"/>
        <d v="2019-11-14T00:00:00"/>
        <d v="2019-11-15T00:00:00"/>
        <d v="2019-11-18T00:00:00"/>
        <d v="2019-11-19T00:00:00"/>
        <d v="2019-11-20T00:00:00"/>
        <d v="2019-11-21T00:00:00"/>
        <d v="2019-11-22T00:00:00"/>
        <d v="2019-11-25T00:00:00"/>
        <d v="2019-11-26T00:00:00"/>
        <d v="2019-11-27T00:00:00"/>
        <d v="2019-11-28T00:00:00"/>
        <d v="2019-11-29T00:00:00"/>
        <d v="2019-12-02T00:00:00"/>
        <d v="2019-12-03T00:00:00"/>
        <d v="2019-12-04T00:00:00"/>
        <d v="2019-12-05T00:00:00"/>
        <d v="2019-12-06T00:00:00"/>
        <d v="2019-12-12T00:00:00"/>
        <d v="2019-12-13T00:00:00"/>
        <d v="2019-12-16T00:00:00"/>
        <d v="2019-12-17T00:00:00"/>
        <d v="2019-12-18T00:00:00"/>
        <d v="2019-12-19T00:00:00"/>
        <d v="2019-12-20T00:00:00"/>
        <d v="2019-12-23T00:00:00"/>
        <d v="2019-12-24T00:00:00"/>
        <d v="2019-12-26T00:00:00"/>
        <d v="2019-12-27T00:00:00"/>
        <d v="2019-12-30T00:00:00"/>
        <d v="2019-12-31T00:00:00"/>
        <d v="2020-01-02T00:00:00"/>
        <d v="2020-01-03T00:00:00"/>
        <d v="2020-01-06T00:00:00"/>
        <d v="2020-01-07T00:00:00"/>
        <d v="2020-01-08T00:00:00"/>
        <d v="2020-01-09T00:00:00"/>
        <d v="2020-01-10T00:00:00"/>
        <d v="2020-01-15T00:00:00"/>
        <d v="2020-01-16T00:00:00"/>
        <d v="2020-01-17T00:00:00"/>
        <d v="2020-01-20T00:00:00"/>
        <d v="2020-01-21T00:00:00"/>
        <d v="2020-01-22T00:00:00"/>
        <d v="2020-01-23T00:00:00"/>
        <d v="2020-01-24T00:00:00"/>
        <d v="2020-01-27T00:00:00"/>
        <d v="2020-01-28T00:00:00"/>
        <d v="2020-01-29T00:00:00"/>
        <d v="2020-01-30T00:00:00"/>
        <d v="2020-01-31T00:00:00"/>
        <d v="2020-02-03T00:00:00"/>
        <d v="2020-02-04T00:00:00"/>
        <d v="2020-02-05T00:00:00"/>
        <d v="2020-02-06T00:00:00"/>
        <d v="2020-02-07T00:00:00"/>
        <d v="2020-02-10T00:00:00"/>
        <d v="2020-02-11T00:00:00"/>
        <d v="2020-02-12T00:00:00"/>
        <d v="2020-02-13T00:00:00"/>
        <d v="2020-02-14T00:00:00"/>
        <d v="2020-02-17T00:00:00"/>
        <d v="2020-02-18T00:00:00"/>
        <d v="2020-02-19T00:00:00"/>
        <d v="2020-02-20T00:00:00"/>
        <d v="2020-02-21T00:00:00"/>
        <d v="2020-02-24T00:00:00"/>
        <d v="2020-02-25T00:00:00"/>
        <d v="2020-02-26T00:00:00"/>
        <d v="2020-02-27T00:00:00"/>
        <d v="2020-02-28T00:00:00"/>
        <d v="2020-03-02T00:00:00"/>
        <d v="2020-03-03T00:00:00"/>
        <d v="2020-03-04T00:00:00"/>
        <d v="2020-03-05T00:00:00"/>
        <d v="2020-03-06T00:00:00"/>
        <d v="2020-03-09T00:00:00"/>
        <d v="2020-03-10T00:00:00"/>
        <d v="2020-03-11T00:00:00"/>
        <d v="2020-03-12T00:00:00"/>
        <d v="2020-03-13T00:00:00"/>
        <d v="2020-03-16T00:00:00"/>
        <d v="2020-03-17T00:00:00"/>
        <d v="2020-03-18T00:00:00"/>
        <d v="2020-03-19T00:00:00"/>
        <d v="2020-03-20T00:00:00"/>
        <d v="2020-03-23T00:00:00"/>
        <d v="2020-05-06T00:00:00"/>
        <d v="2020-05-07T00:00:00"/>
        <d v="2020-05-11T00:00:00"/>
        <d v="2020-05-13T00:00:00"/>
        <d v="2020-05-14T00:00:00"/>
        <d v="2020-05-15T00:00:00"/>
        <d v="2020-05-18T00:00:00"/>
        <d v="2020-05-19T00:00:00"/>
        <d v="2020-05-20T00:00:00"/>
        <d v="2020-05-25T00:00:00"/>
        <d v="2020-05-26T00:00:00"/>
        <d v="2020-05-27T00:00:00"/>
        <d v="2020-05-28T00:00:00"/>
        <d v="2020-05-29T00:00:00"/>
        <d v="2020-06-02T00:00:00"/>
        <d v="2020-06-03T00:00:00"/>
        <d v="2020-06-04T00:00:00"/>
        <d v="2020-06-05T00:00:00"/>
        <d v="2020-06-08T00:00:00"/>
        <d v="2020-06-09T00:00:00"/>
        <d v="2020-06-10T00:00:00"/>
        <d v="2020-06-11T00:00:00"/>
        <d v="2020-06-12T00:00:00"/>
        <d v="2020-06-15T00:00:00"/>
        <d v="2020-06-16T00:00:00"/>
        <d v="2020-06-17T00:00:00"/>
        <d v="2020-06-18T00:00:00"/>
        <d v="2020-06-19T00:00:00"/>
        <d v="2020-06-22T00:00:00"/>
        <d v="2020-06-23T00:00:00"/>
        <d v="2020-06-24T00:00:00"/>
        <d v="2020-06-25T00:00:00"/>
        <d v="2020-06-26T00:00:00"/>
        <d v="2020-06-29T00:00:00"/>
        <d v="2020-06-30T00:00:00"/>
        <d v="2020-07-01T00:00:00"/>
        <d v="2020-07-02T00:00:00"/>
        <d v="2020-07-03T00:00:00"/>
        <d v="2020-07-06T00:00:00"/>
        <d v="2020-07-07T00:00:00"/>
        <d v="2020-07-08T00:00:00"/>
        <d v="2020-07-09T00:00:00"/>
        <d v="2020-07-10T00:00:00"/>
        <d v="2020-07-15T00:00:00"/>
        <d v="2020-07-16T00:00:00"/>
        <d v="2020-07-17T00:00:00"/>
        <d v="2020-07-20T00:00:00"/>
        <d v="2020-07-21T00:00:00"/>
        <d v="2020-07-22T00:00:00"/>
        <d v="2020-07-23T00:00:00"/>
        <d v="2020-07-24T00:00:00"/>
        <d v="2020-07-27T00:00:00"/>
        <d v="2020-07-28T00:00:00"/>
        <d v="2020-07-29T00:00:00"/>
        <d v="2020-07-30T00:00:00"/>
        <d v="2020-07-31T00:00:00"/>
        <d v="2020-08-03T00:00:00"/>
        <d v="2020-08-04T00:00:00"/>
        <d v="2020-08-05T00:00:00"/>
        <d v="2020-08-06T00:00:00"/>
        <d v="2020-08-07T00:00:00"/>
        <d v="2020-08-10T00:00:00"/>
        <d v="2020-08-11T00:00:00"/>
        <d v="2020-08-12T00:00:00"/>
        <d v="2020-08-13T00:00:00"/>
        <d v="2020-08-14T00:00:00"/>
        <d v="2020-08-17T00:00:00"/>
        <d v="2020-08-18T00:00:00"/>
        <d v="2020-08-19T00:00:00"/>
        <d v="2020-08-20T00:00:00"/>
        <d v="2020-08-21T00:00:00"/>
        <d v="2020-08-24T00:00:00"/>
        <d v="2020-08-25T00:00:00"/>
        <d v="2020-08-26T00:00:00"/>
        <d v="2020-08-27T00:00:00"/>
        <d v="2020-08-28T00:00:00"/>
        <d v="2020-08-31T00:00:00"/>
        <d v="2020-09-01T00:00:00"/>
        <d v="2020-09-02T00:00:00"/>
        <d v="2020-09-03T00:00:00"/>
        <d v="2020-09-04T00:00:00"/>
        <d v="2020-09-07T00:00:00"/>
        <d v="2020-09-08T00:00:00"/>
        <d v="2020-09-09T00:00:00"/>
        <d v="2020-09-10T00:00:00"/>
        <d v="2020-09-11T00:00:00"/>
        <d v="2020-09-14T00:00:00"/>
        <d v="2020-09-15T00:00:00"/>
        <d v="2020-09-16T00:00:00"/>
        <d v="2020-09-17T00:00:00"/>
        <d v="2020-09-18T00:00:00"/>
        <d v="2020-09-21T00:00:00"/>
        <d v="2020-09-22T00:00:00"/>
        <d v="2020-09-23T00:00:00"/>
        <d v="2020-09-24T00:00:00"/>
        <d v="2020-09-25T00:00:00"/>
        <d v="2020-09-28T00:00:00"/>
        <d v="2020-09-29T00:00:00"/>
        <d v="2020-09-30T00:00:00"/>
        <d v="2020-10-01T00:00:00"/>
        <d v="2020-10-02T00:00:00"/>
        <d v="2020-10-05T00:00:00"/>
        <d v="2020-10-06T00:00:00"/>
        <d v="2020-10-07T00:00:00"/>
        <d v="2020-10-08T00:00:00"/>
        <d v="2020-10-09T00:00:00"/>
        <d v="2020-10-12T00:00:00"/>
        <d v="2020-10-13T00:00:00"/>
        <d v="2020-10-14T00:00:00"/>
        <d v="2020-10-16T00:00:00"/>
        <d v="2020-10-19T00:00:00"/>
        <d v="2020-10-20T00:00:00"/>
        <d v="2020-10-21T00:00:00"/>
        <d v="2020-10-22T00:00:00"/>
        <d v="2020-10-23T00:00:00"/>
        <d v="2020-10-26T00:00:00"/>
        <d v="2020-10-27T00:00:00"/>
        <d v="2020-10-28T00:00:00"/>
        <d v="2020-10-29T00:00:00"/>
        <d v="2020-10-30T00:00:00"/>
        <d v="2020-11-02T00:00:00"/>
        <d v="2020-11-03T00:00:00"/>
        <d v="2020-11-04T00:00:00"/>
        <d v="2020-11-05T00:00:00"/>
        <d v="2020-11-06T00:00:00"/>
        <d v="2020-11-09T00:00:00"/>
        <d v="2020-11-10T00:00:00"/>
        <d v="2020-11-12T00:00:00"/>
        <d v="2020-11-13T00:00:00"/>
        <d v="2020-11-16T00:00:00"/>
        <d v="2020-11-17T00:00:00"/>
        <d v="2020-11-18T00:00:00"/>
        <d v="2020-11-19T00:00:00"/>
        <d v="2020-11-20T00:00:00"/>
        <d v="2020-11-23T00:00:00"/>
        <d v="2020-11-24T00:00:00"/>
        <d v="2020-11-25T00:00:00"/>
        <d v="2020-11-26T00:00:00"/>
        <d v="2020-11-27T00:00:00"/>
        <d v="2020-11-30T00:00:00"/>
        <d v="2020-12-01T00:00:00"/>
        <d v="2020-12-02T00:00:00"/>
        <d v="2020-12-03T00:00:00"/>
        <d v="2020-12-04T00:00:00"/>
        <d v="2020-12-07T00:00:00"/>
        <d v="2020-12-08T00:00:00"/>
        <d v="2020-12-09T00:00:00"/>
        <d v="2020-12-10T00:00:00"/>
        <d v="2020-12-11T00:00:00"/>
        <d v="2020-12-14T00:00:00"/>
        <d v="2020-12-15T00:00:00"/>
        <d v="2020-12-16T00:00:00"/>
        <d v="2020-12-17T00:00:00"/>
        <d v="2020-12-18T00:00:00"/>
        <d v="2020-12-21T00:00:00"/>
        <d v="2020-12-22T00:00:00"/>
        <d v="2020-12-23T00:00:00"/>
        <d v="2020-12-24T00:00:00"/>
        <d v="2020-12-28T00:00:00"/>
        <d v="2020-12-29T00:00:00"/>
        <d v="2020-12-30T00:00:00"/>
        <d v="2020-12-31T00:00:00"/>
        <d v="2021-01-04T00:00:00"/>
        <d v="2021-01-05T00:00:00"/>
        <d v="2021-01-06T00:00:00"/>
        <d v="2021-01-07T00:00:00"/>
        <d v="2021-01-08T00:00:00"/>
        <d v="2021-01-11T00:00:00"/>
        <d v="2021-01-12T00:00:00"/>
        <d v="2021-01-13T00:00:00"/>
        <d v="2021-01-14T00:00:00"/>
        <d v="2021-01-15T00:00:00"/>
      </sharedItems>
    </cacheField>
    <cacheField name="DATE PRESUMEE" numFmtId="0">
      <sharedItems containsSemiMixedTypes="0" containsNonDate="0" containsDate="1" containsString="0" minDate="2018-05-03T00:00:00" maxDate="2021-01-12T00:00:00" count="602">
        <d v="2018-05-03T00:00:00"/>
        <d v="2018-05-04T00:00:00"/>
        <d v="2018-05-07T00:00:00"/>
        <d v="2018-05-09T00:00:00"/>
        <d v="2018-05-14T00:00:00"/>
        <d v="2018-05-15T00:00:00"/>
        <d v="2018-05-16T00:00:00"/>
        <d v="2018-05-17T00:00:00"/>
        <d v="2018-05-18T00:00:00"/>
        <d v="2018-05-22T00:00:00"/>
        <d v="2018-05-23T00:00:00"/>
        <d v="2018-05-24T00:00:00"/>
        <d v="2018-05-25T00:00:00"/>
        <d v="2018-05-28T00:00:00"/>
        <d v="2018-05-29T00:00:00"/>
        <d v="2018-05-30T00:00:00"/>
        <d v="2018-05-31T00:00:00"/>
        <d v="2018-06-04T00:00:00"/>
        <d v="2018-06-05T00:00:00"/>
        <d v="2018-06-06T00:00:00"/>
        <d v="2018-06-07T00:00:00"/>
        <d v="2018-06-12T00:00:00"/>
        <d v="2018-06-13T00:00:00"/>
        <d v="2018-06-14T00:00:00"/>
        <d v="2018-06-15T00:00:00"/>
        <d v="2018-06-19T00:00:00"/>
        <d v="2018-06-22T00:00:00"/>
        <d v="2018-06-28T00:00:00"/>
        <d v="2018-07-09T00:00:00"/>
        <d v="2018-07-10T00:00:00"/>
        <d v="2018-07-11T00:00:00"/>
        <d v="2018-07-12T00:00:00"/>
        <d v="2018-07-13T00:00:00"/>
        <d v="2018-07-16T00:00:00"/>
        <d v="2018-07-17T00:00:00"/>
        <d v="2018-07-18T00:00:00"/>
        <d v="2018-07-19T00:00:00"/>
        <d v="2018-07-23T00:00:00"/>
        <d v="2018-07-24T00:00:00"/>
        <d v="2018-07-25T00:00:00"/>
        <d v="2018-07-26T00:00:00"/>
        <d v="2018-07-27T00:00:00"/>
        <d v="2018-07-30T00:00:00"/>
        <d v="2018-07-31T00:00:00"/>
        <d v="2018-08-01T00:00:00"/>
        <d v="2018-08-02T00:00:00"/>
        <d v="2018-08-03T00:00:00"/>
        <d v="2018-08-06T00:00:00"/>
        <d v="2018-08-07T00:00:00"/>
        <d v="2018-08-08T00:00:00"/>
        <d v="2018-08-09T00:00:00"/>
        <d v="2018-08-10T00:00:00"/>
        <d v="2018-08-13T00:00:00"/>
        <d v="2018-08-14T00:00:00"/>
        <d v="2018-08-16T00:00:00"/>
        <d v="2018-08-17T00:00:00"/>
        <d v="2018-08-21T00:00:00"/>
        <d v="2018-08-22T00:00:00"/>
        <d v="2018-08-23T00:00:00"/>
        <d v="2018-08-24T00:00:00"/>
        <d v="2018-08-27T00:00:00"/>
        <d v="2018-08-28T00:00:00"/>
        <d v="2018-08-29T00:00:00"/>
        <d v="2018-08-30T00:00:00"/>
        <d v="2018-08-31T00:00:00"/>
        <d v="2018-09-03T00:00:00"/>
        <d v="2018-09-04T00:00:00"/>
        <d v="2018-09-05T00:00:00"/>
        <d v="2018-09-06T00:00:00"/>
        <d v="2018-09-07T00:00:00"/>
        <d v="2018-09-10T00:00:00"/>
        <d v="2018-09-11T00:00:00"/>
        <d v="2018-09-12T00:00:00"/>
        <d v="2018-09-13T00:00:00"/>
        <d v="2018-09-14T00:00:00"/>
        <d v="2018-09-17T00:00:00"/>
        <d v="2018-09-18T00:00:00"/>
        <d v="2018-09-19T00:00:00"/>
        <d v="2018-09-20T00:00:00"/>
        <d v="2018-09-21T00:00:00"/>
        <d v="2018-09-24T00:00:00"/>
        <d v="2018-09-25T00:00:00"/>
        <d v="2018-09-26T00:00:00"/>
        <d v="2018-09-27T00:00:00"/>
        <d v="2018-09-28T00:00:00"/>
        <d v="2018-10-01T00:00:00"/>
        <d v="2018-10-02T00:00:00"/>
        <d v="2018-10-03T00:00:00"/>
        <d v="2018-10-04T00:00:00"/>
        <d v="2018-10-06T00:00:00"/>
        <d v="2018-10-08T00:00:00"/>
        <d v="2018-10-09T00:00:00"/>
        <d v="2018-10-11T00:00:00"/>
        <d v="2018-10-12T00:00:00"/>
        <d v="2018-10-15T00:00:00"/>
        <d v="2018-10-16T00:00:00"/>
        <d v="2018-10-17T00:00:00"/>
        <d v="2018-10-18T00:00:00"/>
        <d v="2018-10-19T00:00:00"/>
        <d v="2018-10-22T00:00:00"/>
        <d v="2018-10-23T00:00:00"/>
        <d v="2018-10-24T00:00:00"/>
        <d v="2018-10-25T00:00:00"/>
        <d v="2018-10-26T00:00:00"/>
        <d v="2018-10-29T00:00:00"/>
        <d v="2018-10-30T00:00:00"/>
        <d v="2018-10-31T00:00:00"/>
        <d v="2018-11-02T00:00:00"/>
        <d v="2018-11-05T00:00:00"/>
        <d v="2018-11-06T00:00:00"/>
        <d v="2018-11-07T00:00:00"/>
        <d v="2018-11-08T00:00:00"/>
        <d v="2018-11-09T00:00:00"/>
        <d v="2018-11-12T00:00:00"/>
        <d v="2018-11-13T00:00:00"/>
        <d v="2018-11-14T00:00:00"/>
        <d v="2018-11-15T00:00:00"/>
        <d v="2018-11-16T00:00:00"/>
        <d v="2018-11-19T00:00:00"/>
        <d v="2018-11-20T00:00:00"/>
        <d v="2018-11-21T00:00:00"/>
        <d v="2018-11-22T00:00:00"/>
        <d v="2018-11-23T00:00:00"/>
        <d v="2018-11-26T00:00:00"/>
        <d v="2018-11-27T00:00:00"/>
        <d v="2018-11-28T00:00:00"/>
        <d v="2018-11-29T00:00:00"/>
        <d v="2018-11-30T00:00:00"/>
        <d v="2018-12-03T00:00:00"/>
        <d v="2018-12-04T00:00:00"/>
        <d v="2018-12-05T00:00:00"/>
        <d v="2018-12-06T00:00:00"/>
        <d v="2018-12-07T00:00:00"/>
        <d v="2018-12-10T00:00:00"/>
        <d v="2018-12-11T00:00:00"/>
        <d v="2018-12-12T00:00:00"/>
        <d v="2018-12-13T00:00:00"/>
        <d v="2018-12-14T00:00:00"/>
        <d v="2018-12-17T00:00:00"/>
        <d v="2018-12-18T00:00:00"/>
        <d v="2018-12-19T00:00:00"/>
        <d v="2018-12-20T00:00:00"/>
        <d v="2018-12-24T00:00:00"/>
        <d v="2019-01-02T00:00:00"/>
        <d v="2019-01-03T00:00:00"/>
        <d v="2019-01-04T00:00:00"/>
        <d v="2019-01-07T00:00:00"/>
        <d v="2019-01-08T00:00:00"/>
        <d v="2019-01-09T00:00:00"/>
        <d v="2019-01-10T00:00:00"/>
        <d v="2019-01-11T00:00:00"/>
        <d v="2019-01-14T00:00:00"/>
        <d v="2019-01-15T00:00:00"/>
        <d v="2019-01-16T00:00:00"/>
        <d v="2019-01-17T00:00:00"/>
        <d v="2019-01-18T00:00:00"/>
        <d v="2019-01-21T00:00:00"/>
        <d v="2019-01-22T00:00:00"/>
        <d v="2019-01-23T00:00:00"/>
        <d v="2019-01-24T00:00:00"/>
        <d v="2019-01-25T00:00:00"/>
        <d v="2019-01-28T00:00:00"/>
        <d v="2019-01-29T00:00:00"/>
        <d v="2019-01-30T00:00:00"/>
        <d v="2019-01-31T00:00:00"/>
        <d v="2019-02-01T00:00:00"/>
        <d v="2019-02-04T00:00:00"/>
        <d v="2019-02-05T00:00:00"/>
        <d v="2019-02-06T00:00:00"/>
        <d v="2019-02-07T00:00:00"/>
        <d v="2019-02-11T00:00:00"/>
        <d v="2019-02-13T00:00:00"/>
        <d v="2019-02-14T00:00:00"/>
        <d v="2019-02-15T00:00:00"/>
        <d v="2019-02-18T00:00:00"/>
        <d v="2019-02-19T00:00:00"/>
        <d v="2019-02-20T00:00:00"/>
        <d v="2019-02-21T00:00:00"/>
        <d v="2019-02-22T00:00:00"/>
        <d v="2019-02-25T00:00:00"/>
        <d v="2019-02-26T00:00:00"/>
        <d v="2019-02-27T00:00:00"/>
        <d v="2019-02-28T00:00:00"/>
        <d v="2019-03-01T00:00:00"/>
        <d v="2019-03-04T00:00:00"/>
        <d v="2019-03-05T00:00:00"/>
        <d v="2019-03-06T00:00:00"/>
        <d v="2019-03-07T00:00:00"/>
        <d v="2019-03-08T00:00:00"/>
        <d v="2019-03-11T00:00:00"/>
        <d v="2019-03-12T00:00:00"/>
        <d v="2019-03-13T00:00:00"/>
        <d v="2019-03-14T00:00:00"/>
        <d v="2019-03-15T00:00:00"/>
        <d v="2019-03-18T00:00:00"/>
        <d v="2019-03-19T00:00:00"/>
        <d v="2019-03-20T00:00:00"/>
        <d v="2019-03-21T00:00:00"/>
        <d v="2019-03-22T00:00:00"/>
        <d v="2019-03-25T00:00:00"/>
        <d v="2019-03-26T00:00:00"/>
        <d v="2019-03-27T00:00:00"/>
        <d v="2019-03-28T00:00:00"/>
        <d v="2019-03-29T00:00:00"/>
        <d v="2019-04-01T00:00:00"/>
        <d v="2019-04-02T00:00:00"/>
        <d v="2019-04-03T00:00:00"/>
        <d v="2019-04-04T00:00:00"/>
        <d v="2019-04-05T00:00:00"/>
        <d v="2019-04-09T00:00:00"/>
        <d v="2019-04-10T00:00:00"/>
        <d v="2019-04-11T00:00:00"/>
        <d v="2019-04-12T00:00:00"/>
        <d v="2019-04-15T00:00:00"/>
        <d v="2019-04-16T00:00:00"/>
        <d v="2019-04-17T00:00:00"/>
        <d v="2019-04-18T00:00:00"/>
        <d v="2019-04-19T00:00:00"/>
        <d v="2019-04-23T00:00:00"/>
        <d v="2019-04-24T00:00:00"/>
        <d v="2019-04-25T00:00:00"/>
        <d v="2019-04-26T00:00:00"/>
        <d v="2019-04-29T00:00:00"/>
        <d v="2019-04-30T00:00:00"/>
        <d v="2019-05-02T00:00:00"/>
        <d v="2019-05-03T00:00:00"/>
        <d v="2019-05-06T00:00:00"/>
        <d v="2019-05-07T00:00:00"/>
        <d v="2019-05-10T00:00:00"/>
        <d v="2019-05-14T00:00:00"/>
        <d v="2019-05-15T00:00:00"/>
        <d v="2019-05-16T00:00:00"/>
        <d v="2019-05-17T00:00:00"/>
        <d v="2019-05-20T00:00:00"/>
        <d v="2019-05-21T00:00:00"/>
        <d v="2019-05-23T00:00:00"/>
        <d v="2019-05-24T00:00:00"/>
        <d v="2019-05-27T00:00:00"/>
        <d v="2019-05-28T00:00:00"/>
        <d v="2019-05-29T00:00:00"/>
        <d v="2019-06-03T00:00:00"/>
        <d v="2019-06-04T00:00:00"/>
        <d v="2019-06-05T00:00:00"/>
        <d v="2019-06-06T00:00:00"/>
        <d v="2019-06-07T00:00:00"/>
        <d v="2019-06-11T00:00:00"/>
        <d v="2019-06-12T00:00:00"/>
        <d v="2019-06-14T00:00:00"/>
        <d v="2019-06-17T00:00:00"/>
        <d v="2019-06-18T00:00:00"/>
        <d v="2019-06-19T00:00:00"/>
        <d v="2019-06-20T00:00:00"/>
        <d v="2019-06-21T00:00:00"/>
        <d v="2019-06-24T00:00:00"/>
        <d v="2019-06-25T00:00:00"/>
        <d v="2019-06-26T00:00:00"/>
        <d v="2019-06-27T00:00:00"/>
        <d v="2019-06-28T00:00:00"/>
        <d v="2019-07-01T00:00:00"/>
        <d v="2019-07-02T00:00:00"/>
        <d v="2019-07-03T00:00:00"/>
        <d v="2019-07-04T00:00:00"/>
        <d v="2019-07-05T00:00:00"/>
        <d v="2019-07-08T00:00:00"/>
        <d v="2019-07-09T00:00:00"/>
        <d v="2019-07-10T00:00:00"/>
        <d v="2019-07-11T00:00:00"/>
        <d v="2019-07-12T00:00:00"/>
        <d v="2019-07-15T00:00:00"/>
        <d v="2019-07-16T00:00:00"/>
        <d v="2019-07-17T00:00:00"/>
        <d v="2019-07-18T00:00:00"/>
        <d v="2019-07-19T00:00:00"/>
        <d v="2019-07-22T00:00:00"/>
        <d v="2019-07-23T00:00:00"/>
        <d v="2019-07-24T00:00:00"/>
        <d v="2019-07-25T00:00:00"/>
        <d v="2019-07-26T00:00:00"/>
        <d v="2019-07-29T00:00:00"/>
        <d v="2019-07-30T00:00:00"/>
        <d v="2019-07-31T00:00:00"/>
        <d v="2019-08-01T00:00:00"/>
        <d v="2019-08-02T00:00:00"/>
        <d v="2019-08-05T00:00:00"/>
        <d v="2019-08-06T00:00:00"/>
        <d v="2019-08-07T00:00:00"/>
        <d v="2019-08-08T00:00:00"/>
        <d v="2019-08-09T00:00:00"/>
        <d v="2019-08-12T00:00:00"/>
        <d v="2019-08-13T00:00:00"/>
        <d v="2019-08-14T00:00:00"/>
        <d v="2019-08-19T00:00:00"/>
        <d v="2019-08-20T00:00:00"/>
        <d v="2019-08-21T00:00:00"/>
        <d v="2019-08-22T00:00:00"/>
        <d v="2019-08-23T00:00:00"/>
        <d v="2019-08-26T00:00:00"/>
        <d v="2019-08-27T00:00:00"/>
        <d v="2019-08-28T00:00:00"/>
        <d v="2019-08-29T00:00:00"/>
        <d v="2019-08-30T00:00:00"/>
        <d v="2019-09-02T00:00:00"/>
        <d v="2019-09-03T00:00:00"/>
        <d v="2019-09-04T00:00:00"/>
        <d v="2019-09-05T00:00:00"/>
        <d v="2019-09-06T00:00:00"/>
        <d v="2019-09-09T00:00:00"/>
        <d v="2019-09-10T00:00:00"/>
        <d v="2019-09-11T00:00:00"/>
        <d v="2019-09-12T00:00:00"/>
        <d v="2019-09-13T00:00:00"/>
        <d v="2019-09-16T00:00:00"/>
        <d v="2019-09-17T00:00:00"/>
        <d v="2019-09-19T00:00:00"/>
        <d v="2019-09-20T00:00:00"/>
        <d v="2019-09-23T00:00:00"/>
        <d v="2019-09-24T00:00:00"/>
        <d v="2019-09-25T00:00:00"/>
        <d v="2019-09-26T00:00:00"/>
        <d v="2019-09-27T00:00:00"/>
        <d v="2019-09-30T00:00:00"/>
        <d v="2019-10-01T00:00:00"/>
        <d v="2019-10-02T00:00:00"/>
        <d v="2019-10-03T00:00:00"/>
        <d v="2019-10-04T00:00:00"/>
        <d v="2019-10-07T00:00:00"/>
        <d v="2019-10-08T00:00:00"/>
        <d v="2019-10-09T00:00:00"/>
        <d v="2019-10-11T00:00:00"/>
        <d v="2019-10-14T00:00:00"/>
        <d v="2019-10-15T00:00:00"/>
        <d v="2019-10-16T00:00:00"/>
        <d v="2019-10-17T00:00:00"/>
        <d v="2019-10-18T00:00:00"/>
        <d v="2019-10-21T00:00:00"/>
        <d v="2019-10-22T00:00:00"/>
        <d v="2019-10-23T00:00:00"/>
        <d v="2019-10-24T00:00:00"/>
        <d v="2019-10-25T00:00:00"/>
        <d v="2019-10-28T00:00:00"/>
        <d v="2019-10-29T00:00:00"/>
        <d v="2019-10-30T00:00:00"/>
        <d v="2019-10-31T00:00:00"/>
        <d v="2019-11-04T00:00:00"/>
        <d v="2019-11-05T00:00:00"/>
        <d v="2019-11-07T00:00:00"/>
        <d v="2019-11-08T00:00:00"/>
        <d v="2019-11-12T00:00:00"/>
        <d v="2019-11-13T00:00:00"/>
        <d v="2019-11-14T00:00:00"/>
        <d v="2019-11-15T00:00:00"/>
        <d v="2019-11-22T00:00:00"/>
        <d v="2019-11-25T00:00:00"/>
        <d v="2019-11-26T00:00:00"/>
        <d v="2019-11-27T00:00:00"/>
        <d v="2019-11-28T00:00:00"/>
        <d v="2019-11-29T00:00:00"/>
        <d v="2019-12-02T00:00:00"/>
        <d v="2019-12-03T00:00:00"/>
        <d v="2019-12-04T00:00:00"/>
        <d v="2019-12-05T00:00:00"/>
        <d v="2019-12-11T00:00:00"/>
        <d v="2019-12-12T00:00:00"/>
        <d v="2019-12-13T00:00:00"/>
        <d v="2019-12-16T00:00:00"/>
        <d v="2019-12-17T00:00:00"/>
        <d v="2019-12-18T00:00:00"/>
        <d v="2019-12-19T00:00:00"/>
        <d v="2019-12-20T00:00:00"/>
        <d v="2019-12-23T00:00:00"/>
        <d v="2019-12-24T00:00:00"/>
        <d v="2019-12-26T00:00:00"/>
        <d v="2019-12-27T00:00:00"/>
        <d v="2019-12-30T00:00:00"/>
        <d v="2019-12-31T00:00:00"/>
        <d v="2020-01-02T00:00:00"/>
        <d v="2020-01-03T00:00:00"/>
        <d v="2020-01-06T00:00:00"/>
        <d v="2020-01-07T00:00:00"/>
        <d v="2020-01-08T00:00:00"/>
        <d v="2020-01-09T00:00:00"/>
        <d v="2020-01-10T00:00:00"/>
        <d v="2020-01-13T00:00:00"/>
        <d v="2020-01-14T00:00:00"/>
        <d v="2020-01-15T00:00:00"/>
        <d v="2020-01-16T00:00:00"/>
        <d v="2020-01-17T00:00:00"/>
        <d v="2020-01-20T00:00:00"/>
        <d v="2020-01-21T00:00:00"/>
        <d v="2020-01-22T00:00:00"/>
        <d v="2020-01-23T00:00:00"/>
        <d v="2020-01-24T00:00:00"/>
        <d v="2020-01-27T00:00:00"/>
        <d v="2020-01-28T00:00:00"/>
        <d v="2020-01-29T00:00:00"/>
        <d v="2020-01-30T00:00:00"/>
        <d v="2020-01-31T00:00:00"/>
        <d v="2020-02-03T00:00:00"/>
        <d v="2020-02-04T00:00:00"/>
        <d v="2020-02-05T00:00:00"/>
        <d v="2020-02-06T00:00:00"/>
        <d v="2020-02-07T00:00:00"/>
        <d v="2020-02-10T00:00:00"/>
        <d v="2020-02-11T00:00:00"/>
        <d v="2020-02-12T00:00:00"/>
        <d v="2020-02-13T00:00:00"/>
        <d v="2020-02-14T00:00:00"/>
        <d v="2020-02-17T00:00:00"/>
        <d v="2020-02-18T00:00:00"/>
        <d v="2020-02-19T00:00:00"/>
        <d v="2020-02-20T00:00:00"/>
        <d v="2020-02-21T00:00:00"/>
        <d v="2020-02-24T00:00:00"/>
        <d v="2020-02-25T00:00:00"/>
        <d v="2020-02-26T00:00:00"/>
        <d v="2020-02-27T00:00:00"/>
        <d v="2020-02-28T00:00:00"/>
        <d v="2020-03-02T00:00:00"/>
        <d v="2020-03-03T00:00:00"/>
        <d v="2020-03-04T00:00:00"/>
        <d v="2020-03-05T00:00:00"/>
        <d v="2020-03-06T00:00:00"/>
        <d v="2020-03-09T00:00:00"/>
        <d v="2020-03-10T00:00:00"/>
        <d v="2020-03-11T00:00:00"/>
        <d v="2020-03-12T00:00:00"/>
        <d v="2020-03-13T00:00:00"/>
        <d v="2020-03-16T00:00:00"/>
        <d v="2020-03-17T00:00:00"/>
        <d v="2020-03-20T00:00:00"/>
        <d v="2020-05-05T00:00:00"/>
        <d v="2020-05-06T00:00:00"/>
        <d v="2020-05-07T00:00:00"/>
        <d v="2020-05-11T00:00:00"/>
        <d v="2020-05-12T00:00:00"/>
        <d v="2020-05-13T00:00:00"/>
        <d v="2020-05-14T00:00:00"/>
        <d v="2020-05-15T00:00:00"/>
        <d v="2020-05-18T00:00:00"/>
        <d v="2020-05-19T00:00:00"/>
        <d v="2020-05-20T00:00:00"/>
        <d v="2020-05-25T00:00:00"/>
        <d v="2020-05-26T00:00:00"/>
        <d v="2020-05-27T00:00:00"/>
        <d v="2020-05-28T00:00:00"/>
        <d v="2020-05-29T00:00:00"/>
        <d v="2020-06-02T00:00:00"/>
        <d v="2020-06-03T00:00:00"/>
        <d v="2020-06-04T00:00:00"/>
        <d v="2020-06-05T00:00:00"/>
        <d v="2020-06-08T00:00:00"/>
        <d v="2020-06-09T00:00:00"/>
        <d v="2020-06-10T00:00:00"/>
        <d v="2020-06-11T00:00:00"/>
        <d v="2020-06-12T00:00:00"/>
        <d v="2020-06-15T00:00:00"/>
        <d v="2020-06-16T00:00:00"/>
        <d v="2020-06-17T00:00:00"/>
        <d v="2020-06-18T00:00:00"/>
        <d v="2020-06-19T00:00:00"/>
        <d v="2020-06-22T00:00:00"/>
        <d v="2020-06-23T00:00:00"/>
        <d v="2020-06-24T00:00:00"/>
        <d v="2020-06-25T00:00:00"/>
        <d v="2020-06-26T00:00:00"/>
        <d v="2020-06-29T00:00:00"/>
        <d v="2020-06-30T00:00:00"/>
        <d v="2020-07-01T00:00:00"/>
        <d v="2020-07-02T00:00:00"/>
        <d v="2020-07-03T00:00:00"/>
        <d v="2020-07-06T00:00:00"/>
        <d v="2020-07-07T00:00:00"/>
        <d v="2020-07-08T00:00:00"/>
        <d v="2020-07-09T00:00:00"/>
        <d v="2020-07-10T00:00:00"/>
        <d v="2020-07-15T00:00:00"/>
        <d v="2020-07-16T00:00:00"/>
        <d v="2020-07-17T00:00:00"/>
        <d v="2020-07-20T00:00:00"/>
        <d v="2020-07-21T00:00:00"/>
        <d v="2020-07-22T00:00:00"/>
        <d v="2020-07-23T00:00:00"/>
        <d v="2020-07-24T00:00:00"/>
        <d v="2020-07-27T00:00:00"/>
        <d v="2020-07-28T00:00:00"/>
        <d v="2020-07-29T00:00:00"/>
        <d v="2020-07-30T00:00:00"/>
        <d v="2020-07-31T00:00:00"/>
        <d v="2020-08-03T00:00:00"/>
        <d v="2020-08-04T00:00:00"/>
        <d v="2020-08-05T00:00:00"/>
        <d v="2020-08-06T00:00:00"/>
        <d v="2020-08-07T00:00:00"/>
        <d v="2020-08-10T00:00:00"/>
        <d v="2020-08-11T00:00:00"/>
        <d v="2020-08-12T00:00:00"/>
        <d v="2020-08-13T00:00:00"/>
        <d v="2020-08-14T00:00:00"/>
        <d v="2020-08-17T00:00:00"/>
        <d v="2020-08-18T00:00:00"/>
        <d v="2020-08-19T00:00:00"/>
        <d v="2020-08-20T00:00:00"/>
        <d v="2020-08-21T00:00:00"/>
        <d v="2020-08-24T00:00:00"/>
        <d v="2020-08-25T00:00:00"/>
        <d v="2020-08-26T00:00:00"/>
        <d v="2020-08-27T00:00:00"/>
        <d v="2020-08-28T00:00:00"/>
        <d v="2020-08-31T00:00:00"/>
        <d v="2020-09-01T00:00:00"/>
        <d v="2020-09-02T00:00:00"/>
        <d v="2020-09-03T00:00:00"/>
        <d v="2020-09-04T00:00:00"/>
        <d v="2020-09-07T00:00:00"/>
        <d v="2020-09-08T00:00:00"/>
        <d v="2020-09-09T00:00:00"/>
        <d v="2020-09-10T00:00:00"/>
        <d v="2020-09-11T00:00:00"/>
        <d v="2020-09-14T00:00:00"/>
        <d v="2020-09-15T00:00:00"/>
        <d v="2020-09-16T00:00:00"/>
        <d v="2020-09-17T00:00:00"/>
        <d v="2020-09-18T00:00:00"/>
        <d v="2020-09-21T00:00:00"/>
        <d v="2020-09-22T00:00:00"/>
        <d v="2020-09-23T00:00:00"/>
        <d v="2020-09-24T00:00:00"/>
        <d v="2020-09-25T00:00:00"/>
        <d v="2020-09-28T00:00:00"/>
        <d v="2020-09-29T00:00:00"/>
        <d v="2020-09-30T00:00:00"/>
        <d v="2020-10-01T00:00:00"/>
        <d v="2020-10-02T00:00:00"/>
        <d v="2020-10-05T00:00:00"/>
        <d v="2020-10-06T00:00:00"/>
        <d v="2020-10-07T00:00:00"/>
        <d v="2020-10-08T00:00:00"/>
        <d v="2020-10-09T00:00:00"/>
        <d v="2020-10-12T00:00:00"/>
        <d v="2020-10-13T00:00:00"/>
        <d v="2020-10-14T00:00:00"/>
        <d v="2020-10-15T00:00:00"/>
        <d v="2020-10-16T00:00:00"/>
        <d v="2020-10-19T00:00:00"/>
        <d v="2020-10-20T00:00:00"/>
        <d v="2020-10-21T00:00:00"/>
        <d v="2020-10-22T00:00:00"/>
        <d v="2020-10-23T00:00:00"/>
        <d v="2020-10-26T00:00:00"/>
        <d v="2020-10-27T00:00:00"/>
        <d v="2020-10-28T00:00:00"/>
        <d v="2020-10-29T00:00:00"/>
        <d v="2020-10-30T00:00:00"/>
        <d v="2020-11-02T00:00:00"/>
        <d v="2020-11-03T00:00:00"/>
        <d v="2020-11-04T00:00:00"/>
        <d v="2020-11-05T00:00:00"/>
        <d v="2020-11-06T00:00:00"/>
        <d v="2020-11-09T00:00:00"/>
        <d v="2020-11-10T00:00:00"/>
        <d v="2020-11-12T00:00:00"/>
        <d v="2020-11-13T00:00:00"/>
        <d v="2020-11-16T00:00:00"/>
        <d v="2020-11-17T00:00:00"/>
        <d v="2020-11-18T00:00:00"/>
        <d v="2020-11-19T00:00:00"/>
        <d v="2020-11-20T00:00:00"/>
        <d v="2020-11-23T00:00:00"/>
        <d v="2020-11-24T00:00:00"/>
        <d v="2020-11-25T00:00:00"/>
        <d v="2020-11-26T00:00:00"/>
        <d v="2020-11-27T00:00:00"/>
        <d v="2020-11-30T00:00:00"/>
        <d v="2020-12-01T00:00:00"/>
        <d v="2020-12-02T00:00:00"/>
        <d v="2020-12-03T00:00:00"/>
        <d v="2020-12-04T00:00:00"/>
        <d v="2020-12-07T00:00:00"/>
        <d v="2020-12-08T00:00:00"/>
        <d v="2020-12-09T00:00:00"/>
        <d v="2020-12-10T00:00:00"/>
        <d v="2020-12-11T00:00:00"/>
        <d v="2020-12-14T00:00:00"/>
        <d v="2020-12-15T00:00:00"/>
        <d v="2020-12-16T00:00:00"/>
        <d v="2020-12-17T00:00:00"/>
        <d v="2020-12-18T00:00:00"/>
        <d v="2020-12-21T00:00:00"/>
        <d v="2020-12-22T00:00:00"/>
        <d v="2020-12-23T00:00:00"/>
        <d v="2020-12-24T00:00:00"/>
        <d v="2020-12-28T00:00:00"/>
        <d v="2020-12-29T00:00:00"/>
        <d v="2020-12-30T00:00:00"/>
        <d v="2020-12-31T00:00:00"/>
        <d v="2021-01-04T00:00:00"/>
        <d v="2021-01-05T00:00:00"/>
        <d v="2021-01-06T00:00:00"/>
        <d v="2021-01-07T00:00:00"/>
        <d v="2021-01-08T00:00:00"/>
        <d v="2021-01-11T00:00:00"/>
        <d v="2021-01-12T00:00:00"/>
      </sharedItems>
    </cacheField>
    <cacheField name="DELAI JOURS OUVRES" numFmtId="0">
      <sharedItems containsSemiMixedTypes="0" containsString="0" containsNumber="1" containsInteger="1" minValue="-5" maxValue="4" count="8">
        <n v="-5"/>
        <n v="-4"/>
        <n v="-3"/>
        <n v="0"/>
        <n v="1"/>
        <n v="2"/>
        <n v="3"/>
        <n v="4"/>
      </sharedItems>
    </cacheField>
    <cacheField name="MOIS 2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SEMAINE 2" numFmtId="0">
      <sharedItems containsSemiMixedTypes="0" containsString="0" containsNumber="1" containsInteger="1" minValue="1" maxValue="53" count="5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</sharedItems>
    </cacheField>
    <cacheField name="appels traités" numFmtId="0">
      <sharedItems containsSemiMixedTypes="0" containsString="0" containsNumber="1" containsInteger="1" minValue="46" maxValue="817" count="283">
        <n v="46"/>
        <n v="59"/>
        <n v="61"/>
        <n v="84"/>
        <n v="90"/>
        <n v="100"/>
        <n v="102"/>
        <n v="114"/>
        <n v="120"/>
        <n v="126"/>
        <n v="127"/>
        <n v="128"/>
        <n v="131"/>
        <n v="133"/>
        <n v="136"/>
        <n v="137"/>
        <n v="139"/>
        <n v="142"/>
        <n v="143"/>
        <n v="146"/>
        <n v="148"/>
        <n v="149"/>
        <n v="151"/>
        <n v="153"/>
        <n v="154"/>
        <n v="158"/>
        <n v="159"/>
        <n v="160"/>
        <n v="161"/>
        <n v="162"/>
        <n v="163"/>
        <n v="166"/>
        <n v="168"/>
        <n v="170"/>
        <n v="171"/>
        <n v="172"/>
        <n v="175"/>
        <n v="176"/>
        <n v="177"/>
        <n v="178"/>
        <n v="180"/>
        <n v="182"/>
        <n v="186"/>
        <n v="187"/>
        <n v="190"/>
        <n v="191"/>
        <n v="192"/>
        <n v="193"/>
        <n v="194"/>
        <n v="195"/>
        <n v="197"/>
        <n v="199"/>
        <n v="200"/>
        <n v="201"/>
        <n v="207"/>
        <n v="213"/>
        <n v="214"/>
        <n v="215"/>
        <n v="216"/>
        <n v="220"/>
        <n v="221"/>
        <n v="224"/>
        <n v="225"/>
        <n v="226"/>
        <n v="230"/>
        <n v="231"/>
        <n v="232"/>
        <n v="235"/>
        <n v="237"/>
        <n v="239"/>
        <n v="240"/>
        <n v="241"/>
        <n v="242"/>
        <n v="245"/>
        <n v="246"/>
        <n v="247"/>
        <n v="248"/>
        <n v="250"/>
        <n v="251"/>
        <n v="252"/>
        <n v="254"/>
        <n v="257"/>
        <n v="258"/>
        <n v="259"/>
        <n v="260"/>
        <n v="261"/>
        <n v="263"/>
        <n v="265"/>
        <n v="266"/>
        <n v="269"/>
        <n v="270"/>
        <n v="272"/>
        <n v="273"/>
        <n v="274"/>
        <n v="276"/>
        <n v="279"/>
        <n v="280"/>
        <n v="281"/>
        <n v="282"/>
        <n v="283"/>
        <n v="284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80"/>
        <n v="382"/>
        <n v="383"/>
        <n v="384"/>
        <n v="385"/>
        <n v="386"/>
        <n v="387"/>
        <n v="388"/>
        <n v="390"/>
        <n v="391"/>
        <n v="393"/>
        <n v="394"/>
        <n v="395"/>
        <n v="396"/>
        <n v="397"/>
        <n v="398"/>
        <n v="400"/>
        <n v="401"/>
        <n v="402"/>
        <n v="405"/>
        <n v="406"/>
        <n v="407"/>
        <n v="408"/>
        <n v="409"/>
        <n v="410"/>
        <n v="411"/>
        <n v="415"/>
        <n v="418"/>
        <n v="420"/>
        <n v="421"/>
        <n v="422"/>
        <n v="427"/>
        <n v="428"/>
        <n v="429"/>
        <n v="432"/>
        <n v="433"/>
        <n v="435"/>
        <n v="436"/>
        <n v="437"/>
        <n v="441"/>
        <n v="442"/>
        <n v="443"/>
        <n v="444"/>
        <n v="445"/>
        <n v="447"/>
        <n v="449"/>
        <n v="450"/>
        <n v="451"/>
        <n v="452"/>
        <n v="453"/>
        <n v="454"/>
        <n v="456"/>
        <n v="458"/>
        <n v="459"/>
        <n v="460"/>
        <n v="463"/>
        <n v="465"/>
        <n v="466"/>
        <n v="467"/>
        <n v="476"/>
        <n v="477"/>
        <n v="482"/>
        <n v="487"/>
        <n v="490"/>
        <n v="492"/>
        <n v="494"/>
        <n v="495"/>
        <n v="498"/>
        <n v="499"/>
        <n v="515"/>
        <n v="518"/>
        <n v="523"/>
        <n v="528"/>
        <n v="530"/>
        <n v="531"/>
        <n v="533"/>
        <n v="540"/>
        <n v="542"/>
        <n v="543"/>
        <n v="548"/>
        <n v="550"/>
        <n v="562"/>
        <n v="571"/>
        <n v="573"/>
        <n v="585"/>
        <n v="597"/>
        <n v="639"/>
        <n v="718"/>
        <n v="722"/>
        <n v="817"/>
      </sharedItems>
    </cacheField>
    <cacheField name="rendez-vous donnés" numFmtId="0">
      <sharedItems containsSemiMixedTypes="0" containsString="0" containsNumber="1" containsInteger="1" minValue="33" maxValue="382" count="181">
        <n v="33"/>
        <n v="50"/>
        <n v="53"/>
        <n v="57"/>
        <n v="58"/>
        <n v="61"/>
        <n v="73"/>
        <n v="81"/>
        <n v="92"/>
        <n v="106"/>
        <n v="107"/>
        <n v="126"/>
        <n v="127"/>
        <n v="128"/>
        <n v="129"/>
        <n v="130"/>
        <n v="132"/>
        <n v="133"/>
        <n v="135"/>
        <n v="137"/>
        <n v="139"/>
        <n v="140"/>
        <n v="141"/>
        <n v="143"/>
        <n v="145"/>
        <n v="146"/>
        <n v="148"/>
        <n v="150"/>
        <n v="151"/>
        <n v="153"/>
        <n v="156"/>
        <n v="157"/>
        <n v="164"/>
        <n v="165"/>
        <n v="169"/>
        <n v="171"/>
        <n v="172"/>
        <n v="173"/>
        <n v="174"/>
        <n v="176"/>
        <n v="177"/>
        <n v="178"/>
        <n v="180"/>
        <n v="181"/>
        <n v="182"/>
        <n v="183"/>
        <n v="185"/>
        <n v="186"/>
        <n v="187"/>
        <n v="192"/>
        <n v="193"/>
        <n v="194"/>
        <n v="196"/>
        <n v="198"/>
        <n v="199"/>
        <n v="200"/>
        <n v="201"/>
        <n v="207"/>
        <n v="208"/>
        <n v="210"/>
        <n v="215"/>
        <n v="217"/>
        <n v="218"/>
        <n v="219"/>
        <n v="220"/>
        <n v="221"/>
        <n v="222"/>
        <n v="223"/>
        <n v="224"/>
        <n v="226"/>
        <n v="228"/>
        <n v="229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9"/>
        <n v="320"/>
        <n v="321"/>
        <n v="322"/>
        <n v="323"/>
        <n v="324"/>
        <n v="325"/>
        <n v="326"/>
        <n v="327"/>
        <n v="328"/>
        <n v="329"/>
        <n v="330"/>
        <n v="334"/>
        <n v="335"/>
        <n v="338"/>
        <n v="339"/>
        <n v="347"/>
        <n v="351"/>
        <n v="354"/>
        <n v="357"/>
        <n v="361"/>
        <n v="363"/>
        <n v="382"/>
      </sharedItems>
    </cacheField>
    <cacheField name="appels « réorientés »" numFmtId="0">
      <sharedItems containsSemiMixedTypes="0" containsString="0" containsNumber="1" containsInteger="1" minValue="-69" maxValue="600" count="224">
        <n v="-69"/>
        <n v="-52"/>
        <n v="-41"/>
        <n v="-38"/>
        <n v="-35"/>
        <n v="-30"/>
        <n v="-27"/>
        <n v="-23"/>
        <n v="-22"/>
        <n v="-18"/>
        <n v="-16"/>
        <n v="-14"/>
        <n v="-13"/>
        <n v="-12"/>
        <n v="-11"/>
        <n v="-10"/>
        <n v="-9"/>
        <n v="-8"/>
        <n v="-7"/>
        <n v="-6"/>
        <n v="-4"/>
        <n v="-3"/>
        <n v="-2"/>
        <n v="-1"/>
        <n v="0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7"/>
        <n v="78"/>
        <n v="79"/>
        <n v="81"/>
        <n v="82"/>
        <n v="83"/>
        <n v="84"/>
        <n v="85"/>
        <n v="86"/>
        <n v="87"/>
        <n v="88"/>
        <n v="89"/>
        <n v="90"/>
        <n v="91"/>
        <n v="92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30"/>
        <n v="131"/>
        <n v="132"/>
        <n v="133"/>
        <n v="134"/>
        <n v="136"/>
        <n v="137"/>
        <n v="139"/>
        <n v="140"/>
        <n v="141"/>
        <n v="142"/>
        <n v="145"/>
        <n v="146"/>
        <n v="147"/>
        <n v="148"/>
        <n v="149"/>
        <n v="150"/>
        <n v="153"/>
        <n v="154"/>
        <n v="155"/>
        <n v="157"/>
        <n v="158"/>
        <n v="159"/>
        <n v="161"/>
        <n v="162"/>
        <n v="164"/>
        <n v="166"/>
        <n v="167"/>
        <n v="168"/>
        <n v="169"/>
        <n v="170"/>
        <n v="171"/>
        <n v="172"/>
        <n v="173"/>
        <n v="174"/>
        <n v="176"/>
        <n v="177"/>
        <n v="178"/>
        <n v="179"/>
        <n v="180"/>
        <n v="182"/>
        <n v="185"/>
        <n v="189"/>
        <n v="190"/>
        <n v="193"/>
        <n v="194"/>
        <n v="195"/>
        <n v="196"/>
        <n v="202"/>
        <n v="206"/>
        <n v="212"/>
        <n v="213"/>
        <n v="214"/>
        <n v="216"/>
        <n v="217"/>
        <n v="219"/>
        <n v="221"/>
        <n v="223"/>
        <n v="226"/>
        <n v="232"/>
        <n v="234"/>
        <n v="238"/>
        <n v="242"/>
        <n v="248"/>
        <n v="253"/>
        <n v="285"/>
        <n v="295"/>
        <n v="303"/>
        <n v="339"/>
        <n v="340"/>
        <n v="341"/>
        <n v="375"/>
        <n v="391"/>
        <n v="500"/>
        <n v="505"/>
        <n v="600"/>
      </sharedItems>
    </cacheField>
    <cacheField name="TPS MOYEN CONVERSATION" numFmtId="0">
      <sharedItems containsString="0" containsBlank="1" containsNumber="1" minValue="1" maxValue="9" count="50">
        <n v="1"/>
        <n v="1.1"/>
        <n v="1.2"/>
        <n v="1.3"/>
        <n v="1.4"/>
        <n v="1.5"/>
        <n v="1.6"/>
        <n v="1.7"/>
        <n v="1.8"/>
        <n v="1.9"/>
        <n v="2"/>
        <n v="2.1"/>
        <n v="2.2"/>
        <n v="2.3"/>
        <n v="2.4"/>
        <n v="2.5"/>
        <n v="2.6"/>
        <n v="2.7"/>
        <n v="2.8"/>
        <n v="2.9"/>
        <n v="3"/>
        <n v="3.08"/>
        <n v="3.1"/>
        <n v="3.2"/>
        <n v="3.3"/>
        <n v="3.4"/>
        <n v="3.5"/>
        <n v="3.6"/>
        <n v="3.7"/>
        <n v="3.8"/>
        <n v="3.9"/>
        <n v="4"/>
        <n v="4.1"/>
        <n v="4.2"/>
        <n v="4.3"/>
        <n v="4.4"/>
        <n v="4.5"/>
        <n v="4.6"/>
        <n v="4.7"/>
        <n v="4.8"/>
        <n v="4.9"/>
        <n v="5"/>
        <n v="5.1"/>
        <n v="5.2"/>
        <n v="5.4"/>
        <n v="5.5"/>
        <n v="6.2"/>
        <n v="6.6"/>
        <n v="9"/>
        <m/>
      </sharedItems>
    </cacheField>
    <cacheField name="TPS  MOYEN ATTENTE" numFmtId="0">
      <sharedItems containsString="0" containsBlank="1" containsNumber="1" minValue="3.6" maxValue="278" count="190">
        <n v="3.6"/>
        <n v="4"/>
        <n v="4.5"/>
        <n v="5.5"/>
        <n v="6"/>
        <n v="7"/>
        <n v="7.5"/>
        <n v="8"/>
        <n v="10"/>
        <n v="10.2"/>
        <n v="10.3"/>
        <n v="11"/>
        <n v="11.3"/>
        <n v="11.6"/>
        <n v="11.8"/>
        <n v="12"/>
        <n v="12.2"/>
        <n v="13.2"/>
        <n v="13.4"/>
        <n v="13.6"/>
        <n v="14"/>
        <n v="14.2"/>
        <n v="14.4"/>
        <n v="14.7"/>
        <n v="15"/>
        <n v="15.1"/>
        <n v="15.2"/>
        <n v="15.4"/>
        <n v="15.5"/>
        <n v="15.6"/>
        <n v="15.7"/>
        <n v="15.9"/>
        <n v="16"/>
        <n v="16.1"/>
        <n v="16.3"/>
        <n v="16.5"/>
        <n v="16.9"/>
        <n v="17"/>
        <n v="17.3"/>
        <n v="17.6"/>
        <n v="17.7"/>
        <n v="17.9"/>
        <n v="18"/>
        <n v="18.2"/>
        <n v="18.3"/>
        <n v="18.5"/>
        <n v="18.7"/>
        <n v="18.9"/>
        <n v="19"/>
        <n v="19.1"/>
        <n v="19.2"/>
        <n v="19.3"/>
        <n v="19.4"/>
        <n v="19.5"/>
        <n v="19.6"/>
        <n v="19.7"/>
        <n v="19.8"/>
        <n v="20"/>
        <n v="20.1"/>
        <n v="20.2"/>
        <n v="20.3"/>
        <n v="20.4"/>
        <n v="20.5"/>
        <n v="20.6"/>
        <n v="20.8"/>
        <n v="21"/>
        <n v="21.1"/>
        <n v="21.2"/>
        <n v="21.3"/>
        <n v="21.4"/>
        <n v="21.5"/>
        <n v="21.6"/>
        <n v="21.7"/>
        <n v="21.8"/>
        <n v="21.9"/>
        <n v="22"/>
        <n v="22.1"/>
        <n v="22.2"/>
        <n v="22.3"/>
        <n v="22.4"/>
        <n v="22.5"/>
        <n v="22.6"/>
        <n v="22.7"/>
        <n v="22.8"/>
        <n v="22.9"/>
        <n v="23"/>
        <n v="23.1"/>
        <n v="23.2"/>
        <n v="23.3"/>
        <n v="23.4"/>
        <n v="23.5"/>
        <n v="23.6"/>
        <n v="23.7"/>
        <n v="23.8"/>
        <n v="23.9"/>
        <n v="24"/>
        <n v="24.1"/>
        <n v="24.2"/>
        <n v="24.3"/>
        <n v="24.4"/>
        <n v="24.5"/>
        <n v="24.6"/>
        <n v="24.7"/>
        <n v="24.8"/>
        <n v="24.9"/>
        <n v="25"/>
        <n v="25.1"/>
        <n v="25.2"/>
        <n v="25.3"/>
        <n v="25.4"/>
        <n v="25.5"/>
        <n v="25.6"/>
        <n v="25.7"/>
        <n v="25.8"/>
        <n v="25.9"/>
        <n v="26"/>
        <n v="26.1"/>
        <n v="26.2"/>
        <n v="26.3"/>
        <n v="26.4"/>
        <n v="26.5"/>
        <n v="26.6"/>
        <n v="26.7"/>
        <n v="26.8"/>
        <n v="26.9"/>
        <n v="27"/>
        <n v="27.1"/>
        <n v="27.2"/>
        <n v="27.3"/>
        <n v="27.4"/>
        <n v="27.5"/>
        <n v="27.6"/>
        <n v="27.7"/>
        <n v="27.8"/>
        <n v="27.9"/>
        <n v="28"/>
        <n v="28.1"/>
        <n v="28.2"/>
        <n v="28.3"/>
        <n v="28.4"/>
        <n v="28.5"/>
        <n v="28.6"/>
        <n v="28.7"/>
        <n v="28.8"/>
        <n v="28.9"/>
        <n v="29"/>
        <n v="29.1"/>
        <n v="29.2"/>
        <n v="29.3"/>
        <n v="29.4"/>
        <n v="29.5"/>
        <n v="29.6"/>
        <n v="29.7"/>
        <n v="29.8"/>
        <n v="29.9"/>
        <n v="30"/>
        <n v="30.1"/>
        <n v="30.2"/>
        <n v="30.3"/>
        <n v="30.4"/>
        <n v="30.5"/>
        <n v="30.6"/>
        <n v="30.7"/>
        <n v="30.8"/>
        <n v="30.9"/>
        <n v="31"/>
        <n v="31.1"/>
        <n v="31.2"/>
        <n v="31.3"/>
        <n v="31.4"/>
        <n v="31.5"/>
        <n v="31.6"/>
        <n v="31.7"/>
        <n v="31.8"/>
        <n v="32"/>
        <n v="32.1"/>
        <n v="32.2"/>
        <n v="32.3"/>
        <n v="32.4"/>
        <n v="32.5"/>
        <n v="32.6"/>
        <n v="33"/>
        <n v="33.1"/>
        <n v="33.2"/>
        <n v="33.4"/>
        <n v="34.1"/>
        <n v="34.4"/>
        <n v="34.6"/>
        <n v="278"/>
        <m/>
      </sharedItems>
    </cacheField>
    <cacheField name="TEMPS REPONSE" numFmtId="0">
      <sharedItems containsSemiMixedTypes="0" containsString="0" containsNumber="1" minValue="0" maxValue="3082.2" count="541">
        <n v="0"/>
        <n v="82.8"/>
        <n v="91.5"/>
        <n v="94.4"/>
        <n v="132.6"/>
        <n v="136"/>
        <n v="150"/>
        <n v="159.6"/>
        <n v="176"/>
        <n v="181.2"/>
        <n v="182"/>
        <n v="192.4"/>
        <n v="193.7"/>
        <n v="205.5"/>
        <n v="207"/>
        <n v="212.8"/>
        <n v="215.8"/>
        <n v="221.1"/>
        <n v="221.2"/>
        <n v="226.8"/>
        <n v="228.6"/>
        <n v="230"/>
        <n v="232.4"/>
        <n v="239.4"/>
        <n v="256.7"/>
        <n v="275.2"/>
        <n v="277.1"/>
        <n v="282.2"/>
        <n v="286.9"/>
        <n v="289"/>
        <n v="291.6"/>
        <n v="297.6"/>
        <n v="299.2"/>
        <n v="302.4"/>
        <n v="302.6"/>
        <n v="305.9"/>
        <n v="306"/>
        <n v="312"/>
        <n v="312.9"/>
        <n v="317.9"/>
        <n v="319.2"/>
        <n v="321.2"/>
        <n v="326.4"/>
        <n v="331.8"/>
        <n v="332.5"/>
        <n v="332.8"/>
        <n v="340.6"/>
        <n v="342.3"/>
        <n v="343.8"/>
        <n v="347.6"/>
        <n v="352"/>
        <n v="355"/>
        <n v="359.1"/>
        <n v="386.1"/>
        <n v="387.2"/>
        <n v="387.4"/>
        <n v="389.4"/>
        <n v="391.6"/>
        <n v="395.2"/>
        <n v="397.5"/>
        <n v="397.8"/>
        <n v="400.4"/>
        <n v="401.1"/>
        <n v="402.5"/>
        <n v="402.9"/>
        <n v="408"/>
        <n v="414"/>
        <n v="424.5"/>
        <n v="424.6"/>
        <n v="442"/>
        <n v="443.7"/>
        <n v="447.1"/>
        <n v="448"/>
        <n v="451.5"/>
        <n v="464"/>
        <n v="465"/>
        <n v="468.6"/>
        <n v="470.4"/>
        <n v="470.8"/>
        <n v="475"/>
        <n v="477.6"/>
        <n v="485"/>
        <n v="488.3"/>
        <n v="514.3"/>
        <n v="514.5"/>
        <n v="517.4"/>
        <n v="517.5"/>
        <n v="521.1"/>
        <n v="528"/>
        <n v="529.2"/>
        <n v="531.9"/>
        <n v="537.6"/>
        <n v="544.5"/>
        <n v="552.3"/>
        <n v="554.2"/>
        <n v="560"/>
        <n v="573.8"/>
        <n v="578.4"/>
        <n v="581.4"/>
        <n v="582.4"/>
        <n v="593.4"/>
        <n v="602"/>
        <n v="607.2"/>
        <n v="613.7"/>
        <n v="619.5"/>
        <n v="620"/>
        <n v="621.6"/>
        <n v="624"/>
        <n v="626"/>
        <n v="640"/>
        <n v="642.6"/>
        <n v="645.6"/>
        <n v="651"/>
        <n v="655.5"/>
        <n v="657.6"/>
        <n v="663.1"/>
        <n v="668"/>
        <n v="669.9"/>
        <n v="675"/>
        <n v="683.8"/>
        <n v="685.8"/>
        <n v="688"/>
        <n v="693"/>
        <n v="703.2"/>
        <n v="704"/>
        <n v="706"/>
        <n v="706.2"/>
        <n v="710.4"/>
        <n v="714.4"/>
        <n v="718.2"/>
        <n v="720"/>
        <n v="720.3"/>
        <n v="724"/>
        <n v="728.2"/>
        <n v="730"/>
        <n v="730.8"/>
        <n v="736"/>
        <n v="738.3"/>
        <n v="739.8"/>
        <n v="748.8"/>
        <n v="750.2"/>
        <n v="753.3"/>
        <n v="756"/>
        <n v="756.8"/>
        <n v="767.2"/>
        <n v="768.8"/>
        <n v="771.4"/>
        <n v="779.1"/>
        <n v="780"/>
        <n v="783.2"/>
        <n v="785"/>
        <n v="788.1"/>
        <n v="789"/>
        <n v="794.4"/>
        <n v="795.2"/>
        <n v="798"/>
        <n v="798.6"/>
        <n v="809.1"/>
        <n v="813.6"/>
        <n v="817.6"/>
        <n v="818.4"/>
        <n v="821.1"/>
        <n v="826.8"/>
        <n v="827.2"/>
        <n v="834.6"/>
        <n v="836.4"/>
        <n v="837.2"/>
        <n v="837.5"/>
        <n v="839.8"/>
        <n v="841.6"/>
        <n v="842.4"/>
        <n v="842.5"/>
        <n v="843"/>
        <n v="846"/>
        <n v="846.3"/>
        <n v="849.2"/>
        <n v="850"/>
        <n v="854.7"/>
        <n v="856.8"/>
        <n v="857.5"/>
        <n v="860.6"/>
        <n v="861"/>
        <n v="862.5"/>
        <n v="864"/>
        <n v="866.7"/>
        <n v="867.1"/>
        <n v="868"/>
        <n v="870"/>
        <n v="871"/>
        <n v="873"/>
        <n v="873.6"/>
        <n v="874.8"/>
        <n v="876"/>
        <n v="876.4"/>
        <n v="877.3"/>
        <n v="877.5"/>
        <n v="882"/>
        <n v="884"/>
        <n v="886.2"/>
        <n v="888"/>
        <n v="889.7"/>
        <n v="890.4"/>
        <n v="891"/>
        <n v="892.8"/>
        <n v="893.7"/>
        <n v="894.2"/>
        <n v="897.5"/>
        <n v="898.8"/>
        <n v="900"/>
        <n v="904.4"/>
        <n v="904.8"/>
        <n v="906"/>
        <n v="907.7"/>
        <n v="912"/>
        <n v="915.3"/>
        <n v="916.8"/>
        <n v="918.4"/>
        <n v="920.7"/>
        <n v="921"/>
        <n v="923.8"/>
        <n v="924.8"/>
        <n v="926.1"/>
        <n v="930.6"/>
        <n v="936"/>
        <n v="936.1"/>
        <n v="940.7"/>
        <n v="940.8"/>
        <n v="943.6"/>
        <n v="943.8"/>
        <n v="945.5"/>
        <n v="947.1"/>
        <n v="950"/>
        <n v="952"/>
        <n v="954.1"/>
        <n v="955.4"/>
        <n v="957.5"/>
        <n v="957.6"/>
        <n v="961"/>
        <n v="962.2"/>
        <n v="963.2"/>
        <n v="963.6"/>
        <n v="964.1"/>
        <n v="966"/>
        <n v="967.2"/>
        <n v="969.8"/>
        <n v="972.8"/>
        <n v="973.4"/>
        <n v="976.5"/>
        <n v="977.3"/>
        <n v="978"/>
        <n v="980.5"/>
        <n v="981"/>
        <n v="982.4"/>
        <n v="983.1"/>
        <n v="986"/>
        <n v="987"/>
        <n v="988.9"/>
        <n v="990"/>
        <n v="994"/>
        <n v="999"/>
        <n v="999.6"/>
        <n v="1001"/>
        <n v="1002"/>
        <n v="1002.4"/>
        <n v="1003.2"/>
        <n v="1004"/>
        <n v="1004.8"/>
        <n v="1005"/>
        <n v="1005.2"/>
        <n v="1007.5"/>
        <n v="1013.1"/>
        <n v="1013.7"/>
        <n v="1015"/>
        <n v="1016.4"/>
        <n v="1016.8"/>
        <n v="1017"/>
        <n v="1020"/>
        <n v="1020.8"/>
        <n v="1023"/>
        <n v="1023.7"/>
        <n v="1025.5"/>
        <n v="1026"/>
        <n v="1027.2"/>
        <n v="1032"/>
        <n v="1032.3"/>
        <n v="1032.9"/>
        <n v="1033.2"/>
        <n v="1035.4"/>
        <n v="1039.2"/>
        <n v="1039.5"/>
        <n v="1040.4"/>
        <n v="1044.7"/>
        <n v="1045.2"/>
        <n v="1047.2"/>
        <n v="1048.8"/>
        <n v="1049.6"/>
        <n v="1050.6"/>
        <n v="1053"/>
        <n v="1054"/>
        <n v="1055.6"/>
        <n v="1058.2"/>
        <n v="1061.9"/>
        <n v="1062"/>
        <n v="1063.2"/>
        <n v="1067.5"/>
        <n v="1068"/>
        <n v="1068.8"/>
        <n v="1069.3"/>
        <n v="1070.1"/>
        <n v="1071"/>
        <n v="1072"/>
        <n v="1073"/>
        <n v="1074"/>
        <n v="1074.5"/>
        <n v="1075.2"/>
        <n v="1077.6"/>
        <n v="1078"/>
        <n v="1078.8"/>
        <n v="1080"/>
        <n v="1080.4"/>
        <n v="1080.8"/>
        <n v="1083"/>
        <n v="1084.16"/>
        <n v="1084.6"/>
        <n v="1086"/>
        <n v="1087.8"/>
        <n v="1088"/>
        <n v="1088.1"/>
        <n v="1089"/>
        <n v="1092.3"/>
        <n v="1094.4"/>
        <n v="1097.1"/>
        <n v="1097.4"/>
        <n v="1098.9"/>
        <n v="1099.2"/>
        <n v="1101.6"/>
        <n v="1102"/>
        <n v="1102.5"/>
        <n v="1104"/>
        <n v="1104.4"/>
        <n v="1106"/>
        <n v="1107.2"/>
        <n v="1109.7"/>
        <n v="1111.8"/>
        <n v="1112.8"/>
        <n v="1113.6"/>
        <n v="1116"/>
        <n v="1116.5"/>
        <n v="1117.2"/>
        <n v="1118.4"/>
        <n v="1119.6"/>
        <n v="1120.5"/>
        <n v="1122"/>
        <n v="1123.2"/>
        <n v="1124.8"/>
        <n v="1125"/>
        <n v="1125.2"/>
        <n v="1128"/>
        <n v="1132.2"/>
        <n v="1134"/>
        <n v="1136"/>
        <n v="1136.8"/>
        <n v="1139"/>
        <n v="1139.6"/>
        <n v="1140.8"/>
        <n v="1146.6"/>
        <n v="1148.4"/>
        <n v="1148.8"/>
        <n v="1149"/>
        <n v="1153.2"/>
        <n v="1156"/>
        <n v="1162"/>
        <n v="1162.2"/>
        <n v="1166.4"/>
        <n v="1170"/>
        <n v="1172.5"/>
        <n v="1176.4"/>
        <n v="1177.2"/>
        <n v="1178"/>
        <n v="1179.5"/>
        <n v="1180.3"/>
        <n v="1182"/>
        <n v="1183.2"/>
        <n v="1184"/>
        <n v="1184.7"/>
        <n v="1185"/>
        <n v="1191.3"/>
        <n v="1193.6"/>
        <n v="1194.6"/>
        <n v="1196.8"/>
        <n v="1197"/>
        <n v="1197.9"/>
        <n v="1203.3"/>
        <n v="1204"/>
        <n v="1209"/>
        <n v="1209.6"/>
        <n v="1217.3"/>
        <n v="1218.3"/>
        <n v="1218.9"/>
        <n v="1220.4"/>
        <n v="1221.4"/>
        <n v="1224"/>
        <n v="1225"/>
        <n v="1225.6"/>
        <n v="1227.4"/>
        <n v="1227.6"/>
        <n v="1228.4"/>
        <n v="1228.5"/>
        <n v="1235"/>
        <n v="1236"/>
        <n v="1239.5"/>
        <n v="1243.2"/>
        <n v="1249.5"/>
        <n v="1255.5"/>
        <n v="1258"/>
        <n v="1260"/>
        <n v="1262.8"/>
        <n v="1265.4"/>
        <n v="1266"/>
        <n v="1267.2"/>
        <n v="1268"/>
        <n v="1268.5"/>
        <n v="1274"/>
        <n v="1276.8"/>
        <n v="1278"/>
        <n v="1279.2"/>
        <n v="1281"/>
        <n v="1283.1"/>
        <n v="1283.2"/>
        <n v="1288"/>
        <n v="1295"/>
        <n v="1295.6"/>
        <n v="1295.8"/>
        <n v="1298.5"/>
        <n v="1302"/>
        <n v="1308.8"/>
        <n v="1309"/>
        <n v="1310.1"/>
        <n v="1312"/>
        <n v="1313.4"/>
        <n v="1318.2"/>
        <n v="1320"/>
        <n v="1320.9"/>
        <n v="1322.1"/>
        <n v="1323"/>
        <n v="1323.7"/>
        <n v="1328.7"/>
        <n v="1333.2"/>
        <n v="1335.7"/>
        <n v="1336"/>
        <n v="1339.8"/>
        <n v="1344"/>
        <n v="1349.4"/>
        <n v="1353.2"/>
        <n v="1354.5"/>
        <n v="1357.2"/>
        <n v="1359"/>
        <n v="1359.8"/>
        <n v="1361.6"/>
        <n v="1366.4"/>
        <n v="1368"/>
        <n v="1368.5"/>
        <n v="1377.6"/>
        <n v="1380"/>
        <n v="1381.8"/>
        <n v="1384"/>
        <n v="1390.5"/>
        <n v="1396"/>
        <n v="1404"/>
        <n v="1405.3"/>
        <n v="1411.2"/>
        <n v="1414.8"/>
        <n v="1415.7"/>
        <n v="1416"/>
        <n v="1419.6"/>
        <n v="1431.4"/>
        <n v="1432.6"/>
        <n v="1433.7"/>
        <n v="1439.1"/>
        <n v="1443"/>
        <n v="1450.8"/>
        <n v="1452.8"/>
        <n v="1454.1"/>
        <n v="1465"/>
        <n v="1468"/>
        <n v="1472"/>
        <n v="1472.6"/>
        <n v="1479"/>
        <n v="1480.1"/>
        <n v="1489.2"/>
        <n v="1493.7"/>
        <n v="1502.2"/>
        <n v="1508.8"/>
        <n v="1509.2"/>
        <n v="1509.6"/>
        <n v="1516.2"/>
        <n v="1526.4"/>
        <n v="1533.4"/>
        <n v="1542.8"/>
        <n v="1544"/>
        <n v="1559.4"/>
        <n v="1560"/>
        <n v="1569.6"/>
        <n v="1573.8"/>
        <n v="1579.5"/>
        <n v="1584"/>
        <n v="1597.5"/>
        <n v="1616.7"/>
        <n v="1616.9"/>
        <n v="1619.5"/>
        <n v="1627.2"/>
        <n v="1628"/>
        <n v="1632.4"/>
        <n v="1634"/>
        <n v="1654.4"/>
        <n v="1656"/>
        <n v="1665"/>
        <n v="1680.8"/>
        <n v="1684.8"/>
        <n v="1698.3"/>
        <n v="1707.1"/>
        <n v="1729"/>
        <n v="1741.5"/>
        <n v="1759.5"/>
        <n v="1784.5"/>
        <n v="1792.8"/>
        <n v="1803.6"/>
        <n v="1808.4"/>
        <n v="1812"/>
        <n v="1881"/>
        <n v="1935"/>
        <n v="1973.4"/>
        <n v="1990.9"/>
        <n v="2028.6"/>
        <n v="2057"/>
        <n v="2185.3"/>
        <n v="2226"/>
        <n v="2284"/>
        <n v="2295.4"/>
        <n v="2380.8"/>
        <n v="3082.2"/>
      </sharedItems>
    </cacheField>
    <cacheField name="temps attente en minutes" numFmtId="0">
      <sharedItems containsString="0" containsBlank="1" containsNumber="1" minValue="0" maxValue="84512" count="592">
        <n v="0"/>
        <n v="851"/>
        <n v="1206"/>
        <n v="1220"/>
        <n v="1451.4"/>
        <n v="1518"/>
        <n v="1788"/>
        <n v="1830.6"/>
        <n v="1888"/>
        <n v="1890"/>
        <n v="1926"/>
        <n v="1948.5"/>
        <n v="1980"/>
        <n v="2000"/>
        <n v="2210"/>
        <n v="2220"/>
        <n v="2274.6"/>
        <n v="2528.4"/>
        <n v="2679.6"/>
        <n v="2956.8"/>
        <n v="2966.6"/>
        <n v="3024"/>
        <n v="3042.9"/>
        <n v="3087.2"/>
        <n v="3089.4"/>
        <n v="3108"/>
        <n v="3246.5"/>
        <n v="3332"/>
        <n v="3340.5"/>
        <n v="3372"/>
        <n v="3379.6"/>
        <n v="3405.6"/>
        <n v="3418.1"/>
        <n v="3473.1"/>
        <n v="3476"/>
        <n v="3502.8"/>
        <n v="3503.2"/>
        <n v="3571.2"/>
        <n v="3594.1"/>
        <n v="3602.4"/>
        <n v="3610.8"/>
        <n v="3615"/>
        <n v="3624"/>
        <n v="3664"/>
        <n v="3672"/>
        <n v="3686.4"/>
        <n v="3703"/>
        <n v="3706.2"/>
        <n v="3738"/>
        <n v="3758.4"/>
        <n v="3762.5"/>
        <n v="3784.6"/>
        <n v="3789.5"/>
        <n v="3844.2"/>
        <n v="3850"/>
        <n v="3858.2"/>
        <n v="3880.7"/>
        <n v="3889.6"/>
        <n v="3932.1"/>
        <n v="3933.6"/>
        <n v="3939.6"/>
        <n v="3943.2"/>
        <n v="4014.1"/>
        <n v="4029"/>
        <n v="4032"/>
        <n v="4067"/>
        <n v="4075.4"/>
        <n v="4080"/>
        <n v="4083.6"/>
        <n v="4087"/>
        <n v="4090"/>
        <n v="4127.2"/>
        <n v="4183.2"/>
        <n v="4203.6"/>
        <n v="4206.6"/>
        <n v="4207.5"/>
        <n v="4221.7"/>
        <n v="4248.6"/>
        <n v="4265.3"/>
        <n v="4297.6"/>
        <n v="4319.5"/>
        <n v="4351.2"/>
        <n v="4364.8"/>
        <n v="4482"/>
        <n v="4485"/>
        <n v="4488"/>
        <n v="4495"/>
        <n v="4498.6"/>
        <n v="4566.6"/>
        <n v="4614.4"/>
        <n v="4688"/>
        <n v="4726.8"/>
        <n v="4734"/>
        <n v="4752"/>
        <n v="4788"/>
        <n v="4804.8"/>
        <n v="4813.9"/>
        <n v="4908.7"/>
        <n v="4912.8"/>
        <n v="4930.2"/>
        <n v="5022.5"/>
        <n v="5031.2"/>
        <n v="5037.5"/>
        <n v="5040"/>
        <n v="5053"/>
        <n v="5083.6"/>
        <n v="5114.3"/>
        <n v="5128.2"/>
        <n v="5146"/>
        <n v="5160.4"/>
        <n v="5161.5"/>
        <n v="5174.4"/>
        <n v="5205.9"/>
        <n v="5215.6"/>
        <n v="5232"/>
        <n v="5282.2"/>
        <n v="5290"/>
        <n v="5308.8"/>
        <n v="5322.3"/>
        <n v="5359.9"/>
        <n v="5386.2"/>
        <n v="5391.5"/>
        <n v="5416.2"/>
        <n v="5500"/>
        <n v="5560.1"/>
        <n v="5592.9"/>
        <n v="5596.5"/>
        <n v="5604.8"/>
        <n v="5631.6"/>
        <n v="5647.4"/>
        <n v="5652"/>
        <n v="5682.6"/>
        <n v="5697.5"/>
        <n v="5796"/>
        <n v="5805.8"/>
        <n v="5810.4"/>
        <n v="5814"/>
        <n v="5852"/>
        <n v="5909.4"/>
        <n v="5946.6"/>
        <n v="5956.8"/>
        <n v="5989.5"/>
        <n v="5992"/>
        <n v="6020.7"/>
        <n v="6045"/>
        <n v="6050"/>
        <n v="6069.7"/>
        <n v="6095.6"/>
        <n v="6111.6"/>
        <n v="6112.2"/>
        <n v="6124.8"/>
        <n v="6126.7"/>
        <n v="6159.6"/>
        <n v="6160"/>
        <n v="6171"/>
        <n v="6174"/>
        <n v="6248.7"/>
        <n v="6249.6"/>
        <n v="6254"/>
        <n v="6340"/>
        <n v="6350.4"/>
        <n v="6364"/>
        <n v="6386"/>
        <n v="6420"/>
        <n v="6432.8"/>
        <n v="6469.8"/>
        <n v="6480"/>
        <n v="6519"/>
        <n v="6526"/>
        <n v="6542.4"/>
        <n v="6617.6"/>
        <n v="6624.8"/>
        <n v="6649.5"/>
        <n v="6653.8"/>
        <n v="6668.1"/>
        <n v="6668.2"/>
        <n v="6692.4"/>
        <n v="6696"/>
        <n v="6753.6"/>
        <n v="6762"/>
        <n v="6763.7"/>
        <n v="6768"/>
        <n v="6773.7"/>
        <n v="6777"/>
        <n v="6777.6"/>
        <n v="6780.2"/>
        <n v="6782.4"/>
        <n v="6787.2"/>
        <n v="6816"/>
        <n v="6828.8"/>
        <n v="6834"/>
        <n v="6858.5"/>
        <n v="6859.3"/>
        <n v="6873.6"/>
        <n v="6942.2"/>
        <n v="6949.6"/>
        <n v="6954.6"/>
        <n v="6968.7"/>
        <n v="6993.6"/>
        <n v="7008.2"/>
        <n v="7026.3"/>
        <n v="7029"/>
        <n v="7037.2"/>
        <n v="7041.6"/>
        <n v="7056"/>
        <n v="7084"/>
        <n v="7093"/>
        <n v="7140"/>
        <n v="7150.5"/>
        <n v="7155"/>
        <n v="7158.6"/>
        <n v="7168.5"/>
        <n v="7200"/>
        <n v="7209.4"/>
        <n v="7219.8"/>
        <n v="7220.7"/>
        <n v="7235.8"/>
        <n v="7241.3"/>
        <n v="7257.6"/>
        <n v="7284.8"/>
        <n v="7298.8"/>
        <n v="7308"/>
        <n v="7348"/>
        <n v="7367.6"/>
        <n v="7386.3"/>
        <n v="7390.3"/>
        <n v="7402.5"/>
        <n v="7405.2"/>
        <n v="7422.8"/>
        <n v="7440"/>
        <n v="7446.4"/>
        <n v="7452"/>
        <n v="7468.5"/>
        <n v="7475.2"/>
        <n v="7484.4"/>
        <n v="7485.1"/>
        <n v="7486"/>
        <n v="7493"/>
        <n v="7543.8"/>
        <n v="7555.8"/>
        <n v="7557.9"/>
        <n v="7560"/>
        <n v="7567"/>
        <n v="7580.8"/>
        <n v="7582.5"/>
        <n v="7588.8"/>
        <n v="7600"/>
        <n v="7612.1"/>
        <n v="7618"/>
        <n v="7646.6"/>
        <n v="7650"/>
        <n v="7668"/>
        <n v="7673.4"/>
        <n v="7680"/>
        <n v="7682"/>
        <n v="7699.8"/>
        <n v="7706.4"/>
        <n v="7729.2"/>
        <n v="7766.5"/>
        <n v="7767.1"/>
        <n v="7767.9"/>
        <n v="7771.4"/>
        <n v="7776"/>
        <n v="7777.5"/>
        <n v="7783.6"/>
        <n v="7800.3"/>
        <n v="7803"/>
        <n v="7875"/>
        <n v="7876.5"/>
        <n v="7880.4"/>
        <n v="7888"/>
        <n v="7904"/>
        <n v="7906"/>
        <n v="7913.4"/>
        <n v="7923.4"/>
        <n v="7934.8"/>
        <n v="7960"/>
        <n v="7971.6"/>
        <n v="7992"/>
        <n v="7998"/>
        <n v="8017.2"/>
        <n v="8029"/>
        <n v="8054.3"/>
        <n v="8061.8"/>
        <n v="8064"/>
        <n v="8068.8"/>
        <n v="8078.4"/>
        <n v="8082.5"/>
        <n v="8083"/>
        <n v="8085"/>
        <n v="8092"/>
        <n v="8093.4"/>
        <n v="8101.2"/>
        <n v="8107"/>
        <n v="8110.4"/>
        <n v="8116.8"/>
        <n v="8142.6"/>
        <n v="8164"/>
        <n v="8164.8"/>
        <n v="8175"/>
        <n v="8176"/>
        <n v="8178.7"/>
        <n v="8194.7"/>
        <n v="8208"/>
        <n v="8208.8"/>
        <n v="8217.6"/>
        <n v="8219.4"/>
        <n v="8223.6"/>
        <n v="8235"/>
        <n v="8251"/>
        <n v="8255"/>
        <n v="8258.4"/>
        <n v="8265.4"/>
        <n v="8276.4"/>
        <n v="8299.2"/>
        <n v="8300"/>
        <n v="8307"/>
        <n v="8307.2"/>
        <n v="8320"/>
        <n v="8323"/>
        <n v="8337.1"/>
        <n v="8338.5"/>
        <n v="8344.8"/>
        <n v="8355.2"/>
        <n v="8371.2"/>
        <n v="8379.8"/>
        <n v="8381.1"/>
        <n v="8403.5"/>
        <n v="8411.8"/>
        <n v="8442.4"/>
        <n v="8466"/>
        <n v="8468.6"/>
        <n v="8482.5"/>
        <n v="8485.4"/>
        <n v="8502"/>
        <n v="8505"/>
        <n v="8516.4"/>
        <n v="8517.6"/>
        <n v="8524.8"/>
        <n v="8525"/>
        <n v="8542.4"/>
        <n v="8545.6"/>
        <n v="8547.5"/>
        <n v="8550"/>
        <n v="8552.5"/>
        <n v="8565.2"/>
        <n v="8568"/>
        <n v="8581.3"/>
        <n v="8590.5"/>
        <n v="8600"/>
        <n v="8610.4"/>
        <n v="8638.7"/>
        <n v="8650"/>
        <n v="8652"/>
        <n v="8654.1"/>
        <n v="8655.8"/>
        <n v="8664"/>
        <n v="8672.4"/>
        <n v="8673.6"/>
        <n v="8684.8"/>
        <n v="8685.6"/>
        <n v="8700"/>
        <n v="8702.1"/>
        <n v="8704"/>
        <n v="8710"/>
        <n v="8716.4"/>
        <n v="8724.6"/>
        <n v="8730"/>
        <n v="8742"/>
        <n v="8744.7"/>
        <n v="8750"/>
        <n v="8758.4"/>
        <n v="8760"/>
        <n v="8762.2"/>
        <n v="8763.7"/>
        <n v="8772.3"/>
        <n v="8780.2"/>
        <n v="8784.1"/>
        <n v="8793.4"/>
        <n v="8797.5"/>
        <n v="8806.5"/>
        <n v="8820.5"/>
        <n v="8829.4"/>
        <n v="8848.6"/>
        <n v="8857.9"/>
        <n v="8860.8"/>
        <n v="8866.5"/>
        <n v="8869"/>
        <n v="8879.5"/>
        <n v="8891.7"/>
        <n v="8899.5"/>
        <n v="8903"/>
        <n v="8908.8"/>
        <n v="8910"/>
        <n v="8935.2"/>
        <n v="8970"/>
        <n v="8976"/>
        <n v="8987.2"/>
        <n v="8988.6"/>
        <n v="8990"/>
        <n v="8995.1"/>
        <n v="9017.4"/>
        <n v="9045.7"/>
        <n v="9056"/>
        <n v="9077.1"/>
        <n v="9085.2"/>
        <n v="9117.9"/>
        <n v="9128"/>
        <n v="9140.8"/>
        <n v="9145.5"/>
        <n v="9157.4"/>
        <n v="9161.1"/>
        <n v="9174.4"/>
        <n v="9180"/>
        <n v="9192"/>
        <n v="9205"/>
        <n v="9214"/>
        <n v="9234"/>
        <n v="9236.5"/>
        <n v="9241.6"/>
        <n v="9243"/>
        <n v="9254.4"/>
        <n v="9266.4"/>
        <n v="9292.8"/>
        <n v="9310.4"/>
        <n v="9312.1"/>
        <n v="9320.8"/>
        <n v="9321"/>
        <n v="9327.4"/>
        <n v="9334.7"/>
        <n v="9336.5"/>
        <n v="9338"/>
        <n v="9356.8"/>
        <n v="9360"/>
        <n v="9386"/>
        <n v="9387"/>
        <n v="9391.2"/>
        <n v="9433.5"/>
        <n v="9434.6"/>
        <n v="9446.4"/>
        <n v="9477"/>
        <n v="9481.5"/>
        <n v="9485"/>
        <n v="9523.8"/>
        <n v="9542"/>
        <n v="9542.4"/>
        <n v="9567.6"/>
        <n v="9585"/>
        <n v="9594"/>
        <n v="9595.6"/>
        <n v="9604"/>
        <n v="9610.4"/>
        <n v="9620.5"/>
        <n v="9638"/>
        <n v="9646"/>
        <n v="9664.2"/>
        <n v="9694"/>
        <n v="9724"/>
        <n v="9726.5"/>
        <n v="9751.2"/>
        <n v="9757.3"/>
        <n v="9775"/>
        <n v="9784.8"/>
        <n v="9804"/>
        <n v="9854.7"/>
        <n v="9860"/>
        <n v="9898.2"/>
        <n v="9933"/>
        <n v="9945"/>
        <n v="10017"/>
        <n v="10032"/>
        <n v="10038.6"/>
        <n v="10048"/>
        <n v="10082"/>
        <n v="10151.5"/>
        <n v="10166"/>
        <n v="10170"/>
        <n v="10179"/>
        <n v="10192"/>
        <n v="10223.1"/>
        <n v="10229"/>
        <n v="10237.5"/>
        <n v="10241.4"/>
        <n v="10260.6"/>
        <n v="10303.3"/>
        <n v="10324"/>
        <n v="10324.6"/>
        <n v="10335.6"/>
        <n v="10354"/>
        <n v="10460.6"/>
        <n v="10474.8"/>
        <n v="10500"/>
        <n v="10550"/>
        <n v="10606.6"/>
        <n v="10608"/>
        <n v="10611"/>
        <n v="10626.4"/>
        <n v="10672"/>
        <n v="10688"/>
        <n v="10696.4"/>
        <n v="10698.2"/>
        <n v="10719"/>
        <n v="10721.4"/>
        <n v="10732.8"/>
        <n v="10760"/>
        <n v="10764.9"/>
        <n v="10792"/>
        <n v="10804"/>
        <n v="10817"/>
        <n v="10841"/>
        <n v="10845.8"/>
        <n v="10864"/>
        <n v="10904"/>
        <n v="10947.3"/>
        <n v="10951.6"/>
        <n v="10972.5"/>
        <n v="11031.3"/>
        <n v="11048.4"/>
        <n v="11058"/>
        <n v="11066.4"/>
        <n v="11084.2"/>
        <n v="11094.6"/>
        <n v="11127.6"/>
        <n v="11149.6"/>
        <n v="11209.8"/>
        <n v="11246.5"/>
        <n v="11404.8"/>
        <n v="11447.8"/>
        <n v="11452.6"/>
        <n v="11475"/>
        <n v="11536.8"/>
        <n v="11618.6"/>
        <n v="11622"/>
        <n v="11623"/>
        <n v="11718"/>
        <n v="11730.4"/>
        <n v="11779.2"/>
        <n v="11799"/>
        <n v="11822"/>
        <n v="11826.3"/>
        <n v="11827.9"/>
        <n v="11887.6"/>
        <n v="11898.5"/>
        <n v="11914.3"/>
        <n v="11965.8"/>
        <n v="11987.9"/>
        <n v="11992.5"/>
        <n v="12001.2"/>
        <n v="12020.4"/>
        <n v="12049.8"/>
        <n v="12105"/>
        <n v="12126.5"/>
        <n v="12171.6"/>
        <n v="12310.5"/>
        <n v="12317.2"/>
        <n v="12511.8"/>
        <n v="12724.8"/>
        <n v="12779.8"/>
        <n v="12870"/>
        <n v="12870.2"/>
        <n v="12946.5"/>
        <n v="12992"/>
        <n v="13000.5"/>
        <n v="13227.5"/>
        <n v="13251.6"/>
        <n v="13338"/>
        <n v="13409"/>
        <n v="13439.2"/>
        <n v="13651.2"/>
        <n v="13912.2"/>
        <n v="14182.5"/>
        <n v="14310"/>
        <n v="14385.6"/>
        <n v="14391"/>
        <n v="14415"/>
        <n v="14518"/>
        <n v="14535"/>
        <n v="14592"/>
        <n v="15159.8"/>
        <n v="15191.6"/>
        <n v="15596.4"/>
        <n v="16029"/>
        <n v="16531.5"/>
        <n v="16916.2"/>
        <n v="17496"/>
        <n v="18507.9"/>
        <n v="18686.1"/>
        <n v="20071.6"/>
        <n v="20319.4"/>
        <n v="23366.2"/>
        <n v="84512"/>
        <m/>
      </sharedItems>
    </cacheField>
    <cacheField name="DUREE EN MINUTES" numFmtId="0">
      <sharedItems containsSemiMixedTypes="0" containsString="0" containsNumber="1" minValue="0" maxValue="308.22" count="541">
        <n v="0"/>
        <n v="8.28"/>
        <n v="9.15"/>
        <n v="9.44"/>
        <n v="13.26"/>
        <n v="13.6"/>
        <n v="15"/>
        <n v="15.96"/>
        <n v="17.6"/>
        <n v="18.12"/>
        <n v="18.2"/>
        <n v="19.24"/>
        <n v="19.37"/>
        <n v="20.55"/>
        <n v="20.7"/>
        <n v="21.28"/>
        <n v="21.58"/>
        <n v="22.11"/>
        <n v="22.12"/>
        <n v="22.68"/>
        <n v="22.86"/>
        <n v="23"/>
        <n v="23.24"/>
        <n v="23.94"/>
        <n v="25.67"/>
        <n v="27.52"/>
        <n v="27.71"/>
        <n v="28.22"/>
        <n v="28.69"/>
        <n v="28.9"/>
        <n v="29.16"/>
        <n v="29.76"/>
        <n v="29.92"/>
        <n v="30.24"/>
        <n v="30.26"/>
        <n v="30.59"/>
        <n v="30.6"/>
        <n v="31.2"/>
        <n v="31.29"/>
        <n v="31.79"/>
        <n v="31.92"/>
        <n v="32.12"/>
        <n v="32.64"/>
        <n v="33.18"/>
        <n v="33.25"/>
        <n v="33.28"/>
        <n v="34.06"/>
        <n v="34.23"/>
        <n v="34.38"/>
        <n v="34.76"/>
        <n v="35.2"/>
        <n v="35.5"/>
        <n v="35.91"/>
        <n v="38.61"/>
        <n v="38.72"/>
        <n v="38.74"/>
        <n v="38.94"/>
        <n v="39.16"/>
        <n v="39.52"/>
        <n v="39.75"/>
        <n v="39.78"/>
        <n v="40.04"/>
        <n v="40.11"/>
        <n v="40.25"/>
        <n v="40.29"/>
        <n v="40.8"/>
        <n v="41.4"/>
        <n v="42.45"/>
        <n v="42.46"/>
        <n v="44.2"/>
        <n v="44.37"/>
        <n v="44.71"/>
        <n v="44.8"/>
        <n v="45.15"/>
        <n v="46.4"/>
        <n v="46.5"/>
        <n v="46.86"/>
        <n v="47.04"/>
        <n v="47.08"/>
        <n v="47.5"/>
        <n v="47.76"/>
        <n v="48.5"/>
        <n v="48.83"/>
        <n v="51.43"/>
        <n v="51.45"/>
        <n v="51.74"/>
        <n v="51.75"/>
        <n v="52.11"/>
        <n v="52.8"/>
        <n v="52.92"/>
        <n v="53.19"/>
        <n v="53.76"/>
        <n v="54.45"/>
        <n v="55.23"/>
        <n v="55.42"/>
        <n v="56"/>
        <n v="57.38"/>
        <n v="57.84"/>
        <n v="58.14"/>
        <n v="58.24"/>
        <n v="59.34"/>
        <n v="60.2"/>
        <n v="60.72"/>
        <n v="61.37"/>
        <n v="61.95"/>
        <n v="62"/>
        <n v="62.16"/>
        <n v="62.4"/>
        <n v="62.6"/>
        <n v="64"/>
        <n v="64.26"/>
        <n v="64.56"/>
        <n v="65.1"/>
        <n v="65.55"/>
        <n v="65.76"/>
        <n v="66.31"/>
        <n v="66.8"/>
        <n v="66.99"/>
        <n v="67.5"/>
        <n v="68.38"/>
        <n v="68.58"/>
        <n v="68.8"/>
        <n v="69.3"/>
        <n v="70.32"/>
        <n v="70.4"/>
        <n v="70.6"/>
        <n v="70.62"/>
        <n v="71.04"/>
        <n v="71.44"/>
        <n v="71.82"/>
        <n v="72"/>
        <n v="72.03"/>
        <n v="72.4"/>
        <n v="72.82"/>
        <n v="73"/>
        <n v="73.08"/>
        <n v="73.6"/>
        <n v="73.83"/>
        <n v="73.98"/>
        <n v="74.88"/>
        <n v="75.02"/>
        <n v="75.33"/>
        <n v="75.6"/>
        <n v="75.68"/>
        <n v="76.72"/>
        <n v="76.88"/>
        <n v="77.14"/>
        <n v="77.91"/>
        <n v="78"/>
        <n v="78.32"/>
        <n v="78.5"/>
        <n v="78.81"/>
        <n v="78.9"/>
        <n v="79.44"/>
        <n v="79.52"/>
        <n v="79.8"/>
        <n v="79.86"/>
        <n v="80.91"/>
        <n v="81.36"/>
        <n v="81.76"/>
        <n v="81.84"/>
        <n v="82.11"/>
        <n v="82.68"/>
        <n v="82.72"/>
        <n v="83.46"/>
        <n v="83.64"/>
        <n v="83.72"/>
        <n v="83.75"/>
        <n v="83.98"/>
        <n v="84.16"/>
        <n v="84.24"/>
        <n v="84.25"/>
        <n v="84.3"/>
        <n v="84.6"/>
        <n v="84.63"/>
        <n v="84.92"/>
        <n v="85"/>
        <n v="85.47"/>
        <n v="85.68"/>
        <n v="85.75"/>
        <n v="86.06"/>
        <n v="86.1"/>
        <n v="86.25"/>
        <n v="86.4"/>
        <n v="86.67"/>
        <n v="86.71"/>
        <n v="86.8"/>
        <n v="87"/>
        <n v="87.1"/>
        <n v="87.3"/>
        <n v="87.36"/>
        <n v="87.48"/>
        <n v="87.6"/>
        <n v="87.64"/>
        <n v="87.73"/>
        <n v="87.75"/>
        <n v="88.2"/>
        <n v="88.4"/>
        <n v="88.62"/>
        <n v="88.8"/>
        <n v="88.97"/>
        <n v="89.04"/>
        <n v="89.1"/>
        <n v="89.28"/>
        <n v="89.37"/>
        <n v="89.42"/>
        <n v="89.75"/>
        <n v="89.88"/>
        <n v="90"/>
        <n v="90.44"/>
        <n v="90.48"/>
        <n v="90.6"/>
        <n v="90.77"/>
        <n v="91.2"/>
        <n v="91.53"/>
        <n v="91.68"/>
        <n v="91.84"/>
        <n v="92.07"/>
        <n v="92.1"/>
        <n v="92.38"/>
        <n v="92.48"/>
        <n v="92.61"/>
        <n v="93.06"/>
        <n v="93.6"/>
        <n v="93.61"/>
        <n v="94.07"/>
        <n v="94.08"/>
        <n v="94.36"/>
        <n v="94.38"/>
        <n v="94.55"/>
        <n v="94.71"/>
        <n v="95"/>
        <n v="95.2"/>
        <n v="95.41"/>
        <n v="95.54"/>
        <n v="95.75"/>
        <n v="95.76"/>
        <n v="96.1"/>
        <n v="96.22"/>
        <n v="96.32"/>
        <n v="96.36"/>
        <n v="96.41"/>
        <n v="96.6"/>
        <n v="96.72"/>
        <n v="96.98"/>
        <n v="97.28"/>
        <n v="97.34"/>
        <n v="97.65"/>
        <n v="97.73"/>
        <n v="97.8"/>
        <n v="98.05"/>
        <n v="98.1"/>
        <n v="98.24"/>
        <n v="98.31"/>
        <n v="98.6"/>
        <n v="98.7"/>
        <n v="98.89"/>
        <n v="99"/>
        <n v="99.4"/>
        <n v="99.9"/>
        <n v="99.96"/>
        <n v="100.1"/>
        <n v="100.2"/>
        <n v="100.24"/>
        <n v="100.32"/>
        <n v="100.4"/>
        <n v="100.48"/>
        <n v="100.5"/>
        <n v="100.52"/>
        <n v="100.75"/>
        <n v="101.31"/>
        <n v="101.37"/>
        <n v="101.5"/>
        <n v="101.64"/>
        <n v="101.68"/>
        <n v="101.7"/>
        <n v="102"/>
        <n v="102.08"/>
        <n v="102.3"/>
        <n v="102.37"/>
        <n v="102.55"/>
        <n v="102.6"/>
        <n v="102.72"/>
        <n v="103.2"/>
        <n v="103.23"/>
        <n v="103.29"/>
        <n v="103.32"/>
        <n v="103.54"/>
        <n v="103.92"/>
        <n v="103.95"/>
        <n v="104.04"/>
        <n v="104.47"/>
        <n v="104.52"/>
        <n v="104.72"/>
        <n v="104.88"/>
        <n v="104.96"/>
        <n v="105.06"/>
        <n v="105.3"/>
        <n v="105.4"/>
        <n v="105.56"/>
        <n v="105.82"/>
        <n v="106.19"/>
        <n v="106.2"/>
        <n v="106.32"/>
        <n v="106.75"/>
        <n v="106.8"/>
        <n v="106.88"/>
        <n v="106.93"/>
        <n v="107.01"/>
        <n v="107.1"/>
        <n v="107.2"/>
        <n v="107.3"/>
        <n v="107.4"/>
        <n v="107.45"/>
        <n v="107.52"/>
        <n v="107.76"/>
        <n v="107.8"/>
        <n v="107.88"/>
        <n v="108"/>
        <n v="108.04"/>
        <n v="108.08"/>
        <n v="108.3"/>
        <n v="108.416"/>
        <n v="108.46"/>
        <n v="108.6"/>
        <n v="108.78"/>
        <n v="108.8"/>
        <n v="108.81"/>
        <n v="108.9"/>
        <n v="109.23"/>
        <n v="109.44"/>
        <n v="109.71"/>
        <n v="109.74"/>
        <n v="109.89"/>
        <n v="109.92"/>
        <n v="110.16"/>
        <n v="110.2"/>
        <n v="110.25"/>
        <n v="110.4"/>
        <n v="110.44"/>
        <n v="110.6"/>
        <n v="110.72"/>
        <n v="110.97"/>
        <n v="111.18"/>
        <n v="111.28"/>
        <n v="111.36"/>
        <n v="111.6"/>
        <n v="111.65"/>
        <n v="111.72"/>
        <n v="111.84"/>
        <n v="111.96"/>
        <n v="112.05"/>
        <n v="112.2"/>
        <n v="112.32"/>
        <n v="112.48"/>
        <n v="112.5"/>
        <n v="112.52"/>
        <n v="112.8"/>
        <n v="113.22"/>
        <n v="113.4"/>
        <n v="113.6"/>
        <n v="113.68"/>
        <n v="113.9"/>
        <n v="113.96"/>
        <n v="114.08"/>
        <n v="114.66"/>
        <n v="114.84"/>
        <n v="114.88"/>
        <n v="114.9"/>
        <n v="115.32"/>
        <n v="115.6"/>
        <n v="116.2"/>
        <n v="116.22"/>
        <n v="116.64"/>
        <n v="117"/>
        <n v="117.25"/>
        <n v="117.64"/>
        <n v="117.72"/>
        <n v="117.8"/>
        <n v="117.95"/>
        <n v="118.03"/>
        <n v="118.2"/>
        <n v="118.32"/>
        <n v="118.4"/>
        <n v="118.47"/>
        <n v="118.5"/>
        <n v="119.13"/>
        <n v="119.36"/>
        <n v="119.46"/>
        <n v="119.68"/>
        <n v="119.7"/>
        <n v="119.79"/>
        <n v="120.33"/>
        <n v="120.4"/>
        <n v="120.9"/>
        <n v="120.96"/>
        <n v="121.73"/>
        <n v="121.83"/>
        <n v="121.89"/>
        <n v="122.04"/>
        <n v="122.14"/>
        <n v="122.4"/>
        <n v="122.5"/>
        <n v="122.56"/>
        <n v="122.74"/>
        <n v="122.76"/>
        <n v="122.84"/>
        <n v="122.85"/>
        <n v="123.5"/>
        <n v="123.6"/>
        <n v="123.95"/>
        <n v="124.32"/>
        <n v="124.95"/>
        <n v="125.55"/>
        <n v="125.8"/>
        <n v="126"/>
        <n v="126.28"/>
        <n v="126.54"/>
        <n v="126.6"/>
        <n v="126.72"/>
        <n v="126.8"/>
        <n v="126.85"/>
        <n v="127.4"/>
        <n v="127.68"/>
        <n v="127.8"/>
        <n v="127.92"/>
        <n v="128.1"/>
        <n v="128.31"/>
        <n v="128.32"/>
        <n v="128.8"/>
        <n v="129.5"/>
        <n v="129.56"/>
        <n v="129.58"/>
        <n v="129.85"/>
        <n v="130.2"/>
        <n v="130.88"/>
        <n v="130.9"/>
        <n v="131.01"/>
        <n v="131.2"/>
        <n v="131.34"/>
        <n v="131.82"/>
        <n v="132"/>
        <n v="132.09"/>
        <n v="132.21"/>
        <n v="132.3"/>
        <n v="132.37"/>
        <n v="132.87"/>
        <n v="133.32"/>
        <n v="133.57"/>
        <n v="133.6"/>
        <n v="133.98"/>
        <n v="134.4"/>
        <n v="134.94"/>
        <n v="135.32"/>
        <n v="135.45"/>
        <n v="135.72"/>
        <n v="135.9"/>
        <n v="135.98"/>
        <n v="136.16"/>
        <n v="136.64"/>
        <n v="136.8"/>
        <n v="136.85"/>
        <n v="137.76"/>
        <n v="138"/>
        <n v="138.18"/>
        <n v="138.4"/>
        <n v="139.05"/>
        <n v="139.6"/>
        <n v="140.4"/>
        <n v="140.53"/>
        <n v="141.12"/>
        <n v="141.48"/>
        <n v="141.57"/>
        <n v="141.6"/>
        <n v="141.96"/>
        <n v="143.14"/>
        <n v="143.26"/>
        <n v="143.37"/>
        <n v="143.91"/>
        <n v="144.3"/>
        <n v="145.08"/>
        <n v="145.28"/>
        <n v="145.41"/>
        <n v="146.5"/>
        <n v="146.8"/>
        <n v="147.2"/>
        <n v="147.26"/>
        <n v="147.9"/>
        <n v="148.01"/>
        <n v="148.92"/>
        <n v="149.37"/>
        <n v="150.22"/>
        <n v="150.88"/>
        <n v="150.92"/>
        <n v="150.96"/>
        <n v="151.62"/>
        <n v="152.64"/>
        <n v="153.34"/>
        <n v="154.28"/>
        <n v="154.4"/>
        <n v="155.94"/>
        <n v="156"/>
        <n v="156.96"/>
        <n v="157.38"/>
        <n v="157.95"/>
        <n v="158.4"/>
        <n v="159.75"/>
        <n v="161.67"/>
        <n v="161.69"/>
        <n v="161.95"/>
        <n v="162.72"/>
        <n v="162.8"/>
        <n v="163.24"/>
        <n v="163.4"/>
        <n v="165.44"/>
        <n v="165.6"/>
        <n v="166.5"/>
        <n v="168.08"/>
        <n v="168.48"/>
        <n v="169.83"/>
        <n v="170.71"/>
        <n v="172.9"/>
        <n v="174.15"/>
        <n v="175.95"/>
        <n v="178.45"/>
        <n v="179.28"/>
        <n v="180.36"/>
        <n v="180.84"/>
        <n v="181.2"/>
        <n v="188.1"/>
        <n v="193.5"/>
        <n v="197.34"/>
        <n v="199.09"/>
        <n v="202.86"/>
        <n v="205.7"/>
        <n v="218.53"/>
        <n v="222.6"/>
        <n v="228.4"/>
        <n v="229.54"/>
        <n v="238.08"/>
        <n v="308.2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6">
  <r>
    <x v="604"/>
    <x v="3"/>
    <x v="2"/>
    <x v="12"/>
    <x v="605"/>
    <x v="601"/>
    <x v="6"/>
    <x v="0"/>
    <x v="0"/>
    <x v="182"/>
    <x v="75"/>
    <x v="152"/>
    <x v="22"/>
    <x v="145"/>
    <x v="364"/>
    <x v="497"/>
    <x v="364"/>
  </r>
  <r>
    <x v="603"/>
    <x v="3"/>
    <x v="2"/>
    <x v="12"/>
    <x v="604"/>
    <x v="600"/>
    <x v="6"/>
    <x v="0"/>
    <x v="0"/>
    <x v="214"/>
    <x v="76"/>
    <x v="180"/>
    <x v="19"/>
    <x v="149"/>
    <x v="380"/>
    <x v="544"/>
    <x v="380"/>
  </r>
  <r>
    <x v="602"/>
    <x v="3"/>
    <x v="2"/>
    <x v="12"/>
    <x v="603"/>
    <x v="599"/>
    <x v="6"/>
    <x v="0"/>
    <x v="0"/>
    <x v="206"/>
    <x v="75"/>
    <x v="172"/>
    <x v="22"/>
    <x v="134"/>
    <x v="405"/>
    <x v="517"/>
    <x v="405"/>
  </r>
  <r>
    <x v="601"/>
    <x v="3"/>
    <x v="2"/>
    <x v="12"/>
    <x v="602"/>
    <x v="598"/>
    <x v="6"/>
    <x v="0"/>
    <x v="0"/>
    <x v="184"/>
    <x v="75"/>
    <x v="153"/>
    <x v="25"/>
    <x v="147"/>
    <x v="414"/>
    <x v="507"/>
    <x v="414"/>
  </r>
  <r>
    <x v="600"/>
    <x v="3"/>
    <x v="2"/>
    <x v="12"/>
    <x v="601"/>
    <x v="597"/>
    <x v="6"/>
    <x v="0"/>
    <x v="0"/>
    <x v="169"/>
    <x v="76"/>
    <x v="139"/>
    <x v="23"/>
    <x v="139"/>
    <x v="360"/>
    <x v="473"/>
    <x v="360"/>
  </r>
  <r>
    <x v="599"/>
    <x v="3"/>
    <x v="1"/>
    <x v="12"/>
    <x v="600"/>
    <x v="596"/>
    <x v="6"/>
    <x v="0"/>
    <x v="0"/>
    <x v="193"/>
    <x v="76"/>
    <x v="159"/>
    <x v="22"/>
    <x v="146"/>
    <x v="378"/>
    <x v="518"/>
    <x v="378"/>
  </r>
  <r>
    <x v="598"/>
    <x v="3"/>
    <x v="1"/>
    <x v="12"/>
    <x v="599"/>
    <x v="595"/>
    <x v="6"/>
    <x v="0"/>
    <x v="0"/>
    <x v="150"/>
    <x v="75"/>
    <x v="120"/>
    <x v="28"/>
    <x v="16"/>
    <x v="410"/>
    <x v="69"/>
    <x v="410"/>
  </r>
  <r>
    <x v="597"/>
    <x v="2"/>
    <x v="1"/>
    <x v="0"/>
    <x v="598"/>
    <x v="594"/>
    <x v="7"/>
    <x v="11"/>
    <x v="52"/>
    <x v="122"/>
    <x v="68"/>
    <x v="104"/>
    <x v="23"/>
    <x v="152"/>
    <x v="252"/>
    <x v="406"/>
    <x v="252"/>
  </r>
  <r>
    <x v="596"/>
    <x v="2"/>
    <x v="1"/>
    <x v="0"/>
    <x v="597"/>
    <x v="593"/>
    <x v="7"/>
    <x v="11"/>
    <x v="52"/>
    <x v="85"/>
    <x v="50"/>
    <x v="91"/>
    <x v="22"/>
    <x v="149"/>
    <x v="157"/>
    <x v="252"/>
    <x v="157"/>
  </r>
  <r>
    <x v="595"/>
    <x v="2"/>
    <x v="1"/>
    <x v="0"/>
    <x v="596"/>
    <x v="592"/>
    <x v="7"/>
    <x v="11"/>
    <x v="52"/>
    <x v="72"/>
    <x v="43"/>
    <x v="84"/>
    <x v="24"/>
    <x v="161"/>
    <x v="156"/>
    <x v="227"/>
    <x v="156"/>
  </r>
  <r>
    <x v="594"/>
    <x v="2"/>
    <x v="0"/>
    <x v="11"/>
    <x v="595"/>
    <x v="591"/>
    <x v="6"/>
    <x v="11"/>
    <x v="52"/>
    <x v="79"/>
    <x v="59"/>
    <x v="65"/>
    <x v="20"/>
    <x v="85"/>
    <x v="142"/>
    <x v="133"/>
    <x v="142"/>
  </r>
  <r>
    <x v="593"/>
    <x v="2"/>
    <x v="0"/>
    <x v="11"/>
    <x v="594"/>
    <x v="590"/>
    <x v="7"/>
    <x v="11"/>
    <x v="51"/>
    <x v="224"/>
    <x v="164"/>
    <x v="121"/>
    <x v="23"/>
    <x v="132"/>
    <x v="459"/>
    <x v="540"/>
    <x v="459"/>
  </r>
  <r>
    <x v="592"/>
    <x v="2"/>
    <x v="0"/>
    <x v="11"/>
    <x v="593"/>
    <x v="589"/>
    <x v="7"/>
    <x v="11"/>
    <x v="51"/>
    <x v="216"/>
    <x v="63"/>
    <x v="191"/>
    <x v="23"/>
    <x v="143"/>
    <x v="435"/>
    <x v="536"/>
    <x v="435"/>
  </r>
  <r>
    <x v="591"/>
    <x v="2"/>
    <x v="0"/>
    <x v="11"/>
    <x v="592"/>
    <x v="588"/>
    <x v="7"/>
    <x v="11"/>
    <x v="51"/>
    <x v="173"/>
    <x v="78"/>
    <x v="141"/>
    <x v="23"/>
    <x v="142"/>
    <x v="367"/>
    <x v="484"/>
    <x v="367"/>
  </r>
  <r>
    <x v="590"/>
    <x v="2"/>
    <x v="51"/>
    <x v="11"/>
    <x v="591"/>
    <x v="587"/>
    <x v="6"/>
    <x v="11"/>
    <x v="51"/>
    <x v="121"/>
    <x v="78"/>
    <x v="92"/>
    <x v="26"/>
    <x v="155"/>
    <x v="309"/>
    <x v="413"/>
    <x v="309"/>
  </r>
  <r>
    <x v="589"/>
    <x v="2"/>
    <x v="51"/>
    <x v="11"/>
    <x v="590"/>
    <x v="586"/>
    <x v="6"/>
    <x v="11"/>
    <x v="50"/>
    <x v="173"/>
    <x v="77"/>
    <x v="142"/>
    <x v="24"/>
    <x v="153"/>
    <x v="384"/>
    <x v="500"/>
    <x v="384"/>
  </r>
  <r>
    <x v="588"/>
    <x v="2"/>
    <x v="51"/>
    <x v="11"/>
    <x v="589"/>
    <x v="585"/>
    <x v="6"/>
    <x v="11"/>
    <x v="50"/>
    <x v="162"/>
    <x v="60"/>
    <x v="151"/>
    <x v="22"/>
    <x v="156"/>
    <x v="317"/>
    <x v="490"/>
    <x v="317"/>
  </r>
  <r>
    <x v="587"/>
    <x v="2"/>
    <x v="51"/>
    <x v="11"/>
    <x v="588"/>
    <x v="584"/>
    <x v="6"/>
    <x v="11"/>
    <x v="50"/>
    <x v="148"/>
    <x v="77"/>
    <x v="116"/>
    <x v="22"/>
    <x v="162"/>
    <x v="284"/>
    <x v="479"/>
    <x v="284"/>
  </r>
  <r>
    <x v="586"/>
    <x v="2"/>
    <x v="50"/>
    <x v="11"/>
    <x v="587"/>
    <x v="583"/>
    <x v="6"/>
    <x v="11"/>
    <x v="50"/>
    <x v="107"/>
    <x v="78"/>
    <x v="78"/>
    <x v="28"/>
    <x v="161"/>
    <x v="319"/>
    <x v="394"/>
    <x v="319"/>
  </r>
  <r>
    <x v="585"/>
    <x v="2"/>
    <x v="50"/>
    <x v="11"/>
    <x v="586"/>
    <x v="582"/>
    <x v="6"/>
    <x v="11"/>
    <x v="50"/>
    <x v="101"/>
    <x v="76"/>
    <x v="74"/>
    <x v="26"/>
    <x v="162"/>
    <x v="261"/>
    <x v="376"/>
    <x v="261"/>
  </r>
  <r>
    <x v="584"/>
    <x v="2"/>
    <x v="50"/>
    <x v="11"/>
    <x v="585"/>
    <x v="581"/>
    <x v="6"/>
    <x v="11"/>
    <x v="49"/>
    <x v="105"/>
    <x v="76"/>
    <x v="78"/>
    <x v="26"/>
    <x v="162"/>
    <x v="272"/>
    <x v="391"/>
    <x v="272"/>
  </r>
  <r>
    <x v="583"/>
    <x v="2"/>
    <x v="50"/>
    <x v="11"/>
    <x v="584"/>
    <x v="580"/>
    <x v="6"/>
    <x v="11"/>
    <x v="49"/>
    <x v="84"/>
    <x v="122"/>
    <x v="8"/>
    <x v="20"/>
    <x v="148"/>
    <x v="148"/>
    <x v="248"/>
    <x v="148"/>
  </r>
  <r>
    <x v="582"/>
    <x v="2"/>
    <x v="50"/>
    <x v="11"/>
    <x v="583"/>
    <x v="579"/>
    <x v="6"/>
    <x v="11"/>
    <x v="49"/>
    <x v="127"/>
    <x v="94"/>
    <x v="81"/>
    <x v="20"/>
    <x v="156"/>
    <x v="223"/>
    <x v="436"/>
    <x v="223"/>
  </r>
  <r>
    <x v="581"/>
    <x v="2"/>
    <x v="49"/>
    <x v="11"/>
    <x v="582"/>
    <x v="578"/>
    <x v="6"/>
    <x v="11"/>
    <x v="49"/>
    <x v="143"/>
    <x v="79"/>
    <x v="111"/>
    <x v="23"/>
    <x v="148"/>
    <x v="295"/>
    <x v="451"/>
    <x v="295"/>
  </r>
  <r>
    <x v="580"/>
    <x v="2"/>
    <x v="49"/>
    <x v="11"/>
    <x v="581"/>
    <x v="577"/>
    <x v="6"/>
    <x v="11"/>
    <x v="49"/>
    <x v="119"/>
    <x v="79"/>
    <x v="89"/>
    <x v="20"/>
    <x v="159"/>
    <x v="213"/>
    <x v="419"/>
    <x v="213"/>
  </r>
  <r>
    <x v="579"/>
    <x v="2"/>
    <x v="49"/>
    <x v="11"/>
    <x v="580"/>
    <x v="576"/>
    <x v="6"/>
    <x v="11"/>
    <x v="48"/>
    <x v="140"/>
    <x v="79"/>
    <x v="108"/>
    <x v="22"/>
    <x v="161"/>
    <x v="269"/>
    <x v="468"/>
    <x v="269"/>
  </r>
  <r>
    <x v="578"/>
    <x v="2"/>
    <x v="49"/>
    <x v="11"/>
    <x v="579"/>
    <x v="575"/>
    <x v="6"/>
    <x v="11"/>
    <x v="48"/>
    <x v="162"/>
    <x v="76"/>
    <x v="132"/>
    <x v="24"/>
    <x v="152"/>
    <x v="366"/>
    <x v="487"/>
    <x v="366"/>
  </r>
  <r>
    <x v="577"/>
    <x v="2"/>
    <x v="49"/>
    <x v="11"/>
    <x v="578"/>
    <x v="574"/>
    <x v="6"/>
    <x v="11"/>
    <x v="48"/>
    <x v="176"/>
    <x v="75"/>
    <x v="147"/>
    <x v="20"/>
    <x v="163"/>
    <x v="324"/>
    <x v="523"/>
    <x v="324"/>
  </r>
  <r>
    <x v="576"/>
    <x v="2"/>
    <x v="48"/>
    <x v="11"/>
    <x v="577"/>
    <x v="573"/>
    <x v="6"/>
    <x v="11"/>
    <x v="48"/>
    <x v="167"/>
    <x v="77"/>
    <x v="136"/>
    <x v="19"/>
    <x v="169"/>
    <x v="279"/>
    <x v="520"/>
    <x v="279"/>
  </r>
  <r>
    <x v="575"/>
    <x v="2"/>
    <x v="48"/>
    <x v="11"/>
    <x v="576"/>
    <x v="572"/>
    <x v="6"/>
    <x v="10"/>
    <x v="48"/>
    <x v="149"/>
    <x v="75"/>
    <x v="119"/>
    <x v="23"/>
    <x v="165"/>
    <x v="306"/>
    <x v="488"/>
    <x v="306"/>
  </r>
  <r>
    <x v="574"/>
    <x v="2"/>
    <x v="48"/>
    <x v="11"/>
    <x v="575"/>
    <x v="571"/>
    <x v="6"/>
    <x v="10"/>
    <x v="47"/>
    <x v="171"/>
    <x v="80"/>
    <x v="137"/>
    <x v="28"/>
    <x v="169"/>
    <x v="442"/>
    <x v="524"/>
    <x v="442"/>
  </r>
  <r>
    <x v="573"/>
    <x v="2"/>
    <x v="48"/>
    <x v="11"/>
    <x v="574"/>
    <x v="570"/>
    <x v="6"/>
    <x v="10"/>
    <x v="47"/>
    <x v="162"/>
    <x v="79"/>
    <x v="129"/>
    <x v="25"/>
    <x v="173"/>
    <x v="382"/>
    <x v="519"/>
    <x v="382"/>
  </r>
  <r>
    <x v="572"/>
    <x v="2"/>
    <x v="48"/>
    <x v="10"/>
    <x v="573"/>
    <x v="569"/>
    <x v="6"/>
    <x v="10"/>
    <x v="47"/>
    <x v="213"/>
    <x v="80"/>
    <x v="175"/>
    <x v="18"/>
    <x v="174"/>
    <x v="361"/>
    <x v="561"/>
    <x v="361"/>
  </r>
  <r>
    <x v="571"/>
    <x v="2"/>
    <x v="47"/>
    <x v="10"/>
    <x v="572"/>
    <x v="568"/>
    <x v="6"/>
    <x v="10"/>
    <x v="47"/>
    <x v="214"/>
    <x v="79"/>
    <x v="177"/>
    <x v="18"/>
    <x v="169"/>
    <x v="363"/>
    <x v="557"/>
    <x v="363"/>
  </r>
  <r>
    <x v="570"/>
    <x v="2"/>
    <x v="47"/>
    <x v="10"/>
    <x v="571"/>
    <x v="567"/>
    <x v="6"/>
    <x v="10"/>
    <x v="47"/>
    <x v="227"/>
    <x v="79"/>
    <x v="193"/>
    <x v="18"/>
    <x v="171"/>
    <x v="395"/>
    <x v="568"/>
    <x v="395"/>
  </r>
  <r>
    <x v="569"/>
    <x v="2"/>
    <x v="47"/>
    <x v="10"/>
    <x v="570"/>
    <x v="566"/>
    <x v="6"/>
    <x v="10"/>
    <x v="46"/>
    <x v="212"/>
    <x v="80"/>
    <x v="174"/>
    <x v="16"/>
    <x v="175"/>
    <x v="297"/>
    <x v="562"/>
    <x v="297"/>
  </r>
  <r>
    <x v="568"/>
    <x v="2"/>
    <x v="47"/>
    <x v="10"/>
    <x v="569"/>
    <x v="565"/>
    <x v="6"/>
    <x v="10"/>
    <x v="46"/>
    <x v="257"/>
    <x v="80"/>
    <x v="212"/>
    <x v="16"/>
    <x v="172"/>
    <x v="425"/>
    <x v="580"/>
    <x v="425"/>
  </r>
  <r>
    <x v="567"/>
    <x v="2"/>
    <x v="47"/>
    <x v="10"/>
    <x v="568"/>
    <x v="564"/>
    <x v="6"/>
    <x v="10"/>
    <x v="46"/>
    <x v="218"/>
    <x v="79"/>
    <x v="181"/>
    <x v="17"/>
    <x v="170"/>
    <x v="342"/>
    <x v="560"/>
    <x v="342"/>
  </r>
  <r>
    <x v="566"/>
    <x v="2"/>
    <x v="46"/>
    <x v="10"/>
    <x v="567"/>
    <x v="563"/>
    <x v="6"/>
    <x v="10"/>
    <x v="46"/>
    <x v="239"/>
    <x v="79"/>
    <x v="198"/>
    <x v="15"/>
    <x v="177"/>
    <x v="355"/>
    <x v="576"/>
    <x v="355"/>
  </r>
  <r>
    <x v="565"/>
    <x v="2"/>
    <x v="46"/>
    <x v="10"/>
    <x v="566"/>
    <x v="562"/>
    <x v="6"/>
    <x v="10"/>
    <x v="46"/>
    <x v="183"/>
    <x v="79"/>
    <x v="149"/>
    <x v="18"/>
    <x v="179"/>
    <x v="286"/>
    <x v="546"/>
    <x v="286"/>
  </r>
  <r>
    <x v="564"/>
    <x v="2"/>
    <x v="46"/>
    <x v="10"/>
    <x v="565"/>
    <x v="561"/>
    <x v="6"/>
    <x v="10"/>
    <x v="45"/>
    <x v="244"/>
    <x v="81"/>
    <x v="201"/>
    <x v="13"/>
    <x v="174"/>
    <x v="294"/>
    <x v="577"/>
    <x v="294"/>
  </r>
  <r>
    <x v="563"/>
    <x v="2"/>
    <x v="46"/>
    <x v="10"/>
    <x v="564"/>
    <x v="560"/>
    <x v="6"/>
    <x v="10"/>
    <x v="45"/>
    <x v="235"/>
    <x v="167"/>
    <x v="135"/>
    <x v="18"/>
    <x v="178"/>
    <x v="411"/>
    <x v="572"/>
    <x v="411"/>
  </r>
  <r>
    <x v="562"/>
    <x v="2"/>
    <x v="46"/>
    <x v="10"/>
    <x v="563"/>
    <x v="559"/>
    <x v="7"/>
    <x v="10"/>
    <x v="45"/>
    <x v="252"/>
    <x v="79"/>
    <x v="209"/>
    <x v="12"/>
    <x v="160"/>
    <x v="293"/>
    <x v="575"/>
    <x v="293"/>
  </r>
  <r>
    <x v="561"/>
    <x v="2"/>
    <x v="45"/>
    <x v="10"/>
    <x v="562"/>
    <x v="558"/>
    <x v="7"/>
    <x v="10"/>
    <x v="45"/>
    <x v="250"/>
    <x v="81"/>
    <x v="206"/>
    <x v="14"/>
    <x v="180"/>
    <x v="349"/>
    <x v="579"/>
    <x v="349"/>
  </r>
  <r>
    <x v="560"/>
    <x v="2"/>
    <x v="45"/>
    <x v="10"/>
    <x v="561"/>
    <x v="557"/>
    <x v="7"/>
    <x v="10"/>
    <x v="44"/>
    <x v="269"/>
    <x v="78"/>
    <x v="215"/>
    <x v="9"/>
    <x v="178"/>
    <x v="281"/>
    <x v="584"/>
    <x v="281"/>
  </r>
  <r>
    <x v="559"/>
    <x v="2"/>
    <x v="45"/>
    <x v="10"/>
    <x v="560"/>
    <x v="556"/>
    <x v="6"/>
    <x v="10"/>
    <x v="44"/>
    <x v="276"/>
    <x v="74"/>
    <x v="217"/>
    <x v="11"/>
    <x v="177"/>
    <x v="392"/>
    <x v="585"/>
    <x v="392"/>
  </r>
  <r>
    <x v="558"/>
    <x v="2"/>
    <x v="45"/>
    <x v="10"/>
    <x v="559"/>
    <x v="555"/>
    <x v="6"/>
    <x v="10"/>
    <x v="44"/>
    <x v="245"/>
    <x v="82"/>
    <x v="202"/>
    <x v="14"/>
    <x v="182"/>
    <x v="334"/>
    <x v="578"/>
    <x v="334"/>
  </r>
  <r>
    <x v="557"/>
    <x v="2"/>
    <x v="44"/>
    <x v="10"/>
    <x v="558"/>
    <x v="554"/>
    <x v="6"/>
    <x v="10"/>
    <x v="44"/>
    <x v="225"/>
    <x v="75"/>
    <x v="193"/>
    <x v="16"/>
    <x v="169"/>
    <x v="344"/>
    <x v="567"/>
    <x v="344"/>
  </r>
  <r>
    <x v="556"/>
    <x v="2"/>
    <x v="44"/>
    <x v="10"/>
    <x v="557"/>
    <x v="553"/>
    <x v="6"/>
    <x v="10"/>
    <x v="44"/>
    <x v="185"/>
    <x v="75"/>
    <x v="154"/>
    <x v="11"/>
    <x v="183"/>
    <x v="147"/>
    <x v="554"/>
    <x v="147"/>
  </r>
  <r>
    <x v="555"/>
    <x v="2"/>
    <x v="44"/>
    <x v="10"/>
    <x v="556"/>
    <x v="552"/>
    <x v="6"/>
    <x v="9"/>
    <x v="43"/>
    <x v="156"/>
    <x v="66"/>
    <x v="138"/>
    <x v="12"/>
    <x v="186"/>
    <x v="140"/>
    <x v="535"/>
    <x v="140"/>
  </r>
  <r>
    <x v="554"/>
    <x v="2"/>
    <x v="44"/>
    <x v="10"/>
    <x v="555"/>
    <x v="551"/>
    <x v="6"/>
    <x v="9"/>
    <x v="43"/>
    <x v="146"/>
    <x v="64"/>
    <x v="130"/>
    <x v="12"/>
    <x v="187"/>
    <x v="133"/>
    <x v="528"/>
    <x v="133"/>
  </r>
  <r>
    <x v="553"/>
    <x v="2"/>
    <x v="44"/>
    <x v="10"/>
    <x v="554"/>
    <x v="550"/>
    <x v="6"/>
    <x v="9"/>
    <x v="43"/>
    <x v="136"/>
    <x v="57"/>
    <x v="133"/>
    <x v="13"/>
    <x v="184"/>
    <x v="137"/>
    <x v="502"/>
    <x v="137"/>
  </r>
  <r>
    <x v="552"/>
    <x v="2"/>
    <x v="43"/>
    <x v="9"/>
    <x v="553"/>
    <x v="549"/>
    <x v="6"/>
    <x v="9"/>
    <x v="43"/>
    <x v="192"/>
    <x v="39"/>
    <x v="196"/>
    <x v="9"/>
    <x v="182"/>
    <x v="129"/>
    <x v="555"/>
    <x v="129"/>
  </r>
  <r>
    <x v="551"/>
    <x v="2"/>
    <x v="43"/>
    <x v="9"/>
    <x v="552"/>
    <x v="548"/>
    <x v="6"/>
    <x v="9"/>
    <x v="43"/>
    <x v="52"/>
    <x v="26"/>
    <x v="75"/>
    <x v="23"/>
    <x v="172"/>
    <x v="109"/>
    <x v="159"/>
    <x v="109"/>
  </r>
  <r>
    <x v="550"/>
    <x v="2"/>
    <x v="43"/>
    <x v="9"/>
    <x v="551"/>
    <x v="547"/>
    <x v="6"/>
    <x v="9"/>
    <x v="42"/>
    <x v="59"/>
    <x v="33"/>
    <x v="78"/>
    <x v="23"/>
    <x v="176"/>
    <x v="124"/>
    <x v="205"/>
    <x v="124"/>
  </r>
  <r>
    <x v="549"/>
    <x v="2"/>
    <x v="43"/>
    <x v="9"/>
    <x v="550"/>
    <x v="546"/>
    <x v="6"/>
    <x v="9"/>
    <x v="42"/>
    <x v="49"/>
    <x v="30"/>
    <x v="62"/>
    <x v="23"/>
    <x v="185"/>
    <x v="107"/>
    <x v="172"/>
    <x v="107"/>
  </r>
  <r>
    <x v="548"/>
    <x v="2"/>
    <x v="43"/>
    <x v="9"/>
    <x v="549"/>
    <x v="545"/>
    <x v="6"/>
    <x v="9"/>
    <x v="42"/>
    <x v="105"/>
    <x v="82"/>
    <x v="72"/>
    <x v="20"/>
    <x v="155"/>
    <x v="187"/>
    <x v="361"/>
    <x v="187"/>
  </r>
  <r>
    <x v="548"/>
    <x v="2"/>
    <x v="42"/>
    <x v="9"/>
    <x v="548"/>
    <x v="544"/>
    <x v="6"/>
    <x v="9"/>
    <x v="42"/>
    <x v="88"/>
    <x v="80"/>
    <x v="51"/>
    <x v="20"/>
    <x v="176"/>
    <x v="155"/>
    <x v="345"/>
    <x v="155"/>
  </r>
  <r>
    <x v="547"/>
    <x v="2"/>
    <x v="42"/>
    <x v="9"/>
    <x v="547"/>
    <x v="543"/>
    <x v="6"/>
    <x v="9"/>
    <x v="42"/>
    <x v="86"/>
    <x v="78"/>
    <x v="50"/>
    <x v="23"/>
    <x v="176"/>
    <x v="169"/>
    <x v="331"/>
    <x v="169"/>
  </r>
  <r>
    <x v="546"/>
    <x v="2"/>
    <x v="42"/>
    <x v="9"/>
    <x v="546"/>
    <x v="542"/>
    <x v="6"/>
    <x v="9"/>
    <x v="41"/>
    <x v="62"/>
    <x v="36"/>
    <x v="76"/>
    <x v="20"/>
    <x v="174"/>
    <x v="118"/>
    <x v="212"/>
    <x v="118"/>
  </r>
  <r>
    <x v="545"/>
    <x v="2"/>
    <x v="42"/>
    <x v="9"/>
    <x v="545"/>
    <x v="541"/>
    <x v="6"/>
    <x v="9"/>
    <x v="41"/>
    <x v="173"/>
    <x v="77"/>
    <x v="142"/>
    <x v="15"/>
    <x v="151"/>
    <x v="206"/>
    <x v="496"/>
    <x v="206"/>
  </r>
  <r>
    <x v="544"/>
    <x v="2"/>
    <x v="42"/>
    <x v="9"/>
    <x v="544"/>
    <x v="540"/>
    <x v="6"/>
    <x v="9"/>
    <x v="41"/>
    <x v="216"/>
    <x v="77"/>
    <x v="181"/>
    <x v="13"/>
    <x v="178"/>
    <x v="225"/>
    <x v="564"/>
    <x v="225"/>
  </r>
  <r>
    <x v="543"/>
    <x v="2"/>
    <x v="41"/>
    <x v="9"/>
    <x v="543"/>
    <x v="539"/>
    <x v="6"/>
    <x v="9"/>
    <x v="41"/>
    <x v="99"/>
    <x v="76"/>
    <x v="71"/>
    <x v="5"/>
    <x v="174"/>
    <x v="67"/>
    <x v="403"/>
    <x v="67"/>
  </r>
  <r>
    <x v="542"/>
    <x v="2"/>
    <x v="41"/>
    <x v="9"/>
    <x v="542"/>
    <x v="538"/>
    <x v="5"/>
    <x v="9"/>
    <x v="41"/>
    <x v="146"/>
    <x v="77"/>
    <x v="114"/>
    <x v="16"/>
    <x v="140"/>
    <x v="180"/>
    <x v="437"/>
    <x v="180"/>
  </r>
  <r>
    <x v="541"/>
    <x v="2"/>
    <x v="41"/>
    <x v="9"/>
    <x v="541"/>
    <x v="537"/>
    <x v="5"/>
    <x v="9"/>
    <x v="40"/>
    <x v="76"/>
    <x v="73"/>
    <x v="40"/>
    <x v="24"/>
    <x v="137"/>
    <x v="160"/>
    <x v="198"/>
    <x v="160"/>
  </r>
  <r>
    <x v="540"/>
    <x v="2"/>
    <x v="41"/>
    <x v="9"/>
    <x v="540"/>
    <x v="536"/>
    <x v="5"/>
    <x v="9"/>
    <x v="40"/>
    <x v="128"/>
    <x v="70"/>
    <x v="106"/>
    <x v="18"/>
    <x v="153"/>
    <x v="193"/>
    <x v="428"/>
    <x v="193"/>
  </r>
  <r>
    <x v="539"/>
    <x v="2"/>
    <x v="40"/>
    <x v="9"/>
    <x v="539"/>
    <x v="535"/>
    <x v="5"/>
    <x v="9"/>
    <x v="40"/>
    <x v="90"/>
    <x v="67"/>
    <x v="70"/>
    <x v="24"/>
    <x v="144"/>
    <x v="202"/>
    <x v="266"/>
    <x v="202"/>
  </r>
  <r>
    <x v="538"/>
    <x v="2"/>
    <x v="40"/>
    <x v="9"/>
    <x v="538"/>
    <x v="534"/>
    <x v="5"/>
    <x v="9"/>
    <x v="40"/>
    <x v="111"/>
    <x v="62"/>
    <x v="100"/>
    <x v="14"/>
    <x v="143"/>
    <x v="127"/>
    <x v="338"/>
    <x v="127"/>
  </r>
  <r>
    <x v="537"/>
    <x v="2"/>
    <x v="40"/>
    <x v="9"/>
    <x v="537"/>
    <x v="533"/>
    <x v="5"/>
    <x v="9"/>
    <x v="40"/>
    <x v="238"/>
    <x v="61"/>
    <x v="207"/>
    <x v="14"/>
    <x v="120"/>
    <x v="315"/>
    <x v="542"/>
    <x v="315"/>
  </r>
  <r>
    <x v="536"/>
    <x v="2"/>
    <x v="40"/>
    <x v="9"/>
    <x v="536"/>
    <x v="532"/>
    <x v="5"/>
    <x v="9"/>
    <x v="39"/>
    <x v="274"/>
    <x v="35"/>
    <x v="220"/>
    <x v="7"/>
    <x v="156"/>
    <x v="234"/>
    <x v="583"/>
    <x v="234"/>
  </r>
  <r>
    <x v="535"/>
    <x v="2"/>
    <x v="40"/>
    <x v="9"/>
    <x v="535"/>
    <x v="531"/>
    <x v="5"/>
    <x v="9"/>
    <x v="39"/>
    <x v="277"/>
    <x v="59"/>
    <x v="219"/>
    <x v="11"/>
    <x v="129"/>
    <x v="407"/>
    <x v="581"/>
    <x v="407"/>
  </r>
  <r>
    <x v="534"/>
    <x v="2"/>
    <x v="39"/>
    <x v="9"/>
    <x v="534"/>
    <x v="530"/>
    <x v="5"/>
    <x v="8"/>
    <x v="39"/>
    <x v="281"/>
    <x v="61"/>
    <x v="222"/>
    <x v="5"/>
    <x v="133"/>
    <x v="321"/>
    <x v="587"/>
    <x v="321"/>
  </r>
  <r>
    <x v="533"/>
    <x v="2"/>
    <x v="39"/>
    <x v="9"/>
    <x v="533"/>
    <x v="529"/>
    <x v="5"/>
    <x v="8"/>
    <x v="39"/>
    <x v="282"/>
    <x v="61"/>
    <x v="223"/>
    <x v="10"/>
    <x v="141"/>
    <x v="513"/>
    <x v="589"/>
    <x v="513"/>
  </r>
  <r>
    <x v="532"/>
    <x v="2"/>
    <x v="39"/>
    <x v="8"/>
    <x v="532"/>
    <x v="528"/>
    <x v="5"/>
    <x v="8"/>
    <x v="39"/>
    <x v="280"/>
    <x v="62"/>
    <x v="221"/>
    <x v="4"/>
    <x v="138"/>
    <x v="268"/>
    <x v="588"/>
    <x v="268"/>
  </r>
  <r>
    <x v="531"/>
    <x v="2"/>
    <x v="39"/>
    <x v="8"/>
    <x v="531"/>
    <x v="527"/>
    <x v="5"/>
    <x v="8"/>
    <x v="38"/>
    <x v="272"/>
    <x v="57"/>
    <x v="218"/>
    <x v="2"/>
    <x v="74"/>
    <x v="114"/>
    <x v="547"/>
    <x v="114"/>
  </r>
  <r>
    <x v="530"/>
    <x v="2"/>
    <x v="39"/>
    <x v="8"/>
    <x v="530"/>
    <x v="526"/>
    <x v="5"/>
    <x v="8"/>
    <x v="38"/>
    <x v="51"/>
    <x v="57"/>
    <x v="17"/>
    <x v="16"/>
    <x v="112"/>
    <x v="85"/>
    <x v="106"/>
    <x v="85"/>
  </r>
  <r>
    <x v="529"/>
    <x v="2"/>
    <x v="38"/>
    <x v="8"/>
    <x v="529"/>
    <x v="525"/>
    <x v="5"/>
    <x v="8"/>
    <x v="38"/>
    <x v="45"/>
    <x v="57"/>
    <x v="10"/>
    <x v="11"/>
    <x v="59"/>
    <x v="62"/>
    <x v="55"/>
    <x v="62"/>
  </r>
  <r>
    <x v="528"/>
    <x v="2"/>
    <x v="38"/>
    <x v="8"/>
    <x v="528"/>
    <x v="524"/>
    <x v="5"/>
    <x v="8"/>
    <x v="38"/>
    <x v="134"/>
    <x v="57"/>
    <x v="131"/>
    <x v="11"/>
    <x v="82"/>
    <x v="117"/>
    <x v="217"/>
    <x v="117"/>
  </r>
  <r>
    <x v="527"/>
    <x v="2"/>
    <x v="38"/>
    <x v="8"/>
    <x v="527"/>
    <x v="523"/>
    <x v="5"/>
    <x v="8"/>
    <x v="38"/>
    <x v="58"/>
    <x v="57"/>
    <x v="33"/>
    <x v="4"/>
    <x v="180"/>
    <x v="33"/>
    <x v="203"/>
    <x v="33"/>
  </r>
  <r>
    <x v="526"/>
    <x v="2"/>
    <x v="38"/>
    <x v="8"/>
    <x v="526"/>
    <x v="522"/>
    <x v="5"/>
    <x v="8"/>
    <x v="37"/>
    <x v="68"/>
    <x v="58"/>
    <x v="53"/>
    <x v="7"/>
    <x v="79"/>
    <x v="64"/>
    <x v="117"/>
    <x v="64"/>
  </r>
  <r>
    <x v="525"/>
    <x v="2"/>
    <x v="38"/>
    <x v="8"/>
    <x v="525"/>
    <x v="521"/>
    <x v="5"/>
    <x v="8"/>
    <x v="37"/>
    <x v="226"/>
    <x v="58"/>
    <x v="204"/>
    <x v="24"/>
    <x v="77"/>
    <x v="472"/>
    <x v="443"/>
    <x v="472"/>
  </r>
  <r>
    <x v="524"/>
    <x v="2"/>
    <x v="37"/>
    <x v="8"/>
    <x v="524"/>
    <x v="520"/>
    <x v="5"/>
    <x v="8"/>
    <x v="37"/>
    <x v="146"/>
    <x v="57"/>
    <x v="143"/>
    <x v="24"/>
    <x v="101"/>
    <x v="329"/>
    <x v="296"/>
    <x v="329"/>
  </r>
  <r>
    <x v="523"/>
    <x v="2"/>
    <x v="37"/>
    <x v="8"/>
    <x v="523"/>
    <x v="519"/>
    <x v="5"/>
    <x v="8"/>
    <x v="37"/>
    <x v="96"/>
    <x v="58"/>
    <x v="95"/>
    <x v="10"/>
    <x v="110"/>
    <x v="95"/>
    <x v="207"/>
    <x v="95"/>
  </r>
  <r>
    <x v="522"/>
    <x v="2"/>
    <x v="37"/>
    <x v="8"/>
    <x v="522"/>
    <x v="518"/>
    <x v="5"/>
    <x v="8"/>
    <x v="37"/>
    <x v="59"/>
    <x v="58"/>
    <x v="36"/>
    <x v="6"/>
    <x v="135"/>
    <x v="50"/>
    <x v="153"/>
    <x v="50"/>
  </r>
  <r>
    <x v="521"/>
    <x v="2"/>
    <x v="37"/>
    <x v="8"/>
    <x v="521"/>
    <x v="517"/>
    <x v="5"/>
    <x v="8"/>
    <x v="36"/>
    <x v="163"/>
    <x v="57"/>
    <x v="158"/>
    <x v="9"/>
    <x v="149"/>
    <x v="115"/>
    <x v="483"/>
    <x v="115"/>
  </r>
  <r>
    <x v="520"/>
    <x v="2"/>
    <x v="37"/>
    <x v="8"/>
    <x v="520"/>
    <x v="516"/>
    <x v="5"/>
    <x v="8"/>
    <x v="36"/>
    <x v="56"/>
    <x v="51"/>
    <x v="44"/>
    <x v="12"/>
    <x v="135"/>
    <x v="78"/>
    <x v="142"/>
    <x v="78"/>
  </r>
  <r>
    <x v="519"/>
    <x v="2"/>
    <x v="36"/>
    <x v="8"/>
    <x v="519"/>
    <x v="515"/>
    <x v="5"/>
    <x v="8"/>
    <x v="36"/>
    <x v="48"/>
    <x v="55"/>
    <x v="19"/>
    <x v="15"/>
    <x v="121"/>
    <x v="81"/>
    <x v="109"/>
    <x v="81"/>
  </r>
  <r>
    <x v="518"/>
    <x v="2"/>
    <x v="36"/>
    <x v="8"/>
    <x v="518"/>
    <x v="514"/>
    <x v="5"/>
    <x v="8"/>
    <x v="36"/>
    <x v="158"/>
    <x v="56"/>
    <x v="158"/>
    <x v="11"/>
    <x v="135"/>
    <x v="131"/>
    <x v="450"/>
    <x v="131"/>
  </r>
  <r>
    <x v="517"/>
    <x v="2"/>
    <x v="36"/>
    <x v="8"/>
    <x v="517"/>
    <x v="513"/>
    <x v="5"/>
    <x v="8"/>
    <x v="36"/>
    <x v="61"/>
    <x v="53"/>
    <x v="50"/>
    <x v="10"/>
    <x v="134"/>
    <x v="72"/>
    <x v="157"/>
    <x v="72"/>
  </r>
  <r>
    <x v="516"/>
    <x v="2"/>
    <x v="36"/>
    <x v="8"/>
    <x v="516"/>
    <x v="512"/>
    <x v="5"/>
    <x v="8"/>
    <x v="35"/>
    <x v="138"/>
    <x v="48"/>
    <x v="153"/>
    <x v="9"/>
    <x v="144"/>
    <x v="103"/>
    <x v="429"/>
    <x v="103"/>
  </r>
  <r>
    <x v="515"/>
    <x v="2"/>
    <x v="36"/>
    <x v="8"/>
    <x v="515"/>
    <x v="511"/>
    <x v="5"/>
    <x v="8"/>
    <x v="35"/>
    <x v="59"/>
    <x v="46"/>
    <x v="59"/>
    <x v="14"/>
    <x v="130"/>
    <x v="88"/>
    <x v="145"/>
    <x v="88"/>
  </r>
  <r>
    <x v="514"/>
    <x v="2"/>
    <x v="35"/>
    <x v="8"/>
    <x v="514"/>
    <x v="510"/>
    <x v="5"/>
    <x v="8"/>
    <x v="35"/>
    <x v="57"/>
    <x v="46"/>
    <x v="54"/>
    <x v="11"/>
    <x v="120"/>
    <x v="73"/>
    <x v="132"/>
    <x v="73"/>
  </r>
  <r>
    <x v="513"/>
    <x v="2"/>
    <x v="35"/>
    <x v="8"/>
    <x v="513"/>
    <x v="509"/>
    <x v="5"/>
    <x v="8"/>
    <x v="35"/>
    <x v="47"/>
    <x v="45"/>
    <x v="34"/>
    <x v="12"/>
    <x v="76"/>
    <x v="68"/>
    <x v="78"/>
    <x v="68"/>
  </r>
  <r>
    <x v="512"/>
    <x v="2"/>
    <x v="35"/>
    <x v="8"/>
    <x v="512"/>
    <x v="508"/>
    <x v="5"/>
    <x v="7"/>
    <x v="35"/>
    <x v="43"/>
    <x v="44"/>
    <x v="29"/>
    <x v="6"/>
    <x v="64"/>
    <x v="32"/>
    <x v="57"/>
    <x v="32"/>
  </r>
  <r>
    <x v="511"/>
    <x v="2"/>
    <x v="35"/>
    <x v="8"/>
    <x v="511"/>
    <x v="507"/>
    <x v="5"/>
    <x v="7"/>
    <x v="34"/>
    <x v="75"/>
    <x v="40"/>
    <x v="93"/>
    <x v="6"/>
    <x v="72"/>
    <x v="58"/>
    <x v="119"/>
    <x v="58"/>
  </r>
  <r>
    <x v="510"/>
    <x v="2"/>
    <x v="35"/>
    <x v="7"/>
    <x v="510"/>
    <x v="506"/>
    <x v="5"/>
    <x v="7"/>
    <x v="34"/>
    <x v="36"/>
    <x v="39"/>
    <x v="23"/>
    <x v="13"/>
    <x v="70"/>
    <x v="63"/>
    <x v="50"/>
    <x v="63"/>
  </r>
  <r>
    <x v="509"/>
    <x v="2"/>
    <x v="34"/>
    <x v="7"/>
    <x v="509"/>
    <x v="505"/>
    <x v="5"/>
    <x v="7"/>
    <x v="34"/>
    <x v="46"/>
    <x v="40"/>
    <x v="39"/>
    <x v="7"/>
    <x v="50"/>
    <x v="42"/>
    <x v="45"/>
    <x v="42"/>
  </r>
  <r>
    <x v="508"/>
    <x v="2"/>
    <x v="34"/>
    <x v="7"/>
    <x v="508"/>
    <x v="504"/>
    <x v="5"/>
    <x v="7"/>
    <x v="34"/>
    <x v="38"/>
    <x v="39"/>
    <x v="25"/>
    <x v="12"/>
    <x v="113"/>
    <x v="56"/>
    <x v="88"/>
    <x v="56"/>
  </r>
  <r>
    <x v="507"/>
    <x v="2"/>
    <x v="34"/>
    <x v="7"/>
    <x v="507"/>
    <x v="503"/>
    <x v="5"/>
    <x v="7"/>
    <x v="34"/>
    <x v="39"/>
    <x v="39"/>
    <x v="26"/>
    <x v="7"/>
    <x v="65"/>
    <x v="34"/>
    <x v="48"/>
    <x v="34"/>
  </r>
  <r>
    <x v="506"/>
    <x v="2"/>
    <x v="34"/>
    <x v="7"/>
    <x v="506"/>
    <x v="502"/>
    <x v="5"/>
    <x v="7"/>
    <x v="33"/>
    <x v="34"/>
    <x v="38"/>
    <x v="21"/>
    <x v="11"/>
    <x v="101"/>
    <x v="52"/>
    <x v="74"/>
    <x v="52"/>
  </r>
  <r>
    <x v="505"/>
    <x v="2"/>
    <x v="34"/>
    <x v="7"/>
    <x v="505"/>
    <x v="501"/>
    <x v="5"/>
    <x v="7"/>
    <x v="33"/>
    <x v="40"/>
    <x v="40"/>
    <x v="27"/>
    <x v="13"/>
    <x v="104"/>
    <x v="66"/>
    <x v="83"/>
    <x v="66"/>
  </r>
  <r>
    <x v="504"/>
    <x v="2"/>
    <x v="33"/>
    <x v="7"/>
    <x v="504"/>
    <x v="500"/>
    <x v="5"/>
    <x v="7"/>
    <x v="33"/>
    <x v="60"/>
    <x v="39"/>
    <x v="68"/>
    <x v="10"/>
    <x v="91"/>
    <x v="69"/>
    <x v="113"/>
    <x v="69"/>
  </r>
  <r>
    <x v="503"/>
    <x v="2"/>
    <x v="33"/>
    <x v="7"/>
    <x v="503"/>
    <x v="499"/>
    <x v="5"/>
    <x v="7"/>
    <x v="33"/>
    <x v="30"/>
    <x v="40"/>
    <x v="11"/>
    <x v="11"/>
    <x v="120"/>
    <x v="47"/>
    <x v="80"/>
    <x v="47"/>
  </r>
  <r>
    <x v="502"/>
    <x v="2"/>
    <x v="33"/>
    <x v="7"/>
    <x v="502"/>
    <x v="498"/>
    <x v="5"/>
    <x v="7"/>
    <x v="33"/>
    <x v="44"/>
    <x v="41"/>
    <x v="36"/>
    <x v="15"/>
    <x v="107"/>
    <x v="79"/>
    <x v="94"/>
    <x v="79"/>
  </r>
  <r>
    <x v="501"/>
    <x v="2"/>
    <x v="33"/>
    <x v="7"/>
    <x v="501"/>
    <x v="497"/>
    <x v="5"/>
    <x v="7"/>
    <x v="32"/>
    <x v="32"/>
    <x v="40"/>
    <x v="16"/>
    <x v="18"/>
    <x v="104"/>
    <x v="77"/>
    <x v="72"/>
    <x v="77"/>
  </r>
  <r>
    <x v="500"/>
    <x v="2"/>
    <x v="33"/>
    <x v="7"/>
    <x v="500"/>
    <x v="496"/>
    <x v="5"/>
    <x v="7"/>
    <x v="32"/>
    <x v="33"/>
    <x v="39"/>
    <x v="19"/>
    <x v="7"/>
    <x v="95"/>
    <x v="29"/>
    <x v="67"/>
    <x v="29"/>
  </r>
  <r>
    <x v="499"/>
    <x v="2"/>
    <x v="32"/>
    <x v="7"/>
    <x v="499"/>
    <x v="495"/>
    <x v="5"/>
    <x v="7"/>
    <x v="32"/>
    <x v="32"/>
    <x v="39"/>
    <x v="17"/>
    <x v="9"/>
    <x v="114"/>
    <x v="40"/>
    <x v="81"/>
    <x v="40"/>
  </r>
  <r>
    <x v="498"/>
    <x v="2"/>
    <x v="32"/>
    <x v="7"/>
    <x v="498"/>
    <x v="494"/>
    <x v="5"/>
    <x v="7"/>
    <x v="32"/>
    <x v="37"/>
    <x v="39"/>
    <x v="24"/>
    <x v="12"/>
    <x v="103"/>
    <x v="54"/>
    <x v="82"/>
    <x v="54"/>
  </r>
  <r>
    <x v="497"/>
    <x v="2"/>
    <x v="32"/>
    <x v="7"/>
    <x v="497"/>
    <x v="493"/>
    <x v="5"/>
    <x v="7"/>
    <x v="32"/>
    <x v="31"/>
    <x v="39"/>
    <x v="15"/>
    <x v="7"/>
    <x v="126"/>
    <x v="27"/>
    <x v="87"/>
    <x v="27"/>
  </r>
  <r>
    <x v="496"/>
    <x v="2"/>
    <x v="32"/>
    <x v="7"/>
    <x v="496"/>
    <x v="492"/>
    <x v="5"/>
    <x v="7"/>
    <x v="31"/>
    <x v="94"/>
    <x v="39"/>
    <x v="119"/>
    <x v="12"/>
    <x v="3"/>
    <x v="102"/>
    <x v="5"/>
    <x v="102"/>
  </r>
  <r>
    <x v="495"/>
    <x v="2"/>
    <x v="32"/>
    <x v="7"/>
    <x v="495"/>
    <x v="491"/>
    <x v="5"/>
    <x v="7"/>
    <x v="31"/>
    <x v="43"/>
    <x v="39"/>
    <x v="35"/>
    <x v="7"/>
    <x v="80"/>
    <x v="39"/>
    <x v="75"/>
    <x v="39"/>
  </r>
  <r>
    <x v="494"/>
    <x v="2"/>
    <x v="31"/>
    <x v="7"/>
    <x v="494"/>
    <x v="490"/>
    <x v="5"/>
    <x v="7"/>
    <x v="31"/>
    <x v="42"/>
    <x v="35"/>
    <x v="39"/>
    <x v="6"/>
    <x v="81"/>
    <x v="31"/>
    <x v="73"/>
    <x v="31"/>
  </r>
  <r>
    <x v="493"/>
    <x v="2"/>
    <x v="31"/>
    <x v="7"/>
    <x v="493"/>
    <x v="489"/>
    <x v="5"/>
    <x v="7"/>
    <x v="31"/>
    <x v="41"/>
    <x v="35"/>
    <x v="35"/>
    <x v="0"/>
    <x v="34"/>
    <x v="10"/>
    <x v="20"/>
    <x v="10"/>
  </r>
  <r>
    <x v="492"/>
    <x v="2"/>
    <x v="31"/>
    <x v="7"/>
    <x v="492"/>
    <x v="488"/>
    <x v="5"/>
    <x v="7"/>
    <x v="31"/>
    <x v="45"/>
    <x v="32"/>
    <x v="51"/>
    <x v="8"/>
    <x v="137"/>
    <x v="48"/>
    <x v="120"/>
    <x v="48"/>
  </r>
  <r>
    <x v="491"/>
    <x v="2"/>
    <x v="31"/>
    <x v="7"/>
    <x v="491"/>
    <x v="487"/>
    <x v="5"/>
    <x v="6"/>
    <x v="30"/>
    <x v="141"/>
    <x v="37"/>
    <x v="165"/>
    <x v="7"/>
    <x v="135"/>
    <x v="94"/>
    <x v="407"/>
    <x v="94"/>
  </r>
  <r>
    <x v="490"/>
    <x v="2"/>
    <x v="31"/>
    <x v="7"/>
    <x v="490"/>
    <x v="486"/>
    <x v="5"/>
    <x v="6"/>
    <x v="30"/>
    <x v="109"/>
    <x v="39"/>
    <x v="137"/>
    <x v="8"/>
    <x v="130"/>
    <x v="89"/>
    <x v="289"/>
    <x v="89"/>
  </r>
  <r>
    <x v="489"/>
    <x v="2"/>
    <x v="30"/>
    <x v="6"/>
    <x v="489"/>
    <x v="485"/>
    <x v="5"/>
    <x v="6"/>
    <x v="30"/>
    <x v="86"/>
    <x v="35"/>
    <x v="113"/>
    <x v="7"/>
    <x v="136"/>
    <x v="71"/>
    <x v="225"/>
    <x v="71"/>
  </r>
  <r>
    <x v="488"/>
    <x v="2"/>
    <x v="30"/>
    <x v="6"/>
    <x v="488"/>
    <x v="484"/>
    <x v="5"/>
    <x v="6"/>
    <x v="30"/>
    <x v="32"/>
    <x v="35"/>
    <x v="21"/>
    <x v="8"/>
    <x v="155"/>
    <x v="33"/>
    <x v="103"/>
    <x v="33"/>
  </r>
  <r>
    <x v="487"/>
    <x v="2"/>
    <x v="30"/>
    <x v="6"/>
    <x v="487"/>
    <x v="483"/>
    <x v="5"/>
    <x v="6"/>
    <x v="30"/>
    <x v="36"/>
    <x v="34"/>
    <x v="30"/>
    <x v="9"/>
    <x v="142"/>
    <x v="44"/>
    <x v="100"/>
    <x v="44"/>
  </r>
  <r>
    <x v="486"/>
    <x v="2"/>
    <x v="30"/>
    <x v="6"/>
    <x v="486"/>
    <x v="482"/>
    <x v="5"/>
    <x v="6"/>
    <x v="29"/>
    <x v="125"/>
    <x v="35"/>
    <x v="155"/>
    <x v="5"/>
    <x v="130"/>
    <x v="75"/>
    <x v="339"/>
    <x v="75"/>
  </r>
  <r>
    <x v="485"/>
    <x v="2"/>
    <x v="30"/>
    <x v="6"/>
    <x v="485"/>
    <x v="481"/>
    <x v="5"/>
    <x v="6"/>
    <x v="29"/>
    <x v="53"/>
    <x v="34"/>
    <x v="56"/>
    <x v="1"/>
    <x v="149"/>
    <x v="17"/>
    <x v="138"/>
    <x v="17"/>
  </r>
  <r>
    <x v="484"/>
    <x v="2"/>
    <x v="29"/>
    <x v="6"/>
    <x v="484"/>
    <x v="480"/>
    <x v="5"/>
    <x v="6"/>
    <x v="29"/>
    <x v="25"/>
    <x v="34"/>
    <x v="14"/>
    <x v="11"/>
    <x v="114"/>
    <x v="43"/>
    <x v="112"/>
    <x v="43"/>
  </r>
  <r>
    <x v="483"/>
    <x v="2"/>
    <x v="29"/>
    <x v="6"/>
    <x v="483"/>
    <x v="479"/>
    <x v="5"/>
    <x v="6"/>
    <x v="29"/>
    <x v="51"/>
    <x v="34"/>
    <x v="54"/>
    <x v="14"/>
    <x v="110"/>
    <x v="80"/>
    <x v="63"/>
    <x v="80"/>
  </r>
  <r>
    <x v="482"/>
    <x v="2"/>
    <x v="29"/>
    <x v="6"/>
    <x v="482"/>
    <x v="478"/>
    <x v="5"/>
    <x v="6"/>
    <x v="29"/>
    <x v="12"/>
    <x v="34"/>
    <x v="3"/>
    <x v="16"/>
    <x v="110"/>
    <x v="46"/>
    <x v="28"/>
    <x v="46"/>
  </r>
  <r>
    <x v="481"/>
    <x v="2"/>
    <x v="29"/>
    <x v="6"/>
    <x v="481"/>
    <x v="477"/>
    <x v="5"/>
    <x v="6"/>
    <x v="28"/>
    <x v="17"/>
    <x v="34"/>
    <x v="6"/>
    <x v="15"/>
    <x v="115"/>
    <x v="51"/>
    <x v="47"/>
    <x v="51"/>
  </r>
  <r>
    <x v="480"/>
    <x v="2"/>
    <x v="29"/>
    <x v="6"/>
    <x v="480"/>
    <x v="476"/>
    <x v="5"/>
    <x v="6"/>
    <x v="28"/>
    <x v="73"/>
    <x v="78"/>
    <x v="32"/>
    <x v="11"/>
    <x v="116"/>
    <x v="84"/>
    <x v="155"/>
    <x v="84"/>
  </r>
  <r>
    <x v="479"/>
    <x v="2"/>
    <x v="28"/>
    <x v="6"/>
    <x v="479"/>
    <x v="475"/>
    <x v="5"/>
    <x v="6"/>
    <x v="28"/>
    <x v="31"/>
    <x v="32"/>
    <x v="26"/>
    <x v="4"/>
    <x v="107"/>
    <x v="22"/>
    <x v="68"/>
    <x v="22"/>
  </r>
  <r>
    <x v="478"/>
    <x v="2"/>
    <x v="28"/>
    <x v="6"/>
    <x v="478"/>
    <x v="474"/>
    <x v="7"/>
    <x v="6"/>
    <x v="27"/>
    <x v="26"/>
    <x v="22"/>
    <x v="42"/>
    <x v="15"/>
    <x v="101"/>
    <x v="59"/>
    <x v="61"/>
    <x v="59"/>
  </r>
  <r>
    <x v="477"/>
    <x v="2"/>
    <x v="28"/>
    <x v="6"/>
    <x v="477"/>
    <x v="473"/>
    <x v="7"/>
    <x v="6"/>
    <x v="27"/>
    <x v="22"/>
    <x v="28"/>
    <x v="24"/>
    <x v="9"/>
    <x v="103"/>
    <x v="28"/>
    <x v="26"/>
    <x v="28"/>
  </r>
  <r>
    <x v="476"/>
    <x v="2"/>
    <x v="27"/>
    <x v="6"/>
    <x v="476"/>
    <x v="472"/>
    <x v="5"/>
    <x v="6"/>
    <x v="27"/>
    <x v="28"/>
    <x v="24"/>
    <x v="40"/>
    <x v="9"/>
    <x v="70"/>
    <x v="35"/>
    <x v="46"/>
    <x v="35"/>
  </r>
  <r>
    <x v="475"/>
    <x v="2"/>
    <x v="27"/>
    <x v="6"/>
    <x v="475"/>
    <x v="471"/>
    <x v="5"/>
    <x v="6"/>
    <x v="27"/>
    <x v="30"/>
    <x v="31"/>
    <x v="30"/>
    <x v="7"/>
    <x v="85"/>
    <x v="26"/>
    <x v="76"/>
    <x v="26"/>
  </r>
  <r>
    <x v="474"/>
    <x v="2"/>
    <x v="27"/>
    <x v="6"/>
    <x v="474"/>
    <x v="470"/>
    <x v="5"/>
    <x v="6"/>
    <x v="27"/>
    <x v="23"/>
    <x v="29"/>
    <x v="24"/>
    <x v="10"/>
    <x v="114"/>
    <x v="36"/>
    <x v="33"/>
    <x v="36"/>
  </r>
  <r>
    <x v="473"/>
    <x v="2"/>
    <x v="27"/>
    <x v="6"/>
    <x v="473"/>
    <x v="469"/>
    <x v="5"/>
    <x v="6"/>
    <x v="26"/>
    <x v="35"/>
    <x v="29"/>
    <x v="43"/>
    <x v="6"/>
    <x v="82"/>
    <x v="25"/>
    <x v="31"/>
    <x v="25"/>
  </r>
  <r>
    <x v="472"/>
    <x v="2"/>
    <x v="27"/>
    <x v="6"/>
    <x v="472"/>
    <x v="468"/>
    <x v="5"/>
    <x v="6"/>
    <x v="26"/>
    <x v="21"/>
    <x v="23"/>
    <x v="30"/>
    <x v="3"/>
    <x v="56"/>
    <x v="12"/>
    <x v="51"/>
    <x v="12"/>
  </r>
  <r>
    <x v="471"/>
    <x v="2"/>
    <x v="26"/>
    <x v="6"/>
    <x v="471"/>
    <x v="467"/>
    <x v="5"/>
    <x v="6"/>
    <x v="26"/>
    <x v="29"/>
    <x v="20"/>
    <x v="47"/>
    <x v="4"/>
    <x v="109"/>
    <x v="19"/>
    <x v="7"/>
    <x v="19"/>
  </r>
  <r>
    <x v="470"/>
    <x v="2"/>
    <x v="26"/>
    <x v="6"/>
    <x v="470"/>
    <x v="466"/>
    <x v="5"/>
    <x v="5"/>
    <x v="26"/>
    <x v="33"/>
    <x v="20"/>
    <x v="55"/>
    <x v="14"/>
    <x v="12"/>
    <x v="65"/>
    <x v="27"/>
    <x v="65"/>
  </r>
  <r>
    <x v="469"/>
    <x v="2"/>
    <x v="26"/>
    <x v="6"/>
    <x v="469"/>
    <x v="465"/>
    <x v="5"/>
    <x v="5"/>
    <x v="26"/>
    <x v="31"/>
    <x v="19"/>
    <x v="53"/>
    <x v="3"/>
    <x v="54"/>
    <x v="16"/>
    <x v="65"/>
    <x v="16"/>
  </r>
  <r>
    <x v="468"/>
    <x v="2"/>
    <x v="26"/>
    <x v="6"/>
    <x v="468"/>
    <x v="464"/>
    <x v="5"/>
    <x v="5"/>
    <x v="25"/>
    <x v="29"/>
    <x v="19"/>
    <x v="49"/>
    <x v="8"/>
    <x v="100"/>
    <x v="30"/>
    <x v="49"/>
    <x v="30"/>
  </r>
  <r>
    <x v="467"/>
    <x v="2"/>
    <x v="26"/>
    <x v="5"/>
    <x v="467"/>
    <x v="463"/>
    <x v="5"/>
    <x v="5"/>
    <x v="25"/>
    <x v="24"/>
    <x v="19"/>
    <x v="41"/>
    <x v="16"/>
    <x v="87"/>
    <x v="61"/>
    <x v="25"/>
    <x v="61"/>
  </r>
  <r>
    <x v="466"/>
    <x v="2"/>
    <x v="25"/>
    <x v="5"/>
    <x v="466"/>
    <x v="462"/>
    <x v="5"/>
    <x v="5"/>
    <x v="25"/>
    <x v="20"/>
    <x v="19"/>
    <x v="35"/>
    <x v="3"/>
    <x v="65"/>
    <x v="11"/>
    <x v="39"/>
    <x v="11"/>
  </r>
  <r>
    <x v="465"/>
    <x v="2"/>
    <x v="25"/>
    <x v="5"/>
    <x v="465"/>
    <x v="461"/>
    <x v="5"/>
    <x v="5"/>
    <x v="25"/>
    <x v="25"/>
    <x v="19"/>
    <x v="45"/>
    <x v="4"/>
    <x v="83"/>
    <x v="18"/>
    <x v="23"/>
    <x v="18"/>
  </r>
  <r>
    <x v="464"/>
    <x v="2"/>
    <x v="25"/>
    <x v="5"/>
    <x v="464"/>
    <x v="460"/>
    <x v="5"/>
    <x v="5"/>
    <x v="25"/>
    <x v="14"/>
    <x v="14"/>
    <x v="31"/>
    <x v="0"/>
    <x v="82"/>
    <x v="5"/>
    <x v="56"/>
    <x v="5"/>
  </r>
  <r>
    <x v="463"/>
    <x v="2"/>
    <x v="25"/>
    <x v="5"/>
    <x v="463"/>
    <x v="459"/>
    <x v="5"/>
    <x v="5"/>
    <x v="24"/>
    <x v="22"/>
    <x v="14"/>
    <x v="46"/>
    <x v="7"/>
    <x v="112"/>
    <x v="24"/>
    <x v="59"/>
    <x v="24"/>
  </r>
  <r>
    <x v="462"/>
    <x v="2"/>
    <x v="25"/>
    <x v="5"/>
    <x v="462"/>
    <x v="458"/>
    <x v="5"/>
    <x v="5"/>
    <x v="24"/>
    <x v="21"/>
    <x v="17"/>
    <x v="40"/>
    <x v="11"/>
    <x v="119"/>
    <x v="38"/>
    <x v="34"/>
    <x v="38"/>
  </r>
  <r>
    <x v="461"/>
    <x v="2"/>
    <x v="24"/>
    <x v="5"/>
    <x v="461"/>
    <x v="457"/>
    <x v="5"/>
    <x v="5"/>
    <x v="24"/>
    <x v="25"/>
    <x v="16"/>
    <x v="50"/>
    <x v="12"/>
    <x v="75"/>
    <x v="49"/>
    <x v="58"/>
    <x v="49"/>
  </r>
  <r>
    <x v="460"/>
    <x v="2"/>
    <x v="24"/>
    <x v="5"/>
    <x v="460"/>
    <x v="456"/>
    <x v="5"/>
    <x v="5"/>
    <x v="24"/>
    <x v="23"/>
    <x v="17"/>
    <x v="44"/>
    <x v="16"/>
    <x v="112"/>
    <x v="60"/>
    <x v="53"/>
    <x v="60"/>
  </r>
  <r>
    <x v="459"/>
    <x v="2"/>
    <x v="24"/>
    <x v="5"/>
    <x v="459"/>
    <x v="455"/>
    <x v="5"/>
    <x v="5"/>
    <x v="24"/>
    <x v="21"/>
    <x v="16"/>
    <x v="41"/>
    <x v="16"/>
    <x v="113"/>
    <x v="55"/>
    <x v="99"/>
    <x v="55"/>
  </r>
  <r>
    <x v="458"/>
    <x v="2"/>
    <x v="24"/>
    <x v="5"/>
    <x v="458"/>
    <x v="454"/>
    <x v="5"/>
    <x v="5"/>
    <x v="23"/>
    <x v="31"/>
    <x v="15"/>
    <x v="60"/>
    <x v="4"/>
    <x v="152"/>
    <x v="22"/>
    <x v="36"/>
    <x v="22"/>
  </r>
  <r>
    <x v="457"/>
    <x v="2"/>
    <x v="24"/>
    <x v="5"/>
    <x v="457"/>
    <x v="453"/>
    <x v="5"/>
    <x v="5"/>
    <x v="23"/>
    <x v="22"/>
    <x v="13"/>
    <x v="47"/>
    <x v="2"/>
    <x v="87"/>
    <x v="9"/>
    <x v="52"/>
    <x v="9"/>
  </r>
  <r>
    <x v="456"/>
    <x v="2"/>
    <x v="23"/>
    <x v="5"/>
    <x v="456"/>
    <x v="452"/>
    <x v="5"/>
    <x v="5"/>
    <x v="23"/>
    <x v="18"/>
    <x v="15"/>
    <x v="37"/>
    <x v="17"/>
    <x v="120"/>
    <x v="53"/>
    <x v="62"/>
    <x v="53"/>
  </r>
  <r>
    <x v="455"/>
    <x v="2"/>
    <x v="23"/>
    <x v="5"/>
    <x v="455"/>
    <x v="451"/>
    <x v="5"/>
    <x v="5"/>
    <x v="23"/>
    <x v="15"/>
    <x v="14"/>
    <x v="32"/>
    <x v="5"/>
    <x v="148"/>
    <x v="13"/>
    <x v="95"/>
    <x v="13"/>
  </r>
  <r>
    <x v="454"/>
    <x v="2"/>
    <x v="23"/>
    <x v="5"/>
    <x v="454"/>
    <x v="450"/>
    <x v="5"/>
    <x v="5"/>
    <x v="23"/>
    <x v="32"/>
    <x v="18"/>
    <x v="57"/>
    <x v="8"/>
    <x v="141"/>
    <x v="33"/>
    <x v="77"/>
    <x v="33"/>
  </r>
  <r>
    <x v="453"/>
    <x v="2"/>
    <x v="23"/>
    <x v="5"/>
    <x v="453"/>
    <x v="449"/>
    <x v="5"/>
    <x v="5"/>
    <x v="22"/>
    <x v="19"/>
    <x v="13"/>
    <x v="42"/>
    <x v="12"/>
    <x v="146"/>
    <x v="41"/>
    <x v="98"/>
    <x v="41"/>
  </r>
  <r>
    <x v="452"/>
    <x v="2"/>
    <x v="23"/>
    <x v="5"/>
    <x v="452"/>
    <x v="448"/>
    <x v="5"/>
    <x v="5"/>
    <x v="22"/>
    <x v="39"/>
    <x v="14"/>
    <x v="72"/>
    <x v="12"/>
    <x v="131"/>
    <x v="57"/>
    <x v="38"/>
    <x v="57"/>
  </r>
  <r>
    <x v="451"/>
    <x v="2"/>
    <x v="22"/>
    <x v="5"/>
    <x v="451"/>
    <x v="447"/>
    <x v="5"/>
    <x v="5"/>
    <x v="22"/>
    <x v="10"/>
    <x v="12"/>
    <x v="24"/>
    <x v="8"/>
    <x v="138"/>
    <x v="20"/>
    <x v="32"/>
    <x v="20"/>
  </r>
  <r>
    <x v="450"/>
    <x v="2"/>
    <x v="22"/>
    <x v="5"/>
    <x v="450"/>
    <x v="446"/>
    <x v="5"/>
    <x v="5"/>
    <x v="22"/>
    <x v="13"/>
    <x v="11"/>
    <x v="31"/>
    <x v="6"/>
    <x v="112"/>
    <x v="15"/>
    <x v="29"/>
    <x v="15"/>
  </r>
  <r>
    <x v="449"/>
    <x v="2"/>
    <x v="22"/>
    <x v="5"/>
    <x v="449"/>
    <x v="445"/>
    <x v="6"/>
    <x v="4"/>
    <x v="21"/>
    <x v="8"/>
    <x v="10"/>
    <x v="37"/>
    <x v="16"/>
    <x v="136"/>
    <x v="37"/>
    <x v="24"/>
    <x v="37"/>
  </r>
  <r>
    <x v="448"/>
    <x v="2"/>
    <x v="22"/>
    <x v="5"/>
    <x v="448"/>
    <x v="444"/>
    <x v="6"/>
    <x v="4"/>
    <x v="21"/>
    <x v="7"/>
    <x v="9"/>
    <x v="32"/>
    <x v="4"/>
    <x v="126"/>
    <x v="7"/>
    <x v="19"/>
    <x v="7"/>
  </r>
  <r>
    <x v="447"/>
    <x v="2"/>
    <x v="21"/>
    <x v="5"/>
    <x v="447"/>
    <x v="443"/>
    <x v="5"/>
    <x v="4"/>
    <x v="21"/>
    <x v="11"/>
    <x v="9"/>
    <x v="46"/>
    <x v="16"/>
    <x v="86"/>
    <x v="45"/>
    <x v="42"/>
    <x v="45"/>
  </r>
  <r>
    <x v="446"/>
    <x v="2"/>
    <x v="21"/>
    <x v="4"/>
    <x v="446"/>
    <x v="442"/>
    <x v="5"/>
    <x v="4"/>
    <x v="21"/>
    <x v="22"/>
    <x v="10"/>
    <x v="67"/>
    <x v="48"/>
    <x v="95"/>
    <x v="456"/>
    <x v="16"/>
    <x v="456"/>
  </r>
  <r>
    <x v="445"/>
    <x v="2"/>
    <x v="21"/>
    <x v="4"/>
    <x v="445"/>
    <x v="441"/>
    <x v="5"/>
    <x v="4"/>
    <x v="21"/>
    <x v="6"/>
    <x v="8"/>
    <x v="34"/>
    <x v="3"/>
    <x v="78"/>
    <x v="4"/>
    <x v="14"/>
    <x v="4"/>
  </r>
  <r>
    <x v="444"/>
    <x v="2"/>
    <x v="21"/>
    <x v="4"/>
    <x v="444"/>
    <x v="440"/>
    <x v="7"/>
    <x v="4"/>
    <x v="20"/>
    <x v="5"/>
    <x v="7"/>
    <x v="43"/>
    <x v="13"/>
    <x v="76"/>
    <x v="21"/>
    <x v="9"/>
    <x v="21"/>
  </r>
  <r>
    <x v="443"/>
    <x v="2"/>
    <x v="21"/>
    <x v="4"/>
    <x v="443"/>
    <x v="439"/>
    <x v="7"/>
    <x v="4"/>
    <x v="20"/>
    <x v="4"/>
    <x v="6"/>
    <x v="41"/>
    <x v="13"/>
    <x v="65"/>
    <x v="14"/>
    <x v="17"/>
    <x v="14"/>
  </r>
  <r>
    <x v="442"/>
    <x v="2"/>
    <x v="20"/>
    <x v="4"/>
    <x v="442"/>
    <x v="438"/>
    <x v="5"/>
    <x v="4"/>
    <x v="20"/>
    <x v="3"/>
    <x v="3"/>
    <x v="51"/>
    <x v="9"/>
    <x v="156"/>
    <x v="7"/>
    <x v="21"/>
    <x v="7"/>
  </r>
  <r>
    <x v="441"/>
    <x v="2"/>
    <x v="20"/>
    <x v="4"/>
    <x v="441"/>
    <x v="437"/>
    <x v="5"/>
    <x v="4"/>
    <x v="19"/>
    <x v="9"/>
    <x v="2"/>
    <x v="96"/>
    <x v="9"/>
    <x v="95"/>
    <x v="23"/>
    <x v="1"/>
    <x v="23"/>
  </r>
  <r>
    <x v="440"/>
    <x v="2"/>
    <x v="20"/>
    <x v="4"/>
    <x v="440"/>
    <x v="436"/>
    <x v="5"/>
    <x v="4"/>
    <x v="19"/>
    <x v="0"/>
    <x v="0"/>
    <x v="37"/>
    <x v="8"/>
    <x v="45"/>
    <x v="1"/>
    <x v="4"/>
    <x v="1"/>
  </r>
  <r>
    <x v="439"/>
    <x v="2"/>
    <x v="19"/>
    <x v="4"/>
    <x v="439"/>
    <x v="435"/>
    <x v="5"/>
    <x v="4"/>
    <x v="19"/>
    <x v="1"/>
    <x v="4"/>
    <x v="25"/>
    <x v="6"/>
    <x v="101"/>
    <x v="3"/>
    <x v="13"/>
    <x v="3"/>
  </r>
  <r>
    <x v="438"/>
    <x v="2"/>
    <x v="19"/>
    <x v="4"/>
    <x v="438"/>
    <x v="434"/>
    <x v="5"/>
    <x v="4"/>
    <x v="19"/>
    <x v="5"/>
    <x v="1"/>
    <x v="73"/>
    <x v="5"/>
    <x v="57"/>
    <x v="6"/>
    <x v="13"/>
    <x v="6"/>
  </r>
  <r>
    <x v="437"/>
    <x v="2"/>
    <x v="19"/>
    <x v="4"/>
    <x v="437"/>
    <x v="433"/>
    <x v="5"/>
    <x v="4"/>
    <x v="19"/>
    <x v="5"/>
    <x v="1"/>
    <x v="73"/>
    <x v="5"/>
    <x v="57"/>
    <x v="6"/>
    <x v="13"/>
    <x v="6"/>
  </r>
  <r>
    <x v="436"/>
    <x v="2"/>
    <x v="19"/>
    <x v="4"/>
    <x v="436"/>
    <x v="432"/>
    <x v="5"/>
    <x v="4"/>
    <x v="18"/>
    <x v="5"/>
    <x v="1"/>
    <x v="73"/>
    <x v="5"/>
    <x v="57"/>
    <x v="6"/>
    <x v="13"/>
    <x v="6"/>
  </r>
  <r>
    <x v="435"/>
    <x v="2"/>
    <x v="18"/>
    <x v="4"/>
    <x v="435"/>
    <x v="431"/>
    <x v="4"/>
    <x v="4"/>
    <x v="18"/>
    <x v="5"/>
    <x v="1"/>
    <x v="73"/>
    <x v="5"/>
    <x v="57"/>
    <x v="6"/>
    <x v="3"/>
    <x v="6"/>
  </r>
  <r>
    <x v="434"/>
    <x v="2"/>
    <x v="18"/>
    <x v="4"/>
    <x v="434"/>
    <x v="430"/>
    <x v="4"/>
    <x v="4"/>
    <x v="18"/>
    <x v="2"/>
    <x v="5"/>
    <x v="24"/>
    <x v="5"/>
    <x v="57"/>
    <x v="2"/>
    <x v="141"/>
    <x v="2"/>
  </r>
  <r>
    <x v="433"/>
    <x v="2"/>
    <x v="12"/>
    <x v="4"/>
    <x v="433"/>
    <x v="429"/>
    <x v="6"/>
    <x v="2"/>
    <x v="11"/>
    <x v="177"/>
    <x v="87"/>
    <x v="136"/>
    <x v="5"/>
    <x v="35"/>
    <x v="92"/>
    <x v="141"/>
    <x v="92"/>
  </r>
  <r>
    <x v="432"/>
    <x v="2"/>
    <x v="11"/>
    <x v="2"/>
    <x v="432"/>
    <x v="428"/>
    <x v="6"/>
    <x v="2"/>
    <x v="11"/>
    <x v="136"/>
    <x v="120"/>
    <x v="64"/>
    <x v="17"/>
    <x v="25"/>
    <x v="184"/>
    <x v="273"/>
    <x v="184"/>
  </r>
  <r>
    <x v="431"/>
    <x v="2"/>
    <x v="11"/>
    <x v="2"/>
    <x v="431"/>
    <x v="427"/>
    <x v="6"/>
    <x v="2"/>
    <x v="10"/>
    <x v="177"/>
    <x v="125"/>
    <x v="100"/>
    <x v="24"/>
    <x v="73"/>
    <x v="391"/>
    <x v="162"/>
    <x v="391"/>
  </r>
  <r>
    <x v="430"/>
    <x v="2"/>
    <x v="11"/>
    <x v="2"/>
    <x v="430"/>
    <x v="426"/>
    <x v="6"/>
    <x v="2"/>
    <x v="10"/>
    <x v="125"/>
    <x v="128"/>
    <x v="46"/>
    <x v="11"/>
    <x v="63"/>
    <x v="112"/>
    <x v="230"/>
    <x v="112"/>
  </r>
  <r>
    <x v="429"/>
    <x v="2"/>
    <x v="11"/>
    <x v="2"/>
    <x v="429"/>
    <x v="425"/>
    <x v="6"/>
    <x v="2"/>
    <x v="10"/>
    <x v="172"/>
    <x v="127"/>
    <x v="94"/>
    <x v="20"/>
    <x v="64"/>
    <x v="312"/>
    <x v="421"/>
    <x v="312"/>
  </r>
  <r>
    <x v="428"/>
    <x v="2"/>
    <x v="11"/>
    <x v="2"/>
    <x v="428"/>
    <x v="424"/>
    <x v="6"/>
    <x v="2"/>
    <x v="10"/>
    <x v="196"/>
    <x v="127"/>
    <x v="116"/>
    <x v="18"/>
    <x v="96"/>
    <x v="314"/>
    <x v="118"/>
    <x v="314"/>
  </r>
  <r>
    <x v="427"/>
    <x v="2"/>
    <x v="10"/>
    <x v="2"/>
    <x v="427"/>
    <x v="423"/>
    <x v="6"/>
    <x v="2"/>
    <x v="10"/>
    <x v="154"/>
    <x v="128"/>
    <x v="74"/>
    <x v="17"/>
    <x v="30"/>
    <x v="214"/>
    <x v="171"/>
    <x v="214"/>
  </r>
  <r>
    <x v="426"/>
    <x v="2"/>
    <x v="10"/>
    <x v="2"/>
    <x v="426"/>
    <x v="422"/>
    <x v="6"/>
    <x v="2"/>
    <x v="9"/>
    <x v="178"/>
    <x v="127"/>
    <x v="99"/>
    <x v="14"/>
    <x v="43"/>
    <x v="190"/>
    <x v="210"/>
    <x v="190"/>
  </r>
  <r>
    <x v="425"/>
    <x v="2"/>
    <x v="10"/>
    <x v="2"/>
    <x v="425"/>
    <x v="421"/>
    <x v="6"/>
    <x v="2"/>
    <x v="9"/>
    <x v="183"/>
    <x v="123"/>
    <x v="107"/>
    <x v="18"/>
    <x v="52"/>
    <x v="286"/>
    <x v="398"/>
    <x v="286"/>
  </r>
  <r>
    <x v="424"/>
    <x v="2"/>
    <x v="10"/>
    <x v="2"/>
    <x v="424"/>
    <x v="420"/>
    <x v="6"/>
    <x v="2"/>
    <x v="9"/>
    <x v="223"/>
    <x v="126"/>
    <x v="153"/>
    <x v="11"/>
    <x v="68"/>
    <x v="198"/>
    <x v="317"/>
    <x v="198"/>
  </r>
  <r>
    <x v="423"/>
    <x v="2"/>
    <x v="10"/>
    <x v="2"/>
    <x v="423"/>
    <x v="419"/>
    <x v="6"/>
    <x v="2"/>
    <x v="9"/>
    <x v="166"/>
    <x v="129"/>
    <x v="86"/>
    <x v="19"/>
    <x v="91"/>
    <x v="277"/>
    <x v="194"/>
    <x v="277"/>
  </r>
  <r>
    <x v="422"/>
    <x v="2"/>
    <x v="9"/>
    <x v="2"/>
    <x v="422"/>
    <x v="418"/>
    <x v="6"/>
    <x v="2"/>
    <x v="9"/>
    <x v="152"/>
    <x v="129"/>
    <x v="71"/>
    <x v="26"/>
    <x v="63"/>
    <x v="379"/>
    <x v="164"/>
    <x v="379"/>
  </r>
  <r>
    <x v="421"/>
    <x v="2"/>
    <x v="9"/>
    <x v="2"/>
    <x v="421"/>
    <x v="417"/>
    <x v="6"/>
    <x v="2"/>
    <x v="8"/>
    <x v="159"/>
    <x v="102"/>
    <x v="103"/>
    <x v="12"/>
    <x v="46"/>
    <x v="143"/>
    <x v="286"/>
    <x v="143"/>
  </r>
  <r>
    <x v="420"/>
    <x v="2"/>
    <x v="9"/>
    <x v="2"/>
    <x v="420"/>
    <x v="416"/>
    <x v="6"/>
    <x v="1"/>
    <x v="8"/>
    <x v="215"/>
    <x v="131"/>
    <x v="136"/>
    <x v="15"/>
    <x v="56"/>
    <x v="276"/>
    <x v="359"/>
    <x v="276"/>
  </r>
  <r>
    <x v="419"/>
    <x v="2"/>
    <x v="9"/>
    <x v="2"/>
    <x v="419"/>
    <x v="415"/>
    <x v="6"/>
    <x v="1"/>
    <x v="8"/>
    <x v="182"/>
    <x v="133"/>
    <x v="98"/>
    <x v="20"/>
    <x v="91"/>
    <x v="338"/>
    <x v="283"/>
    <x v="338"/>
  </r>
  <r>
    <x v="418"/>
    <x v="2"/>
    <x v="9"/>
    <x v="1"/>
    <x v="418"/>
    <x v="414"/>
    <x v="6"/>
    <x v="1"/>
    <x v="8"/>
    <x v="161"/>
    <x v="120"/>
    <x v="89"/>
    <x v="30"/>
    <x v="88"/>
    <x v="452"/>
    <x v="190"/>
    <x v="452"/>
  </r>
  <r>
    <x v="417"/>
    <x v="2"/>
    <x v="8"/>
    <x v="1"/>
    <x v="417"/>
    <x v="413"/>
    <x v="6"/>
    <x v="1"/>
    <x v="8"/>
    <x v="211"/>
    <x v="129"/>
    <x v="132"/>
    <x v="15"/>
    <x v="37"/>
    <x v="267"/>
    <x v="170"/>
    <x v="267"/>
  </r>
  <r>
    <x v="416"/>
    <x v="2"/>
    <x v="8"/>
    <x v="1"/>
    <x v="416"/>
    <x v="412"/>
    <x v="6"/>
    <x v="1"/>
    <x v="7"/>
    <x v="190"/>
    <x v="116"/>
    <x v="119"/>
    <x v="12"/>
    <x v="39"/>
    <x v="163"/>
    <x v="89"/>
    <x v="163"/>
  </r>
  <r>
    <x v="415"/>
    <x v="2"/>
    <x v="8"/>
    <x v="1"/>
    <x v="415"/>
    <x v="411"/>
    <x v="6"/>
    <x v="1"/>
    <x v="7"/>
    <x v="61"/>
    <x v="52"/>
    <x v="52"/>
    <x v="14"/>
    <x v="63"/>
    <x v="91"/>
    <x v="249"/>
    <x v="91"/>
  </r>
  <r>
    <x v="414"/>
    <x v="2"/>
    <x v="8"/>
    <x v="1"/>
    <x v="414"/>
    <x v="410"/>
    <x v="6"/>
    <x v="1"/>
    <x v="7"/>
    <x v="233"/>
    <x v="114"/>
    <x v="176"/>
    <x v="9"/>
    <x v="38"/>
    <x v="168"/>
    <x v="143"/>
    <x v="168"/>
  </r>
  <r>
    <x v="413"/>
    <x v="2"/>
    <x v="8"/>
    <x v="1"/>
    <x v="413"/>
    <x v="409"/>
    <x v="6"/>
    <x v="1"/>
    <x v="7"/>
    <x v="144"/>
    <x v="115"/>
    <x v="77"/>
    <x v="19"/>
    <x v="44"/>
    <x v="233"/>
    <x v="384"/>
    <x v="233"/>
  </r>
  <r>
    <x v="412"/>
    <x v="2"/>
    <x v="7"/>
    <x v="1"/>
    <x v="412"/>
    <x v="408"/>
    <x v="6"/>
    <x v="1"/>
    <x v="7"/>
    <x v="128"/>
    <x v="116"/>
    <x v="61"/>
    <x v="24"/>
    <x v="138"/>
    <x v="285"/>
    <x v="425"/>
    <x v="285"/>
  </r>
  <r>
    <x v="411"/>
    <x v="2"/>
    <x v="7"/>
    <x v="1"/>
    <x v="411"/>
    <x v="407"/>
    <x v="6"/>
    <x v="1"/>
    <x v="6"/>
    <x v="185"/>
    <x v="119"/>
    <x v="113"/>
    <x v="14"/>
    <x v="106"/>
    <x v="201"/>
    <x v="136"/>
    <x v="201"/>
  </r>
  <r>
    <x v="410"/>
    <x v="2"/>
    <x v="7"/>
    <x v="1"/>
    <x v="410"/>
    <x v="406"/>
    <x v="6"/>
    <x v="1"/>
    <x v="6"/>
    <x v="121"/>
    <x v="101"/>
    <x v="68"/>
    <x v="9"/>
    <x v="48"/>
    <x v="98"/>
    <x v="196"/>
    <x v="98"/>
  </r>
  <r>
    <x v="409"/>
    <x v="2"/>
    <x v="7"/>
    <x v="1"/>
    <x v="409"/>
    <x v="405"/>
    <x v="6"/>
    <x v="1"/>
    <x v="6"/>
    <x v="211"/>
    <x v="115"/>
    <x v="146"/>
    <x v="16"/>
    <x v="38"/>
    <x v="292"/>
    <x v="122"/>
    <x v="292"/>
  </r>
  <r>
    <x v="408"/>
    <x v="2"/>
    <x v="7"/>
    <x v="1"/>
    <x v="408"/>
    <x v="404"/>
    <x v="6"/>
    <x v="1"/>
    <x v="6"/>
    <x v="121"/>
    <x v="116"/>
    <x v="54"/>
    <x v="18"/>
    <x v="40"/>
    <x v="178"/>
    <x v="261"/>
    <x v="178"/>
  </r>
  <r>
    <x v="407"/>
    <x v="2"/>
    <x v="6"/>
    <x v="1"/>
    <x v="407"/>
    <x v="403"/>
    <x v="6"/>
    <x v="1"/>
    <x v="6"/>
    <x v="224"/>
    <x v="127"/>
    <x v="156"/>
    <x v="15"/>
    <x v="43"/>
    <x v="304"/>
    <x v="268"/>
    <x v="304"/>
  </r>
  <r>
    <x v="406"/>
    <x v="2"/>
    <x v="6"/>
    <x v="1"/>
    <x v="406"/>
    <x v="402"/>
    <x v="6"/>
    <x v="1"/>
    <x v="5"/>
    <x v="236"/>
    <x v="126"/>
    <x v="170"/>
    <x v="14"/>
    <x v="40"/>
    <x v="305"/>
    <x v="222"/>
    <x v="305"/>
  </r>
  <r>
    <x v="405"/>
    <x v="2"/>
    <x v="6"/>
    <x v="1"/>
    <x v="405"/>
    <x v="401"/>
    <x v="6"/>
    <x v="1"/>
    <x v="5"/>
    <x v="149"/>
    <x v="127"/>
    <x v="70"/>
    <x v="22"/>
    <x v="75"/>
    <x v="287"/>
    <x v="405"/>
    <x v="287"/>
  </r>
  <r>
    <x v="404"/>
    <x v="2"/>
    <x v="6"/>
    <x v="1"/>
    <x v="404"/>
    <x v="400"/>
    <x v="6"/>
    <x v="1"/>
    <x v="5"/>
    <x v="154"/>
    <x v="126"/>
    <x v="76"/>
    <x v="27"/>
    <x v="123"/>
    <x v="399"/>
    <x v="257"/>
    <x v="399"/>
  </r>
  <r>
    <x v="403"/>
    <x v="2"/>
    <x v="6"/>
    <x v="1"/>
    <x v="403"/>
    <x v="399"/>
    <x v="6"/>
    <x v="1"/>
    <x v="5"/>
    <x v="154"/>
    <x v="126"/>
    <x v="76"/>
    <x v="20"/>
    <x v="83"/>
    <x v="275"/>
    <x v="250"/>
    <x v="275"/>
  </r>
  <r>
    <x v="402"/>
    <x v="2"/>
    <x v="5"/>
    <x v="1"/>
    <x v="402"/>
    <x v="398"/>
    <x v="6"/>
    <x v="1"/>
    <x v="5"/>
    <x v="155"/>
    <x v="125"/>
    <x v="78"/>
    <x v="15"/>
    <x v="80"/>
    <x v="176"/>
    <x v="308"/>
    <x v="176"/>
  </r>
  <r>
    <x v="401"/>
    <x v="2"/>
    <x v="5"/>
    <x v="1"/>
    <x v="401"/>
    <x v="397"/>
    <x v="6"/>
    <x v="1"/>
    <x v="4"/>
    <x v="180"/>
    <x v="128"/>
    <x v="100"/>
    <x v="34"/>
    <x v="80"/>
    <x v="503"/>
    <x v="189"/>
    <x v="503"/>
  </r>
  <r>
    <x v="400"/>
    <x v="2"/>
    <x v="5"/>
    <x v="1"/>
    <x v="400"/>
    <x v="396"/>
    <x v="6"/>
    <x v="0"/>
    <x v="4"/>
    <x v="166"/>
    <x v="125"/>
    <x v="90"/>
    <x v="27"/>
    <x v="52"/>
    <x v="419"/>
    <x v="182"/>
    <x v="419"/>
  </r>
  <r>
    <x v="399"/>
    <x v="2"/>
    <x v="5"/>
    <x v="1"/>
    <x v="399"/>
    <x v="395"/>
    <x v="6"/>
    <x v="0"/>
    <x v="4"/>
    <x v="152"/>
    <x v="116"/>
    <x v="84"/>
    <x v="18"/>
    <x v="58"/>
    <x v="227"/>
    <x v="272"/>
    <x v="227"/>
  </r>
  <r>
    <x v="398"/>
    <x v="2"/>
    <x v="5"/>
    <x v="0"/>
    <x v="398"/>
    <x v="394"/>
    <x v="6"/>
    <x v="0"/>
    <x v="4"/>
    <x v="150"/>
    <x v="117"/>
    <x v="81"/>
    <x v="23"/>
    <x v="91"/>
    <x v="310"/>
    <x v="304"/>
    <x v="310"/>
  </r>
  <r>
    <x v="397"/>
    <x v="2"/>
    <x v="4"/>
    <x v="0"/>
    <x v="397"/>
    <x v="393"/>
    <x v="6"/>
    <x v="0"/>
    <x v="4"/>
    <x v="146"/>
    <x v="119"/>
    <x v="75"/>
    <x v="14"/>
    <x v="103"/>
    <x v="153"/>
    <x v="254"/>
    <x v="153"/>
  </r>
  <r>
    <x v="396"/>
    <x v="2"/>
    <x v="4"/>
    <x v="0"/>
    <x v="396"/>
    <x v="392"/>
    <x v="6"/>
    <x v="0"/>
    <x v="3"/>
    <x v="149"/>
    <x v="110"/>
    <x v="87"/>
    <x v="31"/>
    <x v="85"/>
    <x v="449"/>
    <x v="209"/>
    <x v="449"/>
  </r>
  <r>
    <x v="395"/>
    <x v="2"/>
    <x v="4"/>
    <x v="0"/>
    <x v="395"/>
    <x v="391"/>
    <x v="6"/>
    <x v="0"/>
    <x v="3"/>
    <x v="133"/>
    <x v="124"/>
    <x v="58"/>
    <x v="16"/>
    <x v="80"/>
    <x v="162"/>
    <x v="228"/>
    <x v="162"/>
  </r>
  <r>
    <x v="394"/>
    <x v="2"/>
    <x v="4"/>
    <x v="0"/>
    <x v="394"/>
    <x v="390"/>
    <x v="6"/>
    <x v="0"/>
    <x v="3"/>
    <x v="123"/>
    <x v="115"/>
    <x v="57"/>
    <x v="25"/>
    <x v="96"/>
    <x v="293"/>
    <x v="255"/>
    <x v="293"/>
  </r>
  <r>
    <x v="393"/>
    <x v="2"/>
    <x v="4"/>
    <x v="0"/>
    <x v="393"/>
    <x v="389"/>
    <x v="6"/>
    <x v="0"/>
    <x v="3"/>
    <x v="128"/>
    <x v="95"/>
    <x v="81"/>
    <x v="19"/>
    <x v="101"/>
    <x v="212"/>
    <x v="204"/>
    <x v="212"/>
  </r>
  <r>
    <x v="392"/>
    <x v="2"/>
    <x v="3"/>
    <x v="0"/>
    <x v="392"/>
    <x v="388"/>
    <x v="6"/>
    <x v="0"/>
    <x v="3"/>
    <x v="109"/>
    <x v="103"/>
    <x v="55"/>
    <x v="20"/>
    <x v="95"/>
    <x v="196"/>
    <x v="264"/>
    <x v="196"/>
  </r>
  <r>
    <x v="391"/>
    <x v="2"/>
    <x v="3"/>
    <x v="0"/>
    <x v="391"/>
    <x v="387"/>
    <x v="6"/>
    <x v="0"/>
    <x v="2"/>
    <x v="134"/>
    <x v="105"/>
    <x v="77"/>
    <x v="26"/>
    <x v="99"/>
    <x v="347"/>
    <x v="186"/>
    <x v="347"/>
  </r>
  <r>
    <x v="390"/>
    <x v="2"/>
    <x v="3"/>
    <x v="0"/>
    <x v="390"/>
    <x v="386"/>
    <x v="6"/>
    <x v="0"/>
    <x v="2"/>
    <x v="129"/>
    <x v="102"/>
    <x v="75"/>
    <x v="15"/>
    <x v="71"/>
    <x v="150"/>
    <x v="173"/>
    <x v="150"/>
  </r>
  <r>
    <x v="389"/>
    <x v="2"/>
    <x v="3"/>
    <x v="0"/>
    <x v="389"/>
    <x v="385"/>
    <x v="6"/>
    <x v="0"/>
    <x v="2"/>
    <x v="138"/>
    <x v="105"/>
    <x v="81"/>
    <x v="18"/>
    <x v="63"/>
    <x v="209"/>
    <x v="208"/>
    <x v="209"/>
  </r>
  <r>
    <x v="388"/>
    <x v="2"/>
    <x v="3"/>
    <x v="0"/>
    <x v="388"/>
    <x v="384"/>
    <x v="6"/>
    <x v="0"/>
    <x v="2"/>
    <x v="130"/>
    <x v="101"/>
    <x v="77"/>
    <x v="12"/>
    <x v="82"/>
    <x v="122"/>
    <x v="191"/>
    <x v="122"/>
  </r>
  <r>
    <x v="387"/>
    <x v="2"/>
    <x v="2"/>
    <x v="0"/>
    <x v="387"/>
    <x v="383"/>
    <x v="6"/>
    <x v="0"/>
    <x v="2"/>
    <x v="134"/>
    <x v="100"/>
    <x v="82"/>
    <x v="22"/>
    <x v="70"/>
    <x v="256"/>
    <x v="256"/>
    <x v="256"/>
  </r>
  <r>
    <x v="386"/>
    <x v="2"/>
    <x v="2"/>
    <x v="0"/>
    <x v="386"/>
    <x v="382"/>
    <x v="6"/>
    <x v="0"/>
    <x v="1"/>
    <x v="127"/>
    <x v="103"/>
    <x v="72"/>
    <x v="14"/>
    <x v="102"/>
    <x v="139"/>
    <x v="92"/>
    <x v="139"/>
  </r>
  <r>
    <x v="385"/>
    <x v="2"/>
    <x v="2"/>
    <x v="0"/>
    <x v="385"/>
    <x v="381"/>
    <x v="4"/>
    <x v="0"/>
    <x v="1"/>
    <x v="86"/>
    <x v="70"/>
    <x v="59"/>
    <x v="16"/>
    <x v="42"/>
    <x v="119"/>
    <x v="165"/>
    <x v="119"/>
  </r>
  <r>
    <x v="384"/>
    <x v="2"/>
    <x v="1"/>
    <x v="0"/>
    <x v="384"/>
    <x v="380"/>
    <x v="4"/>
    <x v="0"/>
    <x v="1"/>
    <x v="86"/>
    <x v="101"/>
    <x v="26"/>
    <x v="11"/>
    <x v="101"/>
    <x v="93"/>
    <x v="166"/>
    <x v="93"/>
  </r>
  <r>
    <x v="383"/>
    <x v="2"/>
    <x v="1"/>
    <x v="0"/>
    <x v="383"/>
    <x v="379"/>
    <x v="4"/>
    <x v="0"/>
    <x v="1"/>
    <x v="115"/>
    <x v="91"/>
    <x v="72"/>
    <x v="14"/>
    <x v="71"/>
    <x v="130"/>
    <x v="263"/>
    <x v="130"/>
  </r>
  <r>
    <x v="382"/>
    <x v="2"/>
    <x v="1"/>
    <x v="0"/>
    <x v="382"/>
    <x v="378"/>
    <x v="4"/>
    <x v="0"/>
    <x v="1"/>
    <x v="120"/>
    <x v="94"/>
    <x v="74"/>
    <x v="22"/>
    <x v="110"/>
    <x v="229"/>
    <x v="135"/>
    <x v="229"/>
  </r>
  <r>
    <x v="381"/>
    <x v="2"/>
    <x v="1"/>
    <x v="0"/>
    <x v="381"/>
    <x v="377"/>
    <x v="4"/>
    <x v="0"/>
    <x v="0"/>
    <x v="89"/>
    <x v="86"/>
    <x v="48"/>
    <x v="14"/>
    <x v="71"/>
    <x v="111"/>
    <x v="123"/>
    <x v="111"/>
  </r>
  <r>
    <x v="380"/>
    <x v="2"/>
    <x v="1"/>
    <x v="0"/>
    <x v="380"/>
    <x v="376"/>
    <x v="4"/>
    <x v="0"/>
    <x v="0"/>
    <x v="77"/>
    <x v="49"/>
    <x v="81"/>
    <x v="27"/>
    <x v="75"/>
    <x v="208"/>
    <x v="22"/>
    <x v="208"/>
  </r>
  <r>
    <x v="379"/>
    <x v="2"/>
    <x v="0"/>
    <x v="0"/>
    <x v="379"/>
    <x v="375"/>
    <x v="5"/>
    <x v="0"/>
    <x v="0"/>
    <x v="54"/>
    <x v="39"/>
    <x v="55"/>
    <x v="15"/>
    <x v="23"/>
    <x v="86"/>
    <x v="253"/>
    <x v="86"/>
  </r>
  <r>
    <x v="378"/>
    <x v="1"/>
    <x v="0"/>
    <x v="0"/>
    <x v="378"/>
    <x v="374"/>
    <x v="4"/>
    <x v="11"/>
    <x v="0"/>
    <x v="47"/>
    <x v="47"/>
    <x v="31"/>
    <x v="17"/>
    <x v="57"/>
    <x v="87"/>
    <x v="84"/>
    <x v="87"/>
  </r>
  <r>
    <x v="377"/>
    <x v="1"/>
    <x v="0"/>
    <x v="0"/>
    <x v="377"/>
    <x v="373"/>
    <x v="4"/>
    <x v="11"/>
    <x v="51"/>
    <x v="196"/>
    <x v="178"/>
    <x v="47"/>
    <x v="26"/>
    <x v="24"/>
    <x v="451"/>
    <x v="282"/>
    <x v="451"/>
  </r>
  <r>
    <x v="376"/>
    <x v="1"/>
    <x v="0"/>
    <x v="11"/>
    <x v="376"/>
    <x v="372"/>
    <x v="4"/>
    <x v="11"/>
    <x v="51"/>
    <x v="114"/>
    <x v="104"/>
    <x v="59"/>
    <x v="19"/>
    <x v="94"/>
    <x v="185"/>
    <x v="154"/>
    <x v="185"/>
  </r>
  <r>
    <x v="375"/>
    <x v="1"/>
    <x v="0"/>
    <x v="11"/>
    <x v="375"/>
    <x v="371"/>
    <x v="5"/>
    <x v="11"/>
    <x v="51"/>
    <x v="152"/>
    <x v="102"/>
    <x v="98"/>
    <x v="19"/>
    <x v="46"/>
    <x v="248"/>
    <x v="161"/>
    <x v="248"/>
  </r>
  <r>
    <x v="374"/>
    <x v="1"/>
    <x v="51"/>
    <x v="11"/>
    <x v="374"/>
    <x v="370"/>
    <x v="4"/>
    <x v="11"/>
    <x v="51"/>
    <x v="145"/>
    <x v="102"/>
    <x v="91"/>
    <x v="24"/>
    <x v="70"/>
    <x v="328"/>
    <x v="104"/>
    <x v="328"/>
  </r>
  <r>
    <x v="373"/>
    <x v="1"/>
    <x v="51"/>
    <x v="11"/>
    <x v="373"/>
    <x v="369"/>
    <x v="4"/>
    <x v="11"/>
    <x v="50"/>
    <x v="111"/>
    <x v="99"/>
    <x v="61"/>
    <x v="20"/>
    <x v="34"/>
    <x v="199"/>
    <x v="184"/>
    <x v="199"/>
  </r>
  <r>
    <x v="372"/>
    <x v="1"/>
    <x v="51"/>
    <x v="11"/>
    <x v="372"/>
    <x v="368"/>
    <x v="4"/>
    <x v="11"/>
    <x v="50"/>
    <x v="125"/>
    <x v="96"/>
    <x v="77"/>
    <x v="10"/>
    <x v="50"/>
    <x v="105"/>
    <x v="150"/>
    <x v="105"/>
  </r>
  <r>
    <x v="371"/>
    <x v="1"/>
    <x v="50"/>
    <x v="11"/>
    <x v="371"/>
    <x v="367"/>
    <x v="4"/>
    <x v="11"/>
    <x v="50"/>
    <x v="167"/>
    <x v="129"/>
    <x v="87"/>
    <x v="10"/>
    <x v="50"/>
    <x v="125"/>
    <x v="205"/>
    <x v="125"/>
  </r>
  <r>
    <x v="370"/>
    <x v="1"/>
    <x v="50"/>
    <x v="11"/>
    <x v="370"/>
    <x v="366"/>
    <x v="4"/>
    <x v="11"/>
    <x v="50"/>
    <x v="134"/>
    <x v="106"/>
    <x v="76"/>
    <x v="11"/>
    <x v="75"/>
    <x v="117"/>
    <x v="66"/>
    <x v="117"/>
  </r>
  <r>
    <x v="369"/>
    <x v="1"/>
    <x v="50"/>
    <x v="11"/>
    <x v="369"/>
    <x v="365"/>
    <x v="4"/>
    <x v="11"/>
    <x v="50"/>
    <x v="137"/>
    <x v="115"/>
    <x v="70"/>
    <x v="16"/>
    <x v="21"/>
    <x v="166"/>
    <x v="97"/>
    <x v="166"/>
  </r>
  <r>
    <x v="368"/>
    <x v="1"/>
    <x v="50"/>
    <x v="11"/>
    <x v="368"/>
    <x v="364"/>
    <x v="4"/>
    <x v="11"/>
    <x v="49"/>
    <x v="102"/>
    <x v="54"/>
    <x v="109"/>
    <x v="35"/>
    <x v="49"/>
    <x v="416"/>
    <x v="8"/>
    <x v="416"/>
  </r>
  <r>
    <x v="367"/>
    <x v="1"/>
    <x v="50"/>
    <x v="11"/>
    <x v="367"/>
    <x v="363"/>
    <x v="4"/>
    <x v="11"/>
    <x v="49"/>
    <x v="81"/>
    <x v="101"/>
    <x v="20"/>
    <x v="9"/>
    <x v="14"/>
    <x v="82"/>
    <x v="18"/>
    <x v="82"/>
  </r>
  <r>
    <x v="366"/>
    <x v="1"/>
    <x v="49"/>
    <x v="11"/>
    <x v="366"/>
    <x v="362"/>
    <x v="4"/>
    <x v="11"/>
    <x v="49"/>
    <x v="27"/>
    <x v="25"/>
    <x v="38"/>
    <x v="1"/>
    <x v="13"/>
    <x v="8"/>
    <x v="332"/>
    <x v="8"/>
  </r>
  <r>
    <x v="365"/>
    <x v="1"/>
    <x v="49"/>
    <x v="11"/>
    <x v="365"/>
    <x v="361"/>
    <x v="4"/>
    <x v="11"/>
    <x v="48"/>
    <x v="65"/>
    <x v="21"/>
    <x v="112"/>
    <x v="28"/>
    <x v="116"/>
    <x v="177"/>
    <x v="329"/>
    <x v="177"/>
  </r>
  <r>
    <x v="364"/>
    <x v="1"/>
    <x v="48"/>
    <x v="11"/>
    <x v="364"/>
    <x v="360"/>
    <x v="4"/>
    <x v="11"/>
    <x v="48"/>
    <x v="140"/>
    <x v="112"/>
    <x v="76"/>
    <x v="17"/>
    <x v="99"/>
    <x v="195"/>
    <x v="489"/>
    <x v="195"/>
  </r>
  <r>
    <x v="363"/>
    <x v="1"/>
    <x v="48"/>
    <x v="11"/>
    <x v="363"/>
    <x v="359"/>
    <x v="4"/>
    <x v="11"/>
    <x v="48"/>
    <x v="161"/>
    <x v="131"/>
    <x v="78"/>
    <x v="25"/>
    <x v="126"/>
    <x v="376"/>
    <x v="181"/>
    <x v="376"/>
  </r>
  <r>
    <x v="362"/>
    <x v="1"/>
    <x v="48"/>
    <x v="11"/>
    <x v="362"/>
    <x v="358"/>
    <x v="4"/>
    <x v="11"/>
    <x v="48"/>
    <x v="198"/>
    <x v="121"/>
    <x v="124"/>
    <x v="18"/>
    <x v="95"/>
    <x v="320"/>
    <x v="571"/>
    <x v="320"/>
  </r>
  <r>
    <x v="361"/>
    <x v="1"/>
    <x v="48"/>
    <x v="11"/>
    <x v="361"/>
    <x v="357"/>
    <x v="4"/>
    <x v="11"/>
    <x v="48"/>
    <x v="98"/>
    <x v="123"/>
    <x v="23"/>
    <x v="31"/>
    <x v="155"/>
    <x v="357"/>
    <x v="388"/>
    <x v="357"/>
  </r>
  <r>
    <x v="360"/>
    <x v="1"/>
    <x v="48"/>
    <x v="11"/>
    <x v="360"/>
    <x v="356"/>
    <x v="4"/>
    <x v="10"/>
    <x v="47"/>
    <x v="253"/>
    <x v="111"/>
    <x v="197"/>
    <x v="13"/>
    <x v="150"/>
    <x v="331"/>
    <x v="290"/>
    <x v="331"/>
  </r>
  <r>
    <x v="359"/>
    <x v="1"/>
    <x v="47"/>
    <x v="10"/>
    <x v="359"/>
    <x v="355"/>
    <x v="4"/>
    <x v="10"/>
    <x v="47"/>
    <x v="116"/>
    <x v="115"/>
    <x v="50"/>
    <x v="23"/>
    <x v="135"/>
    <x v="239"/>
    <x v="382"/>
    <x v="239"/>
  </r>
  <r>
    <x v="358"/>
    <x v="1"/>
    <x v="47"/>
    <x v="10"/>
    <x v="358"/>
    <x v="354"/>
    <x v="4"/>
    <x v="10"/>
    <x v="47"/>
    <x v="104"/>
    <x v="117"/>
    <x v="36"/>
    <x v="27"/>
    <x v="117"/>
    <x v="290"/>
    <x v="435"/>
    <x v="290"/>
  </r>
  <r>
    <x v="357"/>
    <x v="1"/>
    <x v="47"/>
    <x v="10"/>
    <x v="357"/>
    <x v="353"/>
    <x v="4"/>
    <x v="10"/>
    <x v="47"/>
    <x v="152"/>
    <x v="110"/>
    <x v="90"/>
    <x v="15"/>
    <x v="153"/>
    <x v="171"/>
    <x v="362"/>
    <x v="171"/>
  </r>
  <r>
    <x v="356"/>
    <x v="1"/>
    <x v="47"/>
    <x v="10"/>
    <x v="356"/>
    <x v="352"/>
    <x v="4"/>
    <x v="10"/>
    <x v="47"/>
    <x v="130"/>
    <x v="128"/>
    <x v="51"/>
    <x v="22"/>
    <x v="148"/>
    <x v="247"/>
    <x v="325"/>
    <x v="247"/>
  </r>
  <r>
    <x v="355"/>
    <x v="1"/>
    <x v="47"/>
    <x v="10"/>
    <x v="355"/>
    <x v="351"/>
    <x v="4"/>
    <x v="10"/>
    <x v="46"/>
    <x v="112"/>
    <x v="131"/>
    <x v="30"/>
    <x v="28"/>
    <x v="141"/>
    <x v="333"/>
    <x v="288"/>
    <x v="333"/>
  </r>
  <r>
    <x v="354"/>
    <x v="1"/>
    <x v="46"/>
    <x v="10"/>
    <x v="354"/>
    <x v="351"/>
    <x v="3"/>
    <x v="10"/>
    <x v="46"/>
    <x v="108"/>
    <x v="137"/>
    <x v="20"/>
    <x v="26"/>
    <x v="150"/>
    <x v="280"/>
    <x v="400"/>
    <x v="280"/>
  </r>
  <r>
    <x v="353"/>
    <x v="1"/>
    <x v="46"/>
    <x v="10"/>
    <x v="353"/>
    <x v="351"/>
    <x v="2"/>
    <x v="10"/>
    <x v="46"/>
    <x v="93"/>
    <x v="127"/>
    <x v="12"/>
    <x v="18"/>
    <x v="162"/>
    <x v="144"/>
    <x v="35"/>
    <x v="144"/>
  </r>
  <r>
    <x v="352"/>
    <x v="1"/>
    <x v="46"/>
    <x v="10"/>
    <x v="352"/>
    <x v="351"/>
    <x v="1"/>
    <x v="10"/>
    <x v="46"/>
    <x v="108"/>
    <x v="137"/>
    <x v="20"/>
    <x v="14"/>
    <x v="107"/>
    <x v="123"/>
    <x v="389"/>
    <x v="123"/>
  </r>
  <r>
    <x v="351"/>
    <x v="1"/>
    <x v="46"/>
    <x v="10"/>
    <x v="351"/>
    <x v="351"/>
    <x v="0"/>
    <x v="10"/>
    <x v="46"/>
    <x v="16"/>
    <x v="27"/>
    <x v="14"/>
    <x v="28"/>
    <x v="132"/>
    <x v="83"/>
    <x v="251"/>
    <x v="83"/>
  </r>
  <r>
    <x v="350"/>
    <x v="1"/>
    <x v="46"/>
    <x v="10"/>
    <x v="350"/>
    <x v="350"/>
    <x v="4"/>
    <x v="10"/>
    <x v="45"/>
    <x v="136"/>
    <x v="116"/>
    <x v="68"/>
    <x v="12"/>
    <x v="125"/>
    <x v="126"/>
    <x v="277"/>
    <x v="126"/>
  </r>
  <r>
    <x v="349"/>
    <x v="1"/>
    <x v="45"/>
    <x v="10"/>
    <x v="349"/>
    <x v="349"/>
    <x v="4"/>
    <x v="10"/>
    <x v="45"/>
    <x v="100"/>
    <x v="117"/>
    <x v="31"/>
    <x v="18"/>
    <x v="128"/>
    <x v="154"/>
    <x v="237"/>
    <x v="154"/>
  </r>
  <r>
    <x v="348"/>
    <x v="1"/>
    <x v="45"/>
    <x v="10"/>
    <x v="348"/>
    <x v="348"/>
    <x v="4"/>
    <x v="10"/>
    <x v="45"/>
    <x v="107"/>
    <x v="117"/>
    <x v="39"/>
    <x v="18"/>
    <x v="150"/>
    <x v="159"/>
    <x v="409"/>
    <x v="159"/>
  </r>
  <r>
    <x v="347"/>
    <x v="1"/>
    <x v="45"/>
    <x v="10"/>
    <x v="347"/>
    <x v="347"/>
    <x v="4"/>
    <x v="10"/>
    <x v="45"/>
    <x v="80"/>
    <x v="94"/>
    <x v="24"/>
    <x v="17"/>
    <x v="128"/>
    <x v="120"/>
    <x v="545"/>
    <x v="120"/>
  </r>
  <r>
    <x v="346"/>
    <x v="1"/>
    <x v="45"/>
    <x v="10"/>
    <x v="346"/>
    <x v="346"/>
    <x v="5"/>
    <x v="10"/>
    <x v="44"/>
    <x v="150"/>
    <x v="111"/>
    <x v="87"/>
    <x v="15"/>
    <x v="168"/>
    <x v="167"/>
    <x v="126"/>
    <x v="167"/>
  </r>
  <r>
    <x v="345"/>
    <x v="1"/>
    <x v="44"/>
    <x v="10"/>
    <x v="345"/>
    <x v="345"/>
    <x v="4"/>
    <x v="10"/>
    <x v="44"/>
    <x v="195"/>
    <x v="113"/>
    <x v="129"/>
    <x v="15"/>
    <x v="53"/>
    <x v="235"/>
    <x v="127"/>
    <x v="235"/>
  </r>
  <r>
    <x v="344"/>
    <x v="1"/>
    <x v="44"/>
    <x v="10"/>
    <x v="344"/>
    <x v="344"/>
    <x v="5"/>
    <x v="10"/>
    <x v="44"/>
    <x v="102"/>
    <x v="99"/>
    <x v="52"/>
    <x v="28"/>
    <x v="103"/>
    <x v="301"/>
    <x v="457"/>
    <x v="301"/>
  </r>
  <r>
    <x v="343"/>
    <x v="1"/>
    <x v="44"/>
    <x v="10"/>
    <x v="343"/>
    <x v="343"/>
    <x v="4"/>
    <x v="10"/>
    <x v="44"/>
    <x v="63"/>
    <x v="73"/>
    <x v="19"/>
    <x v="27"/>
    <x v="141"/>
    <x v="158"/>
    <x v="469"/>
    <x v="158"/>
  </r>
  <r>
    <x v="342"/>
    <x v="1"/>
    <x v="44"/>
    <x v="10"/>
    <x v="342"/>
    <x v="342"/>
    <x v="5"/>
    <x v="9"/>
    <x v="43"/>
    <x v="155"/>
    <x v="101"/>
    <x v="101"/>
    <x v="19"/>
    <x v="120"/>
    <x v="254"/>
    <x v="499"/>
    <x v="254"/>
  </r>
  <r>
    <x v="341"/>
    <x v="1"/>
    <x v="43"/>
    <x v="9"/>
    <x v="341"/>
    <x v="341"/>
    <x v="4"/>
    <x v="9"/>
    <x v="43"/>
    <x v="192"/>
    <x v="118"/>
    <x v="119"/>
    <x v="7"/>
    <x v="141"/>
    <x v="110"/>
    <x v="299"/>
    <x v="110"/>
  </r>
  <r>
    <x v="340"/>
    <x v="1"/>
    <x v="43"/>
    <x v="9"/>
    <x v="340"/>
    <x v="340"/>
    <x v="4"/>
    <x v="9"/>
    <x v="43"/>
    <x v="188"/>
    <x v="118"/>
    <x v="115"/>
    <x v="20"/>
    <x v="105"/>
    <x v="352"/>
    <x v="534"/>
    <x v="352"/>
  </r>
  <r>
    <x v="339"/>
    <x v="1"/>
    <x v="43"/>
    <x v="9"/>
    <x v="339"/>
    <x v="339"/>
    <x v="4"/>
    <x v="9"/>
    <x v="43"/>
    <x v="142"/>
    <x v="103"/>
    <x v="87"/>
    <x v="20"/>
    <x v="165"/>
    <x v="251"/>
    <x v="498"/>
    <x v="251"/>
  </r>
  <r>
    <x v="338"/>
    <x v="1"/>
    <x v="43"/>
    <x v="9"/>
    <x v="338"/>
    <x v="338"/>
    <x v="4"/>
    <x v="9"/>
    <x v="42"/>
    <x v="192"/>
    <x v="114"/>
    <x v="123"/>
    <x v="20"/>
    <x v="174"/>
    <x v="359"/>
    <x v="372"/>
    <x v="359"/>
  </r>
  <r>
    <x v="337"/>
    <x v="1"/>
    <x v="42"/>
    <x v="9"/>
    <x v="337"/>
    <x v="337"/>
    <x v="4"/>
    <x v="9"/>
    <x v="42"/>
    <x v="149"/>
    <x v="109"/>
    <x v="88"/>
    <x v="10"/>
    <x v="95"/>
    <x v="116"/>
    <x v="367"/>
    <x v="116"/>
  </r>
  <r>
    <x v="336"/>
    <x v="1"/>
    <x v="42"/>
    <x v="9"/>
    <x v="336"/>
    <x v="336"/>
    <x v="4"/>
    <x v="9"/>
    <x v="42"/>
    <x v="179"/>
    <x v="120"/>
    <x v="106"/>
    <x v="10"/>
    <x v="155"/>
    <x v="134"/>
    <x v="467"/>
    <x v="134"/>
  </r>
  <r>
    <x v="335"/>
    <x v="1"/>
    <x v="42"/>
    <x v="9"/>
    <x v="335"/>
    <x v="335"/>
    <x v="4"/>
    <x v="9"/>
    <x v="42"/>
    <x v="106"/>
    <x v="115"/>
    <x v="40"/>
    <x v="20"/>
    <x v="181"/>
    <x v="189"/>
    <x v="183"/>
    <x v="189"/>
  </r>
  <r>
    <x v="334"/>
    <x v="1"/>
    <x v="42"/>
    <x v="9"/>
    <x v="334"/>
    <x v="334"/>
    <x v="4"/>
    <x v="9"/>
    <x v="42"/>
    <x v="116"/>
    <x v="91"/>
    <x v="73"/>
    <x v="10"/>
    <x v="125"/>
    <x v="101"/>
    <x v="399"/>
    <x v="101"/>
  </r>
  <r>
    <x v="333"/>
    <x v="1"/>
    <x v="42"/>
    <x v="9"/>
    <x v="333"/>
    <x v="333"/>
    <x v="4"/>
    <x v="9"/>
    <x v="41"/>
    <x v="78"/>
    <x v="92"/>
    <x v="23"/>
    <x v="31"/>
    <x v="165"/>
    <x v="265"/>
    <x v="476"/>
    <x v="265"/>
  </r>
  <r>
    <x v="332"/>
    <x v="1"/>
    <x v="41"/>
    <x v="9"/>
    <x v="332"/>
    <x v="332"/>
    <x v="4"/>
    <x v="9"/>
    <x v="41"/>
    <x v="105"/>
    <x v="76"/>
    <x v="78"/>
    <x v="20"/>
    <x v="155"/>
    <x v="187"/>
    <x v="298"/>
    <x v="187"/>
  </r>
  <r>
    <x v="331"/>
    <x v="1"/>
    <x v="41"/>
    <x v="9"/>
    <x v="331"/>
    <x v="331"/>
    <x v="4"/>
    <x v="9"/>
    <x v="41"/>
    <x v="154"/>
    <x v="105"/>
    <x v="97"/>
    <x v="30"/>
    <x v="178"/>
    <x v="443"/>
    <x v="512"/>
    <x v="443"/>
  </r>
  <r>
    <x v="330"/>
    <x v="1"/>
    <x v="41"/>
    <x v="9"/>
    <x v="330"/>
    <x v="330"/>
    <x v="4"/>
    <x v="9"/>
    <x v="41"/>
    <x v="79"/>
    <x v="78"/>
    <x v="39"/>
    <x v="20"/>
    <x v="145"/>
    <x v="142"/>
    <x v="192"/>
    <x v="142"/>
  </r>
  <r>
    <x v="329"/>
    <x v="1"/>
    <x v="41"/>
    <x v="9"/>
    <x v="329"/>
    <x v="329"/>
    <x v="4"/>
    <x v="9"/>
    <x v="41"/>
    <x v="190"/>
    <x v="99"/>
    <x v="136"/>
    <x v="9"/>
    <x v="94"/>
    <x v="128"/>
    <x v="245"/>
    <x v="128"/>
  </r>
  <r>
    <x v="328"/>
    <x v="1"/>
    <x v="41"/>
    <x v="9"/>
    <x v="328"/>
    <x v="328"/>
    <x v="4"/>
    <x v="9"/>
    <x v="40"/>
    <x v="102"/>
    <x v="99"/>
    <x v="52"/>
    <x v="24"/>
    <x v="127"/>
    <x v="230"/>
    <x v="354"/>
    <x v="230"/>
  </r>
  <r>
    <x v="327"/>
    <x v="1"/>
    <x v="40"/>
    <x v="9"/>
    <x v="327"/>
    <x v="327"/>
    <x v="5"/>
    <x v="9"/>
    <x v="40"/>
    <x v="95"/>
    <x v="107"/>
    <x v="36"/>
    <x v="17"/>
    <x v="172"/>
    <x v="141"/>
    <x v="503"/>
    <x v="141"/>
  </r>
  <r>
    <x v="326"/>
    <x v="1"/>
    <x v="40"/>
    <x v="9"/>
    <x v="326"/>
    <x v="326"/>
    <x v="4"/>
    <x v="9"/>
    <x v="40"/>
    <x v="92"/>
    <x v="111"/>
    <x v="26"/>
    <x v="22"/>
    <x v="167"/>
    <x v="174"/>
    <x v="464"/>
    <x v="174"/>
  </r>
  <r>
    <x v="325"/>
    <x v="1"/>
    <x v="40"/>
    <x v="9"/>
    <x v="325"/>
    <x v="325"/>
    <x v="4"/>
    <x v="9"/>
    <x v="40"/>
    <x v="159"/>
    <x v="118"/>
    <x v="89"/>
    <x v="20"/>
    <x v="162"/>
    <x v="283"/>
    <x v="516"/>
    <x v="283"/>
  </r>
  <r>
    <x v="324"/>
    <x v="1"/>
    <x v="40"/>
    <x v="9"/>
    <x v="324"/>
    <x v="324"/>
    <x v="4"/>
    <x v="9"/>
    <x v="39"/>
    <x v="136"/>
    <x v="111"/>
    <x v="73"/>
    <x v="18"/>
    <x v="164"/>
    <x v="207"/>
    <x v="471"/>
    <x v="207"/>
  </r>
  <r>
    <x v="323"/>
    <x v="1"/>
    <x v="39"/>
    <x v="9"/>
    <x v="323"/>
    <x v="323"/>
    <x v="4"/>
    <x v="9"/>
    <x v="39"/>
    <x v="171"/>
    <x v="100"/>
    <x v="116"/>
    <x v="13"/>
    <x v="141"/>
    <x v="161"/>
    <x v="129"/>
    <x v="161"/>
  </r>
  <r>
    <x v="322"/>
    <x v="1"/>
    <x v="39"/>
    <x v="9"/>
    <x v="322"/>
    <x v="322"/>
    <x v="4"/>
    <x v="9"/>
    <x v="39"/>
    <x v="165"/>
    <x v="113"/>
    <x v="100"/>
    <x v="23"/>
    <x v="46"/>
    <x v="353"/>
    <x v="336"/>
    <x v="353"/>
  </r>
  <r>
    <x v="321"/>
    <x v="1"/>
    <x v="39"/>
    <x v="9"/>
    <x v="321"/>
    <x v="321"/>
    <x v="4"/>
    <x v="9"/>
    <x v="39"/>
    <x v="117"/>
    <x v="110"/>
    <x v="56"/>
    <x v="9"/>
    <x v="157"/>
    <x v="96"/>
    <x v="235"/>
    <x v="96"/>
  </r>
  <r>
    <x v="320"/>
    <x v="1"/>
    <x v="39"/>
    <x v="9"/>
    <x v="320"/>
    <x v="320"/>
    <x v="4"/>
    <x v="8"/>
    <x v="39"/>
    <x v="98"/>
    <x v="108"/>
    <x v="38"/>
    <x v="24"/>
    <x v="144"/>
    <x v="222"/>
    <x v="229"/>
    <x v="222"/>
  </r>
  <r>
    <x v="319"/>
    <x v="1"/>
    <x v="39"/>
    <x v="8"/>
    <x v="319"/>
    <x v="319"/>
    <x v="4"/>
    <x v="8"/>
    <x v="38"/>
    <x v="83"/>
    <x v="102"/>
    <x v="21"/>
    <x v="14"/>
    <x v="165"/>
    <x v="106"/>
    <x v="306"/>
    <x v="106"/>
  </r>
  <r>
    <x v="318"/>
    <x v="1"/>
    <x v="38"/>
    <x v="8"/>
    <x v="318"/>
    <x v="318"/>
    <x v="4"/>
    <x v="8"/>
    <x v="38"/>
    <x v="70"/>
    <x v="75"/>
    <x v="30"/>
    <x v="20"/>
    <x v="164"/>
    <x v="130"/>
    <x v="402"/>
    <x v="130"/>
  </r>
  <r>
    <x v="317"/>
    <x v="1"/>
    <x v="38"/>
    <x v="8"/>
    <x v="317"/>
    <x v="317"/>
    <x v="4"/>
    <x v="8"/>
    <x v="38"/>
    <x v="88"/>
    <x v="103"/>
    <x v="27"/>
    <x v="19"/>
    <x v="144"/>
    <x v="146"/>
    <x v="493"/>
    <x v="146"/>
  </r>
  <r>
    <x v="316"/>
    <x v="1"/>
    <x v="38"/>
    <x v="8"/>
    <x v="316"/>
    <x v="316"/>
    <x v="4"/>
    <x v="8"/>
    <x v="38"/>
    <x v="128"/>
    <x v="68"/>
    <x v="110"/>
    <x v="10"/>
    <x v="148"/>
    <x v="108"/>
    <x v="463"/>
    <x v="108"/>
  </r>
  <r>
    <x v="315"/>
    <x v="1"/>
    <x v="38"/>
    <x v="8"/>
    <x v="315"/>
    <x v="315"/>
    <x v="4"/>
    <x v="8"/>
    <x v="38"/>
    <x v="176"/>
    <x v="155"/>
    <x v="70"/>
    <x v="10"/>
    <x v="140"/>
    <x v="132"/>
    <x v="486"/>
    <x v="132"/>
  </r>
  <r>
    <x v="314"/>
    <x v="1"/>
    <x v="38"/>
    <x v="8"/>
    <x v="314"/>
    <x v="314"/>
    <x v="4"/>
    <x v="8"/>
    <x v="37"/>
    <x v="159"/>
    <x v="109"/>
    <x v="98"/>
    <x v="10"/>
    <x v="141"/>
    <x v="121"/>
    <x v="386"/>
    <x v="121"/>
  </r>
  <r>
    <x v="313"/>
    <x v="1"/>
    <x v="37"/>
    <x v="8"/>
    <x v="313"/>
    <x v="313"/>
    <x v="4"/>
    <x v="8"/>
    <x v="37"/>
    <x v="175"/>
    <x v="96"/>
    <x v="124"/>
    <x v="20"/>
    <x v="112"/>
    <x v="321"/>
    <x v="303"/>
    <x v="321"/>
  </r>
  <r>
    <x v="312"/>
    <x v="1"/>
    <x v="37"/>
    <x v="8"/>
    <x v="312"/>
    <x v="312"/>
    <x v="5"/>
    <x v="8"/>
    <x v="37"/>
    <x v="160"/>
    <x v="111"/>
    <x v="97"/>
    <x v="9"/>
    <x v="159"/>
    <x v="113"/>
    <x v="287"/>
    <x v="113"/>
  </r>
  <r>
    <x v="311"/>
    <x v="1"/>
    <x v="37"/>
    <x v="8"/>
    <x v="311"/>
    <x v="311"/>
    <x v="4"/>
    <x v="8"/>
    <x v="37"/>
    <x v="90"/>
    <x v="111"/>
    <x v="23"/>
    <x v="28"/>
    <x v="160"/>
    <x v="259"/>
    <x v="30"/>
    <x v="259"/>
  </r>
  <r>
    <x v="310"/>
    <x v="1"/>
    <x v="37"/>
    <x v="8"/>
    <x v="310"/>
    <x v="310"/>
    <x v="4"/>
    <x v="8"/>
    <x v="36"/>
    <x v="87"/>
    <x v="112"/>
    <x v="18"/>
    <x v="28"/>
    <x v="93"/>
    <x v="250"/>
    <x v="531"/>
    <x v="250"/>
  </r>
  <r>
    <x v="309"/>
    <x v="1"/>
    <x v="36"/>
    <x v="8"/>
    <x v="309"/>
    <x v="309"/>
    <x v="4"/>
    <x v="8"/>
    <x v="36"/>
    <x v="17"/>
    <x v="40"/>
    <x v="4"/>
    <x v="24"/>
    <x v="156"/>
    <x v="76"/>
    <x v="551"/>
    <x v="76"/>
  </r>
  <r>
    <x v="308"/>
    <x v="1"/>
    <x v="36"/>
    <x v="8"/>
    <x v="308"/>
    <x v="308"/>
    <x v="4"/>
    <x v="8"/>
    <x v="36"/>
    <x v="198"/>
    <x v="175"/>
    <x v="59"/>
    <x v="12"/>
    <x v="162"/>
    <x v="175"/>
    <x v="351"/>
    <x v="175"/>
  </r>
  <r>
    <x v="307"/>
    <x v="1"/>
    <x v="36"/>
    <x v="8"/>
    <x v="307"/>
    <x v="307"/>
    <x v="4"/>
    <x v="8"/>
    <x v="36"/>
    <x v="205"/>
    <x v="112"/>
    <x v="142"/>
    <x v="20"/>
    <x v="156"/>
    <x v="385"/>
    <x v="482"/>
    <x v="385"/>
  </r>
  <r>
    <x v="306"/>
    <x v="1"/>
    <x v="36"/>
    <x v="8"/>
    <x v="306"/>
    <x v="306"/>
    <x v="4"/>
    <x v="8"/>
    <x v="36"/>
    <x v="102"/>
    <x v="111"/>
    <x v="40"/>
    <x v="23"/>
    <x v="158"/>
    <x v="216"/>
    <x v="559"/>
    <x v="216"/>
  </r>
  <r>
    <x v="305"/>
    <x v="1"/>
    <x v="36"/>
    <x v="8"/>
    <x v="305"/>
    <x v="305"/>
    <x v="4"/>
    <x v="8"/>
    <x v="35"/>
    <x v="153"/>
    <x v="112"/>
    <x v="89"/>
    <x v="30"/>
    <x v="172"/>
    <x v="440"/>
    <x v="188"/>
    <x v="440"/>
  </r>
  <r>
    <x v="304"/>
    <x v="1"/>
    <x v="35"/>
    <x v="8"/>
    <x v="304"/>
    <x v="304"/>
    <x v="4"/>
    <x v="8"/>
    <x v="35"/>
    <x v="213"/>
    <x v="88"/>
    <x v="170"/>
    <x v="28"/>
    <x v="174"/>
    <x v="491"/>
    <x v="563"/>
    <x v="491"/>
  </r>
  <r>
    <x v="303"/>
    <x v="1"/>
    <x v="35"/>
    <x v="8"/>
    <x v="303"/>
    <x v="303"/>
    <x v="4"/>
    <x v="8"/>
    <x v="35"/>
    <x v="55"/>
    <x v="68"/>
    <x v="14"/>
    <x v="28"/>
    <x v="179"/>
    <x v="151"/>
    <x v="342"/>
    <x v="151"/>
  </r>
  <r>
    <x v="302"/>
    <x v="1"/>
    <x v="35"/>
    <x v="8"/>
    <x v="302"/>
    <x v="302"/>
    <x v="4"/>
    <x v="8"/>
    <x v="35"/>
    <x v="214"/>
    <x v="78"/>
    <x v="178"/>
    <x v="13"/>
    <x v="179"/>
    <x v="224"/>
    <x v="151"/>
    <x v="224"/>
  </r>
  <r>
    <x v="301"/>
    <x v="1"/>
    <x v="35"/>
    <x v="8"/>
    <x v="301"/>
    <x v="301"/>
    <x v="4"/>
    <x v="8"/>
    <x v="35"/>
    <x v="86"/>
    <x v="76"/>
    <x v="52"/>
    <x v="20"/>
    <x v="166"/>
    <x v="152"/>
    <x v="449"/>
    <x v="152"/>
  </r>
  <r>
    <x v="300"/>
    <x v="1"/>
    <x v="35"/>
    <x v="8"/>
    <x v="300"/>
    <x v="300"/>
    <x v="4"/>
    <x v="7"/>
    <x v="34"/>
    <x v="50"/>
    <x v="73"/>
    <x v="4"/>
    <x v="17"/>
    <x v="176"/>
    <x v="90"/>
    <x v="169"/>
    <x v="90"/>
  </r>
  <r>
    <x v="299"/>
    <x v="1"/>
    <x v="34"/>
    <x v="7"/>
    <x v="299"/>
    <x v="299"/>
    <x v="4"/>
    <x v="7"/>
    <x v="34"/>
    <x v="113"/>
    <x v="65"/>
    <x v="99"/>
    <x v="22"/>
    <x v="137"/>
    <x v="219"/>
    <x v="485"/>
    <x v="219"/>
  </r>
  <r>
    <x v="298"/>
    <x v="1"/>
    <x v="34"/>
    <x v="7"/>
    <x v="298"/>
    <x v="298"/>
    <x v="4"/>
    <x v="7"/>
    <x v="34"/>
    <x v="66"/>
    <x v="71"/>
    <x v="27"/>
    <x v="10"/>
    <x v="145"/>
    <x v="74"/>
    <x v="242"/>
    <x v="74"/>
  </r>
  <r>
    <x v="297"/>
    <x v="1"/>
    <x v="34"/>
    <x v="7"/>
    <x v="297"/>
    <x v="297"/>
    <x v="4"/>
    <x v="7"/>
    <x v="34"/>
    <x v="170"/>
    <x v="77"/>
    <x v="139"/>
    <x v="12"/>
    <x v="176"/>
    <x v="149"/>
    <x v="347"/>
    <x v="149"/>
  </r>
  <r>
    <x v="296"/>
    <x v="1"/>
    <x v="34"/>
    <x v="7"/>
    <x v="296"/>
    <x v="296"/>
    <x v="4"/>
    <x v="7"/>
    <x v="34"/>
    <x v="67"/>
    <x v="83"/>
    <x v="18"/>
    <x v="27"/>
    <x v="154"/>
    <x v="173"/>
    <x v="470"/>
    <x v="173"/>
  </r>
  <r>
    <x v="295"/>
    <x v="1"/>
    <x v="34"/>
    <x v="7"/>
    <x v="295"/>
    <x v="295"/>
    <x v="4"/>
    <x v="7"/>
    <x v="33"/>
    <x v="102"/>
    <x v="83"/>
    <x v="68"/>
    <x v="20"/>
    <x v="159"/>
    <x v="181"/>
    <x v="187"/>
    <x v="181"/>
  </r>
  <r>
    <x v="294"/>
    <x v="1"/>
    <x v="33"/>
    <x v="7"/>
    <x v="294"/>
    <x v="294"/>
    <x v="4"/>
    <x v="7"/>
    <x v="33"/>
    <x v="145"/>
    <x v="81"/>
    <x v="111"/>
    <x v="20"/>
    <x v="158"/>
    <x v="257"/>
    <x v="472"/>
    <x v="257"/>
  </r>
  <r>
    <x v="293"/>
    <x v="1"/>
    <x v="33"/>
    <x v="7"/>
    <x v="293"/>
    <x v="293"/>
    <x v="4"/>
    <x v="7"/>
    <x v="33"/>
    <x v="61"/>
    <x v="69"/>
    <x v="22"/>
    <x v="16"/>
    <x v="169"/>
    <x v="99"/>
    <x v="224"/>
    <x v="99"/>
  </r>
  <r>
    <x v="292"/>
    <x v="1"/>
    <x v="33"/>
    <x v="7"/>
    <x v="292"/>
    <x v="292"/>
    <x v="4"/>
    <x v="7"/>
    <x v="33"/>
    <x v="135"/>
    <x v="75"/>
    <x v="107"/>
    <x v="10"/>
    <x v="138"/>
    <x v="109"/>
    <x v="197"/>
    <x v="109"/>
  </r>
  <r>
    <x v="291"/>
    <x v="1"/>
    <x v="33"/>
    <x v="7"/>
    <x v="291"/>
    <x v="291"/>
    <x v="4"/>
    <x v="7"/>
    <x v="33"/>
    <x v="85"/>
    <x v="142"/>
    <x v="2"/>
    <x v="7"/>
    <x v="122"/>
    <x v="70"/>
    <x v="475"/>
    <x v="70"/>
  </r>
  <r>
    <x v="290"/>
    <x v="1"/>
    <x v="33"/>
    <x v="7"/>
    <x v="290"/>
    <x v="290"/>
    <x v="6"/>
    <x v="7"/>
    <x v="32"/>
    <x v="85"/>
    <x v="77"/>
    <x v="49"/>
    <x v="18"/>
    <x v="154"/>
    <x v="135"/>
    <x v="533"/>
    <x v="135"/>
  </r>
  <r>
    <x v="289"/>
    <x v="1"/>
    <x v="32"/>
    <x v="7"/>
    <x v="289"/>
    <x v="289"/>
    <x v="4"/>
    <x v="7"/>
    <x v="32"/>
    <x v="155"/>
    <x v="64"/>
    <x v="139"/>
    <x v="16"/>
    <x v="150"/>
    <x v="197"/>
    <x v="481"/>
    <x v="197"/>
  </r>
  <r>
    <x v="288"/>
    <x v="1"/>
    <x v="32"/>
    <x v="7"/>
    <x v="288"/>
    <x v="288"/>
    <x v="4"/>
    <x v="7"/>
    <x v="32"/>
    <x v="204"/>
    <x v="86"/>
    <x v="163"/>
    <x v="20"/>
    <x v="128"/>
    <x v="381"/>
    <x v="202"/>
    <x v="381"/>
  </r>
  <r>
    <x v="287"/>
    <x v="1"/>
    <x v="32"/>
    <x v="7"/>
    <x v="287"/>
    <x v="287"/>
    <x v="4"/>
    <x v="7"/>
    <x v="31"/>
    <x v="189"/>
    <x v="76"/>
    <x v="156"/>
    <x v="13"/>
    <x v="147"/>
    <x v="182"/>
    <x v="358"/>
    <x v="182"/>
  </r>
  <r>
    <x v="286"/>
    <x v="1"/>
    <x v="31"/>
    <x v="7"/>
    <x v="286"/>
    <x v="286"/>
    <x v="4"/>
    <x v="7"/>
    <x v="31"/>
    <x v="71"/>
    <x v="72"/>
    <x v="34"/>
    <x v="14"/>
    <x v="133"/>
    <x v="97"/>
    <x v="508"/>
    <x v="97"/>
  </r>
  <r>
    <x v="285"/>
    <x v="1"/>
    <x v="31"/>
    <x v="7"/>
    <x v="285"/>
    <x v="285"/>
    <x v="4"/>
    <x v="7"/>
    <x v="31"/>
    <x v="127"/>
    <x v="87"/>
    <x v="89"/>
    <x v="17"/>
    <x v="145"/>
    <x v="170"/>
    <x v="357"/>
    <x v="170"/>
  </r>
  <r>
    <x v="284"/>
    <x v="1"/>
    <x v="31"/>
    <x v="7"/>
    <x v="284"/>
    <x v="284"/>
    <x v="4"/>
    <x v="7"/>
    <x v="31"/>
    <x v="187"/>
    <x v="94"/>
    <x v="138"/>
    <x v="16"/>
    <x v="147"/>
    <x v="244"/>
    <x v="445"/>
    <x v="244"/>
  </r>
  <r>
    <x v="283"/>
    <x v="1"/>
    <x v="31"/>
    <x v="7"/>
    <x v="283"/>
    <x v="283"/>
    <x v="4"/>
    <x v="7"/>
    <x v="31"/>
    <x v="112"/>
    <x v="100"/>
    <x v="61"/>
    <x v="26"/>
    <x v="139"/>
    <x v="289"/>
    <x v="340"/>
    <x v="289"/>
  </r>
  <r>
    <x v="282"/>
    <x v="1"/>
    <x v="31"/>
    <x v="7"/>
    <x v="282"/>
    <x v="282"/>
    <x v="4"/>
    <x v="7"/>
    <x v="30"/>
    <x v="151"/>
    <x v="87"/>
    <x v="111"/>
    <x v="18"/>
    <x v="159"/>
    <x v="226"/>
    <x v="369"/>
    <x v="226"/>
  </r>
  <r>
    <x v="281"/>
    <x v="1"/>
    <x v="30"/>
    <x v="7"/>
    <x v="281"/>
    <x v="281"/>
    <x v="4"/>
    <x v="7"/>
    <x v="30"/>
    <x v="97"/>
    <x v="93"/>
    <x v="52"/>
    <x v="20"/>
    <x v="164"/>
    <x v="172"/>
    <x v="381"/>
    <x v="172"/>
  </r>
  <r>
    <x v="280"/>
    <x v="1"/>
    <x v="30"/>
    <x v="7"/>
    <x v="280"/>
    <x v="280"/>
    <x v="4"/>
    <x v="6"/>
    <x v="30"/>
    <x v="99"/>
    <x v="102"/>
    <x v="45"/>
    <x v="22"/>
    <x v="154"/>
    <x v="194"/>
    <x v="294"/>
    <x v="194"/>
  </r>
  <r>
    <x v="279"/>
    <x v="1"/>
    <x v="30"/>
    <x v="6"/>
    <x v="279"/>
    <x v="279"/>
    <x v="4"/>
    <x v="6"/>
    <x v="30"/>
    <x v="110"/>
    <x v="104"/>
    <x v="55"/>
    <x v="11"/>
    <x v="151"/>
    <x v="104"/>
    <x v="504"/>
    <x v="104"/>
  </r>
  <r>
    <x v="278"/>
    <x v="1"/>
    <x v="30"/>
    <x v="6"/>
    <x v="278"/>
    <x v="278"/>
    <x v="4"/>
    <x v="6"/>
    <x v="30"/>
    <x v="93"/>
    <x v="103"/>
    <x v="35"/>
    <x v="17"/>
    <x v="124"/>
    <x v="138"/>
    <x v="292"/>
    <x v="138"/>
  </r>
  <r>
    <x v="277"/>
    <x v="1"/>
    <x v="30"/>
    <x v="6"/>
    <x v="277"/>
    <x v="277"/>
    <x v="4"/>
    <x v="6"/>
    <x v="29"/>
    <x v="209"/>
    <x v="84"/>
    <x v="168"/>
    <x v="17"/>
    <x v="169"/>
    <x v="318"/>
    <x v="270"/>
    <x v="318"/>
  </r>
  <r>
    <x v="276"/>
    <x v="1"/>
    <x v="29"/>
    <x v="6"/>
    <x v="276"/>
    <x v="276"/>
    <x v="4"/>
    <x v="6"/>
    <x v="29"/>
    <x v="82"/>
    <x v="98"/>
    <x v="24"/>
    <x v="13"/>
    <x v="145"/>
    <x v="100"/>
    <x v="365"/>
    <x v="100"/>
  </r>
  <r>
    <x v="275"/>
    <x v="1"/>
    <x v="29"/>
    <x v="6"/>
    <x v="275"/>
    <x v="275"/>
    <x v="4"/>
    <x v="6"/>
    <x v="29"/>
    <x v="91"/>
    <x v="112"/>
    <x v="24"/>
    <x v="25"/>
    <x v="163"/>
    <x v="220"/>
    <x v="574"/>
    <x v="220"/>
  </r>
  <r>
    <x v="274"/>
    <x v="1"/>
    <x v="29"/>
    <x v="6"/>
    <x v="274"/>
    <x v="274"/>
    <x v="4"/>
    <x v="6"/>
    <x v="29"/>
    <x v="99"/>
    <x v="117"/>
    <x v="30"/>
    <x v="25"/>
    <x v="165"/>
    <x v="238"/>
    <x v="570"/>
    <x v="238"/>
  </r>
  <r>
    <x v="273"/>
    <x v="1"/>
    <x v="29"/>
    <x v="6"/>
    <x v="273"/>
    <x v="273"/>
    <x v="4"/>
    <x v="6"/>
    <x v="29"/>
    <x v="249"/>
    <x v="110"/>
    <x v="194"/>
    <x v="17"/>
    <x v="160"/>
    <x v="413"/>
    <x v="586"/>
    <x v="413"/>
  </r>
  <r>
    <x v="272"/>
    <x v="1"/>
    <x v="29"/>
    <x v="6"/>
    <x v="272"/>
    <x v="272"/>
    <x v="4"/>
    <x v="6"/>
    <x v="28"/>
    <x v="249"/>
    <x v="109"/>
    <x v="195"/>
    <x v="12"/>
    <x v="168"/>
    <x v="278"/>
    <x v="582"/>
    <x v="278"/>
  </r>
  <r>
    <x v="271"/>
    <x v="1"/>
    <x v="28"/>
    <x v="6"/>
    <x v="271"/>
    <x v="271"/>
    <x v="4"/>
    <x v="6"/>
    <x v="28"/>
    <x v="278"/>
    <x v="98"/>
    <x v="216"/>
    <x v="12"/>
    <x v="175"/>
    <x v="439"/>
    <x v="462"/>
    <x v="439"/>
  </r>
  <r>
    <x v="270"/>
    <x v="1"/>
    <x v="28"/>
    <x v="6"/>
    <x v="270"/>
    <x v="270"/>
    <x v="4"/>
    <x v="6"/>
    <x v="28"/>
    <x v="262"/>
    <x v="113"/>
    <x v="210"/>
    <x v="17"/>
    <x v="157"/>
    <x v="466"/>
    <x v="509"/>
    <x v="466"/>
  </r>
  <r>
    <x v="269"/>
    <x v="1"/>
    <x v="28"/>
    <x v="6"/>
    <x v="269"/>
    <x v="269"/>
    <x v="4"/>
    <x v="6"/>
    <x v="28"/>
    <x v="139"/>
    <x v="117"/>
    <x v="70"/>
    <x v="27"/>
    <x v="148"/>
    <x v="373"/>
    <x v="465"/>
    <x v="373"/>
  </r>
  <r>
    <x v="268"/>
    <x v="1"/>
    <x v="28"/>
    <x v="6"/>
    <x v="268"/>
    <x v="268"/>
    <x v="4"/>
    <x v="6"/>
    <x v="28"/>
    <x v="184"/>
    <x v="115"/>
    <x v="114"/>
    <x v="23"/>
    <x v="145"/>
    <x v="383"/>
    <x v="552"/>
    <x v="383"/>
  </r>
  <r>
    <x v="267"/>
    <x v="1"/>
    <x v="28"/>
    <x v="6"/>
    <x v="267"/>
    <x v="267"/>
    <x v="4"/>
    <x v="6"/>
    <x v="27"/>
    <x v="155"/>
    <x v="96"/>
    <x v="105"/>
    <x v="22"/>
    <x v="131"/>
    <x v="298"/>
    <x v="543"/>
    <x v="298"/>
  </r>
  <r>
    <x v="266"/>
    <x v="1"/>
    <x v="27"/>
    <x v="6"/>
    <x v="266"/>
    <x v="266"/>
    <x v="4"/>
    <x v="6"/>
    <x v="27"/>
    <x v="232"/>
    <x v="105"/>
    <x v="183"/>
    <x v="20"/>
    <x v="138"/>
    <x v="444"/>
    <x v="525"/>
    <x v="444"/>
  </r>
  <r>
    <x v="265"/>
    <x v="1"/>
    <x v="27"/>
    <x v="6"/>
    <x v="265"/>
    <x v="265"/>
    <x v="4"/>
    <x v="6"/>
    <x v="27"/>
    <x v="222"/>
    <x v="113"/>
    <x v="162"/>
    <x v="25"/>
    <x v="126"/>
    <x v="475"/>
    <x v="411"/>
    <x v="475"/>
  </r>
  <r>
    <x v="264"/>
    <x v="1"/>
    <x v="27"/>
    <x v="6"/>
    <x v="264"/>
    <x v="264"/>
    <x v="4"/>
    <x v="6"/>
    <x v="27"/>
    <x v="219"/>
    <x v="114"/>
    <x v="157"/>
    <x v="17"/>
    <x v="116"/>
    <x v="351"/>
    <x v="326"/>
    <x v="351"/>
  </r>
  <r>
    <x v="263"/>
    <x v="1"/>
    <x v="27"/>
    <x v="6"/>
    <x v="263"/>
    <x v="263"/>
    <x v="4"/>
    <x v="6"/>
    <x v="27"/>
    <x v="165"/>
    <x v="107"/>
    <x v="105"/>
    <x v="31"/>
    <x v="128"/>
    <x v="468"/>
    <x v="221"/>
    <x v="468"/>
  </r>
  <r>
    <x v="262"/>
    <x v="1"/>
    <x v="27"/>
    <x v="6"/>
    <x v="262"/>
    <x v="262"/>
    <x v="4"/>
    <x v="6"/>
    <x v="26"/>
    <x v="122"/>
    <x v="96"/>
    <x v="74"/>
    <x v="20"/>
    <x v="116"/>
    <x v="218"/>
    <x v="319"/>
    <x v="218"/>
  </r>
  <r>
    <x v="261"/>
    <x v="1"/>
    <x v="26"/>
    <x v="6"/>
    <x v="261"/>
    <x v="261"/>
    <x v="4"/>
    <x v="6"/>
    <x v="26"/>
    <x v="96"/>
    <x v="65"/>
    <x v="82"/>
    <x v="22"/>
    <x v="145"/>
    <x v="186"/>
    <x v="513"/>
    <x v="186"/>
  </r>
  <r>
    <x v="260"/>
    <x v="1"/>
    <x v="26"/>
    <x v="6"/>
    <x v="260"/>
    <x v="260"/>
    <x v="4"/>
    <x v="6"/>
    <x v="26"/>
    <x v="102"/>
    <x v="91"/>
    <x v="60"/>
    <x v="22"/>
    <x v="128"/>
    <x v="200"/>
    <x v="420"/>
    <x v="200"/>
  </r>
  <r>
    <x v="259"/>
    <x v="1"/>
    <x v="26"/>
    <x v="6"/>
    <x v="259"/>
    <x v="259"/>
    <x v="4"/>
    <x v="6"/>
    <x v="26"/>
    <x v="210"/>
    <x v="108"/>
    <x v="151"/>
    <x v="23"/>
    <x v="89"/>
    <x v="428"/>
    <x v="506"/>
    <x v="428"/>
  </r>
  <r>
    <x v="258"/>
    <x v="1"/>
    <x v="26"/>
    <x v="6"/>
    <x v="258"/>
    <x v="258"/>
    <x v="4"/>
    <x v="6"/>
    <x v="26"/>
    <x v="205"/>
    <x v="112"/>
    <x v="142"/>
    <x v="18"/>
    <x v="139"/>
    <x v="340"/>
    <x v="553"/>
    <x v="340"/>
  </r>
  <r>
    <x v="257"/>
    <x v="1"/>
    <x v="26"/>
    <x v="6"/>
    <x v="257"/>
    <x v="257"/>
    <x v="4"/>
    <x v="5"/>
    <x v="25"/>
    <x v="193"/>
    <x v="95"/>
    <x v="144"/>
    <x v="17"/>
    <x v="138"/>
    <x v="281"/>
    <x v="314"/>
    <x v="281"/>
  </r>
  <r>
    <x v="256"/>
    <x v="1"/>
    <x v="25"/>
    <x v="5"/>
    <x v="256"/>
    <x v="256"/>
    <x v="4"/>
    <x v="5"/>
    <x v="25"/>
    <x v="229"/>
    <x v="113"/>
    <x v="172"/>
    <x v="25"/>
    <x v="128"/>
    <x v="487"/>
    <x v="466"/>
    <x v="487"/>
  </r>
  <r>
    <x v="255"/>
    <x v="1"/>
    <x v="25"/>
    <x v="5"/>
    <x v="255"/>
    <x v="255"/>
    <x v="4"/>
    <x v="5"/>
    <x v="25"/>
    <x v="119"/>
    <x v="97"/>
    <x v="70"/>
    <x v="28"/>
    <x v="137"/>
    <x v="354"/>
    <x v="383"/>
    <x v="354"/>
  </r>
  <r>
    <x v="254"/>
    <x v="1"/>
    <x v="25"/>
    <x v="5"/>
    <x v="254"/>
    <x v="254"/>
    <x v="4"/>
    <x v="5"/>
    <x v="25"/>
    <x v="165"/>
    <x v="113"/>
    <x v="100"/>
    <x v="22"/>
    <x v="148"/>
    <x v="327"/>
    <x v="447"/>
    <x v="327"/>
  </r>
  <r>
    <x v="253"/>
    <x v="1"/>
    <x v="25"/>
    <x v="5"/>
    <x v="253"/>
    <x v="253"/>
    <x v="4"/>
    <x v="5"/>
    <x v="25"/>
    <x v="117"/>
    <x v="97"/>
    <x v="68"/>
    <x v="20"/>
    <x v="125"/>
    <x v="211"/>
    <x v="442"/>
    <x v="211"/>
  </r>
  <r>
    <x v="252"/>
    <x v="1"/>
    <x v="25"/>
    <x v="5"/>
    <x v="252"/>
    <x v="252"/>
    <x v="4"/>
    <x v="5"/>
    <x v="24"/>
    <x v="169"/>
    <x v="97"/>
    <x v="117"/>
    <x v="36"/>
    <x v="126"/>
    <x v="506"/>
    <x v="246"/>
    <x v="506"/>
  </r>
  <r>
    <x v="251"/>
    <x v="1"/>
    <x v="24"/>
    <x v="5"/>
    <x v="251"/>
    <x v="251"/>
    <x v="4"/>
    <x v="5"/>
    <x v="24"/>
    <x v="164"/>
    <x v="109"/>
    <x v="102"/>
    <x v="27"/>
    <x v="105"/>
    <x v="415"/>
    <x v="418"/>
    <x v="415"/>
  </r>
  <r>
    <x v="250"/>
    <x v="1"/>
    <x v="24"/>
    <x v="5"/>
    <x v="250"/>
    <x v="250"/>
    <x v="4"/>
    <x v="5"/>
    <x v="24"/>
    <x v="119"/>
    <x v="100"/>
    <x v="67"/>
    <x v="23"/>
    <x v="100"/>
    <x v="245"/>
    <x v="478"/>
    <x v="245"/>
  </r>
  <r>
    <x v="249"/>
    <x v="1"/>
    <x v="24"/>
    <x v="5"/>
    <x v="249"/>
    <x v="249"/>
    <x v="4"/>
    <x v="5"/>
    <x v="24"/>
    <x v="191"/>
    <x v="131"/>
    <x v="107"/>
    <x v="14"/>
    <x v="135"/>
    <x v="210"/>
    <x v="380"/>
    <x v="210"/>
  </r>
  <r>
    <x v="248"/>
    <x v="1"/>
    <x v="24"/>
    <x v="5"/>
    <x v="248"/>
    <x v="248"/>
    <x v="4"/>
    <x v="5"/>
    <x v="24"/>
    <x v="178"/>
    <x v="109"/>
    <x v="114"/>
    <x v="26"/>
    <x v="140"/>
    <x v="422"/>
    <x v="492"/>
    <x v="422"/>
  </r>
  <r>
    <x v="247"/>
    <x v="1"/>
    <x v="24"/>
    <x v="5"/>
    <x v="247"/>
    <x v="247"/>
    <x v="4"/>
    <x v="5"/>
    <x v="23"/>
    <x v="124"/>
    <x v="92"/>
    <x v="80"/>
    <x v="25"/>
    <x v="105"/>
    <x v="296"/>
    <x v="364"/>
    <x v="296"/>
  </r>
  <r>
    <x v="246"/>
    <x v="1"/>
    <x v="23"/>
    <x v="5"/>
    <x v="246"/>
    <x v="246"/>
    <x v="5"/>
    <x v="5"/>
    <x v="23"/>
    <x v="223"/>
    <x v="96"/>
    <x v="174"/>
    <x v="20"/>
    <x v="115"/>
    <x v="418"/>
    <x v="285"/>
    <x v="418"/>
  </r>
  <r>
    <x v="245"/>
    <x v="1"/>
    <x v="23"/>
    <x v="5"/>
    <x v="245"/>
    <x v="245"/>
    <x v="4"/>
    <x v="5"/>
    <x v="23"/>
    <x v="150"/>
    <x v="111"/>
    <x v="87"/>
    <x v="25"/>
    <x v="101"/>
    <x v="362"/>
    <x v="334"/>
    <x v="362"/>
  </r>
  <r>
    <x v="244"/>
    <x v="1"/>
    <x v="23"/>
    <x v="5"/>
    <x v="244"/>
    <x v="244"/>
    <x v="5"/>
    <x v="5"/>
    <x v="22"/>
    <x v="143"/>
    <x v="114"/>
    <x v="77"/>
    <x v="22"/>
    <x v="115"/>
    <x v="274"/>
    <x v="454"/>
    <x v="274"/>
  </r>
  <r>
    <x v="243"/>
    <x v="1"/>
    <x v="22"/>
    <x v="5"/>
    <x v="243"/>
    <x v="243"/>
    <x v="4"/>
    <x v="5"/>
    <x v="22"/>
    <x v="142"/>
    <x v="117"/>
    <x v="73"/>
    <x v="22"/>
    <x v="115"/>
    <x v="271"/>
    <x v="444"/>
    <x v="271"/>
  </r>
  <r>
    <x v="242"/>
    <x v="1"/>
    <x v="22"/>
    <x v="5"/>
    <x v="242"/>
    <x v="242"/>
    <x v="4"/>
    <x v="5"/>
    <x v="22"/>
    <x v="185"/>
    <x v="95"/>
    <x v="135"/>
    <x v="26"/>
    <x v="115"/>
    <x v="433"/>
    <x v="250"/>
    <x v="433"/>
  </r>
  <r>
    <x v="241"/>
    <x v="1"/>
    <x v="22"/>
    <x v="5"/>
    <x v="241"/>
    <x v="241"/>
    <x v="4"/>
    <x v="5"/>
    <x v="22"/>
    <x v="181"/>
    <x v="102"/>
    <x v="124"/>
    <x v="31"/>
    <x v="105"/>
    <x v="484"/>
    <x v="422"/>
    <x v="484"/>
  </r>
  <r>
    <x v="240"/>
    <x v="1"/>
    <x v="22"/>
    <x v="5"/>
    <x v="240"/>
    <x v="240"/>
    <x v="4"/>
    <x v="5"/>
    <x v="22"/>
    <x v="121"/>
    <x v="115"/>
    <x v="55"/>
    <x v="27"/>
    <x v="89"/>
    <x v="335"/>
    <x v="515"/>
    <x v="335"/>
  </r>
  <r>
    <x v="239"/>
    <x v="1"/>
    <x v="22"/>
    <x v="5"/>
    <x v="239"/>
    <x v="239"/>
    <x v="6"/>
    <x v="4"/>
    <x v="21"/>
    <x v="206"/>
    <x v="89"/>
    <x v="161"/>
    <x v="31"/>
    <x v="140"/>
    <x v="505"/>
    <x v="558"/>
    <x v="505"/>
  </r>
  <r>
    <x v="238"/>
    <x v="1"/>
    <x v="21"/>
    <x v="4"/>
    <x v="238"/>
    <x v="238"/>
    <x v="4"/>
    <x v="4"/>
    <x v="21"/>
    <x v="197"/>
    <x v="147"/>
    <x v="100"/>
    <x v="25"/>
    <x v="155"/>
    <x v="436"/>
    <x v="368"/>
    <x v="436"/>
  </r>
  <r>
    <x v="237"/>
    <x v="1"/>
    <x v="21"/>
    <x v="4"/>
    <x v="237"/>
    <x v="237"/>
    <x v="4"/>
    <x v="4"/>
    <x v="21"/>
    <x v="226"/>
    <x v="156"/>
    <x v="132"/>
    <x v="37"/>
    <x v="165"/>
    <x v="531"/>
    <x v="271"/>
    <x v="531"/>
  </r>
  <r>
    <x v="236"/>
    <x v="1"/>
    <x v="21"/>
    <x v="4"/>
    <x v="236"/>
    <x v="236"/>
    <x v="4"/>
    <x v="4"/>
    <x v="20"/>
    <x v="98"/>
    <x v="109"/>
    <x v="37"/>
    <x v="26"/>
    <x v="115"/>
    <x v="255"/>
    <x v="414"/>
    <x v="255"/>
  </r>
  <r>
    <x v="235"/>
    <x v="1"/>
    <x v="20"/>
    <x v="4"/>
    <x v="235"/>
    <x v="235"/>
    <x v="4"/>
    <x v="4"/>
    <x v="20"/>
    <x v="119"/>
    <x v="107"/>
    <x v="61"/>
    <x v="20"/>
    <x v="95"/>
    <x v="213"/>
    <x v="390"/>
    <x v="213"/>
  </r>
  <r>
    <x v="234"/>
    <x v="1"/>
    <x v="20"/>
    <x v="4"/>
    <x v="234"/>
    <x v="234"/>
    <x v="5"/>
    <x v="4"/>
    <x v="20"/>
    <x v="195"/>
    <x v="109"/>
    <x v="133"/>
    <x v="20"/>
    <x v="110"/>
    <x v="368"/>
    <x v="305"/>
    <x v="368"/>
  </r>
  <r>
    <x v="233"/>
    <x v="1"/>
    <x v="20"/>
    <x v="4"/>
    <x v="233"/>
    <x v="233"/>
    <x v="4"/>
    <x v="4"/>
    <x v="20"/>
    <x v="163"/>
    <x v="115"/>
    <x v="97"/>
    <x v="31"/>
    <x v="111"/>
    <x v="467"/>
    <x v="158"/>
    <x v="467"/>
  </r>
  <r>
    <x v="232"/>
    <x v="1"/>
    <x v="20"/>
    <x v="4"/>
    <x v="232"/>
    <x v="232"/>
    <x v="4"/>
    <x v="4"/>
    <x v="19"/>
    <x v="136"/>
    <x v="114"/>
    <x v="70"/>
    <x v="23"/>
    <x v="67"/>
    <x v="282"/>
    <x v="455"/>
    <x v="282"/>
  </r>
  <r>
    <x v="231"/>
    <x v="1"/>
    <x v="19"/>
    <x v="4"/>
    <x v="231"/>
    <x v="231"/>
    <x v="4"/>
    <x v="4"/>
    <x v="19"/>
    <x v="110"/>
    <x v="108"/>
    <x v="51"/>
    <x v="27"/>
    <x v="128"/>
    <x v="302"/>
    <x v="480"/>
    <x v="302"/>
  </r>
  <r>
    <x v="230"/>
    <x v="1"/>
    <x v="19"/>
    <x v="4"/>
    <x v="230"/>
    <x v="230"/>
    <x v="4"/>
    <x v="4"/>
    <x v="19"/>
    <x v="168"/>
    <x v="116"/>
    <x v="100"/>
    <x v="31"/>
    <x v="120"/>
    <x v="473"/>
    <x v="300"/>
    <x v="473"/>
  </r>
  <r>
    <x v="229"/>
    <x v="1"/>
    <x v="19"/>
    <x v="4"/>
    <x v="229"/>
    <x v="229"/>
    <x v="4"/>
    <x v="4"/>
    <x v="19"/>
    <x v="198"/>
    <x v="105"/>
    <x v="140"/>
    <x v="31"/>
    <x v="135"/>
    <x v="499"/>
    <x v="291"/>
    <x v="499"/>
  </r>
  <r>
    <x v="228"/>
    <x v="1"/>
    <x v="19"/>
    <x v="4"/>
    <x v="228"/>
    <x v="228"/>
    <x v="5"/>
    <x v="4"/>
    <x v="18"/>
    <x v="107"/>
    <x v="99"/>
    <x v="57"/>
    <x v="24"/>
    <x v="137"/>
    <x v="240"/>
    <x v="353"/>
    <x v="240"/>
  </r>
  <r>
    <x v="227"/>
    <x v="1"/>
    <x v="18"/>
    <x v="4"/>
    <x v="227"/>
    <x v="227"/>
    <x v="6"/>
    <x v="4"/>
    <x v="18"/>
    <x v="102"/>
    <x v="100"/>
    <x v="51"/>
    <x v="24"/>
    <x v="135"/>
    <x v="230"/>
    <x v="360"/>
    <x v="230"/>
  </r>
  <r>
    <x v="226"/>
    <x v="1"/>
    <x v="18"/>
    <x v="4"/>
    <x v="226"/>
    <x v="226"/>
    <x v="4"/>
    <x v="4"/>
    <x v="18"/>
    <x v="124"/>
    <x v="89"/>
    <x v="83"/>
    <x v="34"/>
    <x v="119"/>
    <x v="446"/>
    <x v="267"/>
    <x v="446"/>
  </r>
  <r>
    <x v="225"/>
    <x v="1"/>
    <x v="18"/>
    <x v="4"/>
    <x v="225"/>
    <x v="225"/>
    <x v="4"/>
    <x v="4"/>
    <x v="17"/>
    <x v="144"/>
    <x v="120"/>
    <x v="72"/>
    <x v="30"/>
    <x v="105"/>
    <x v="427"/>
    <x v="440"/>
    <x v="427"/>
  </r>
  <r>
    <x v="224"/>
    <x v="1"/>
    <x v="17"/>
    <x v="4"/>
    <x v="224"/>
    <x v="224"/>
    <x v="4"/>
    <x v="4"/>
    <x v="17"/>
    <x v="130"/>
    <x v="103"/>
    <x v="75"/>
    <x v="26"/>
    <x v="125"/>
    <x v="337"/>
    <x v="335"/>
    <x v="337"/>
  </r>
  <r>
    <x v="223"/>
    <x v="1"/>
    <x v="17"/>
    <x v="4"/>
    <x v="223"/>
    <x v="223"/>
    <x v="5"/>
    <x v="3"/>
    <x v="17"/>
    <x v="165"/>
    <x v="112"/>
    <x v="101"/>
    <x v="39"/>
    <x v="125"/>
    <x v="518"/>
    <x v="180"/>
    <x v="518"/>
  </r>
  <r>
    <x v="222"/>
    <x v="1"/>
    <x v="17"/>
    <x v="3"/>
    <x v="222"/>
    <x v="222"/>
    <x v="4"/>
    <x v="3"/>
    <x v="17"/>
    <x v="130"/>
    <x v="109"/>
    <x v="69"/>
    <x v="34"/>
    <x v="138"/>
    <x v="454"/>
    <x v="396"/>
    <x v="454"/>
  </r>
  <r>
    <x v="221"/>
    <x v="1"/>
    <x v="17"/>
    <x v="3"/>
    <x v="221"/>
    <x v="221"/>
    <x v="4"/>
    <x v="3"/>
    <x v="16"/>
    <x v="69"/>
    <x v="131"/>
    <x v="1"/>
    <x v="42"/>
    <x v="119"/>
    <x v="398"/>
    <x v="278"/>
    <x v="398"/>
  </r>
  <r>
    <x v="220"/>
    <x v="1"/>
    <x v="16"/>
    <x v="3"/>
    <x v="220"/>
    <x v="220"/>
    <x v="4"/>
    <x v="3"/>
    <x v="16"/>
    <x v="155"/>
    <x v="133"/>
    <x v="70"/>
    <x v="23"/>
    <x v="125"/>
    <x v="326"/>
    <x v="116"/>
    <x v="326"/>
  </r>
  <r>
    <x v="219"/>
    <x v="1"/>
    <x v="16"/>
    <x v="3"/>
    <x v="219"/>
    <x v="219"/>
    <x v="4"/>
    <x v="3"/>
    <x v="16"/>
    <x v="111"/>
    <x v="110"/>
    <x v="50"/>
    <x v="37"/>
    <x v="85"/>
    <x v="458"/>
    <x v="226"/>
    <x v="458"/>
  </r>
  <r>
    <x v="218"/>
    <x v="1"/>
    <x v="16"/>
    <x v="3"/>
    <x v="218"/>
    <x v="218"/>
    <x v="4"/>
    <x v="3"/>
    <x v="16"/>
    <x v="64"/>
    <x v="79"/>
    <x v="17"/>
    <x v="23"/>
    <x v="90"/>
    <x v="136"/>
    <x v="321"/>
    <x v="136"/>
  </r>
  <r>
    <x v="217"/>
    <x v="1"/>
    <x v="16"/>
    <x v="3"/>
    <x v="217"/>
    <x v="217"/>
    <x v="5"/>
    <x v="3"/>
    <x v="15"/>
    <x v="130"/>
    <x v="128"/>
    <x v="51"/>
    <x v="34"/>
    <x v="110"/>
    <x v="454"/>
    <x v="452"/>
    <x v="454"/>
  </r>
  <r>
    <x v="216"/>
    <x v="1"/>
    <x v="15"/>
    <x v="3"/>
    <x v="216"/>
    <x v="216"/>
    <x v="4"/>
    <x v="3"/>
    <x v="15"/>
    <x v="142"/>
    <x v="122"/>
    <x v="68"/>
    <x v="27"/>
    <x v="126"/>
    <x v="377"/>
    <x v="284"/>
    <x v="377"/>
  </r>
  <r>
    <x v="215"/>
    <x v="1"/>
    <x v="15"/>
    <x v="3"/>
    <x v="215"/>
    <x v="215"/>
    <x v="4"/>
    <x v="3"/>
    <x v="15"/>
    <x v="169"/>
    <x v="137"/>
    <x v="81"/>
    <x v="18"/>
    <x v="135"/>
    <x v="258"/>
    <x v="416"/>
    <x v="258"/>
  </r>
  <r>
    <x v="214"/>
    <x v="1"/>
    <x v="15"/>
    <x v="3"/>
    <x v="214"/>
    <x v="214"/>
    <x v="4"/>
    <x v="3"/>
    <x v="15"/>
    <x v="103"/>
    <x v="122"/>
    <x v="30"/>
    <x v="20"/>
    <x v="126"/>
    <x v="183"/>
    <x v="262"/>
    <x v="183"/>
  </r>
  <r>
    <x v="213"/>
    <x v="1"/>
    <x v="15"/>
    <x v="3"/>
    <x v="213"/>
    <x v="213"/>
    <x v="4"/>
    <x v="3"/>
    <x v="15"/>
    <x v="155"/>
    <x v="132"/>
    <x v="71"/>
    <x v="20"/>
    <x v="125"/>
    <x v="276"/>
    <x v="346"/>
    <x v="276"/>
  </r>
  <r>
    <x v="212"/>
    <x v="1"/>
    <x v="15"/>
    <x v="3"/>
    <x v="212"/>
    <x v="212"/>
    <x v="4"/>
    <x v="3"/>
    <x v="14"/>
    <x v="103"/>
    <x v="132"/>
    <x v="20"/>
    <x v="40"/>
    <x v="107"/>
    <x v="470"/>
    <x v="238"/>
    <x v="470"/>
  </r>
  <r>
    <x v="211"/>
    <x v="1"/>
    <x v="14"/>
    <x v="3"/>
    <x v="211"/>
    <x v="211"/>
    <x v="4"/>
    <x v="3"/>
    <x v="14"/>
    <x v="155"/>
    <x v="121"/>
    <x v="82"/>
    <x v="25"/>
    <x v="109"/>
    <x v="370"/>
    <x v="380"/>
    <x v="370"/>
  </r>
  <r>
    <x v="210"/>
    <x v="1"/>
    <x v="14"/>
    <x v="3"/>
    <x v="210"/>
    <x v="210"/>
    <x v="4"/>
    <x v="3"/>
    <x v="14"/>
    <x v="112"/>
    <x v="81"/>
    <x v="80"/>
    <x v="22"/>
    <x v="140"/>
    <x v="217"/>
    <x v="477"/>
    <x v="217"/>
  </r>
  <r>
    <x v="209"/>
    <x v="1"/>
    <x v="14"/>
    <x v="3"/>
    <x v="209"/>
    <x v="209"/>
    <x v="4"/>
    <x v="3"/>
    <x v="14"/>
    <x v="124"/>
    <x v="132"/>
    <x v="41"/>
    <x v="31"/>
    <x v="145"/>
    <x v="409"/>
    <x v="385"/>
    <x v="409"/>
  </r>
  <r>
    <x v="208"/>
    <x v="1"/>
    <x v="14"/>
    <x v="3"/>
    <x v="208"/>
    <x v="208"/>
    <x v="5"/>
    <x v="3"/>
    <x v="13"/>
    <x v="165"/>
    <x v="120"/>
    <x v="94"/>
    <x v="32"/>
    <x v="139"/>
    <x v="478"/>
    <x v="430"/>
    <x v="478"/>
  </r>
  <r>
    <x v="207"/>
    <x v="1"/>
    <x v="13"/>
    <x v="3"/>
    <x v="207"/>
    <x v="207"/>
    <x v="4"/>
    <x v="3"/>
    <x v="13"/>
    <x v="127"/>
    <x v="128"/>
    <x v="48"/>
    <x v="22"/>
    <x v="118"/>
    <x v="243"/>
    <x v="565"/>
    <x v="243"/>
  </r>
  <r>
    <x v="206"/>
    <x v="1"/>
    <x v="13"/>
    <x v="3"/>
    <x v="206"/>
    <x v="206"/>
    <x v="4"/>
    <x v="3"/>
    <x v="13"/>
    <x v="169"/>
    <x v="136"/>
    <x v="82"/>
    <x v="18"/>
    <x v="125"/>
    <x v="258"/>
    <x v="522"/>
    <x v="258"/>
  </r>
  <r>
    <x v="205"/>
    <x v="1"/>
    <x v="13"/>
    <x v="3"/>
    <x v="205"/>
    <x v="205"/>
    <x v="4"/>
    <x v="3"/>
    <x v="13"/>
    <x v="258"/>
    <x v="100"/>
    <x v="208"/>
    <x v="26"/>
    <x v="136"/>
    <x v="521"/>
    <x v="456"/>
    <x v="521"/>
  </r>
  <r>
    <x v="204"/>
    <x v="1"/>
    <x v="13"/>
    <x v="3"/>
    <x v="204"/>
    <x v="204"/>
    <x v="4"/>
    <x v="3"/>
    <x v="13"/>
    <x v="206"/>
    <x v="137"/>
    <x v="118"/>
    <x v="31"/>
    <x v="117"/>
    <x v="505"/>
    <x v="352"/>
    <x v="505"/>
  </r>
  <r>
    <x v="203"/>
    <x v="1"/>
    <x v="13"/>
    <x v="3"/>
    <x v="203"/>
    <x v="203"/>
    <x v="4"/>
    <x v="2"/>
    <x v="12"/>
    <x v="184"/>
    <x v="137"/>
    <x v="96"/>
    <x v="35"/>
    <x v="105"/>
    <x v="511"/>
    <x v="258"/>
    <x v="511"/>
  </r>
  <r>
    <x v="202"/>
    <x v="1"/>
    <x v="12"/>
    <x v="2"/>
    <x v="202"/>
    <x v="202"/>
    <x v="4"/>
    <x v="2"/>
    <x v="12"/>
    <x v="161"/>
    <x v="135"/>
    <x v="74"/>
    <x v="31"/>
    <x v="100"/>
    <x v="465"/>
    <x v="426"/>
    <x v="465"/>
  </r>
  <r>
    <x v="201"/>
    <x v="1"/>
    <x v="12"/>
    <x v="2"/>
    <x v="201"/>
    <x v="201"/>
    <x v="4"/>
    <x v="2"/>
    <x v="12"/>
    <x v="132"/>
    <x v="122"/>
    <x v="59"/>
    <x v="42"/>
    <x v="99"/>
    <x v="507"/>
    <x v="501"/>
    <x v="507"/>
  </r>
  <r>
    <x v="200"/>
    <x v="1"/>
    <x v="12"/>
    <x v="2"/>
    <x v="200"/>
    <x v="200"/>
    <x v="4"/>
    <x v="2"/>
    <x v="12"/>
    <x v="194"/>
    <x v="130"/>
    <x v="113"/>
    <x v="35"/>
    <x v="125"/>
    <x v="517"/>
    <x v="495"/>
    <x v="517"/>
  </r>
  <r>
    <x v="199"/>
    <x v="1"/>
    <x v="12"/>
    <x v="2"/>
    <x v="199"/>
    <x v="199"/>
    <x v="4"/>
    <x v="2"/>
    <x v="12"/>
    <x v="207"/>
    <x v="127"/>
    <x v="129"/>
    <x v="24"/>
    <x v="125"/>
    <x v="437"/>
    <x v="434"/>
    <x v="437"/>
  </r>
  <r>
    <x v="198"/>
    <x v="1"/>
    <x v="12"/>
    <x v="2"/>
    <x v="198"/>
    <x v="198"/>
    <x v="4"/>
    <x v="2"/>
    <x v="11"/>
    <x v="203"/>
    <x v="116"/>
    <x v="136"/>
    <x v="27"/>
    <x v="115"/>
    <x v="471"/>
    <x v="537"/>
    <x v="471"/>
  </r>
  <r>
    <x v="197"/>
    <x v="1"/>
    <x v="11"/>
    <x v="2"/>
    <x v="197"/>
    <x v="197"/>
    <x v="4"/>
    <x v="2"/>
    <x v="11"/>
    <x v="175"/>
    <x v="87"/>
    <x v="134"/>
    <x v="25"/>
    <x v="125"/>
    <x v="404"/>
    <x v="532"/>
    <x v="404"/>
  </r>
  <r>
    <x v="196"/>
    <x v="1"/>
    <x v="11"/>
    <x v="2"/>
    <x v="196"/>
    <x v="196"/>
    <x v="4"/>
    <x v="2"/>
    <x v="11"/>
    <x v="231"/>
    <x v="108"/>
    <x v="177"/>
    <x v="28"/>
    <x v="115"/>
    <x v="508"/>
    <x v="276"/>
    <x v="508"/>
  </r>
  <r>
    <x v="195"/>
    <x v="1"/>
    <x v="11"/>
    <x v="2"/>
    <x v="195"/>
    <x v="195"/>
    <x v="4"/>
    <x v="2"/>
    <x v="11"/>
    <x v="237"/>
    <x v="129"/>
    <x v="169"/>
    <x v="16"/>
    <x v="57"/>
    <x v="372"/>
    <x v="491"/>
    <x v="372"/>
  </r>
  <r>
    <x v="194"/>
    <x v="1"/>
    <x v="11"/>
    <x v="2"/>
    <x v="194"/>
    <x v="194"/>
    <x v="4"/>
    <x v="2"/>
    <x v="11"/>
    <x v="208"/>
    <x v="133"/>
    <x v="124"/>
    <x v="25"/>
    <x v="105"/>
    <x v="453"/>
    <x v="313"/>
    <x v="453"/>
  </r>
  <r>
    <x v="193"/>
    <x v="1"/>
    <x v="11"/>
    <x v="2"/>
    <x v="193"/>
    <x v="193"/>
    <x v="4"/>
    <x v="2"/>
    <x v="10"/>
    <x v="221"/>
    <x v="133"/>
    <x v="146"/>
    <x v="22"/>
    <x v="97"/>
    <x v="434"/>
    <x v="393"/>
    <x v="434"/>
  </r>
  <r>
    <x v="192"/>
    <x v="1"/>
    <x v="10"/>
    <x v="2"/>
    <x v="192"/>
    <x v="192"/>
    <x v="4"/>
    <x v="2"/>
    <x v="10"/>
    <x v="157"/>
    <x v="85"/>
    <x v="117"/>
    <x v="18"/>
    <x v="75"/>
    <x v="236"/>
    <x v="458"/>
    <x v="236"/>
  </r>
  <r>
    <x v="191"/>
    <x v="1"/>
    <x v="10"/>
    <x v="2"/>
    <x v="191"/>
    <x v="191"/>
    <x v="4"/>
    <x v="2"/>
    <x v="10"/>
    <x v="212"/>
    <x v="131"/>
    <x v="133"/>
    <x v="30"/>
    <x v="100"/>
    <x v="504"/>
    <x v="510"/>
    <x v="504"/>
  </r>
  <r>
    <x v="190"/>
    <x v="1"/>
    <x v="10"/>
    <x v="2"/>
    <x v="190"/>
    <x v="190"/>
    <x v="4"/>
    <x v="2"/>
    <x v="10"/>
    <x v="207"/>
    <x v="134"/>
    <x v="122"/>
    <x v="34"/>
    <x v="109"/>
    <x v="520"/>
    <x v="408"/>
    <x v="520"/>
  </r>
  <r>
    <x v="189"/>
    <x v="1"/>
    <x v="10"/>
    <x v="2"/>
    <x v="189"/>
    <x v="189"/>
    <x v="4"/>
    <x v="2"/>
    <x v="10"/>
    <x v="224"/>
    <x v="135"/>
    <x v="150"/>
    <x v="22"/>
    <x v="87"/>
    <x v="445"/>
    <x v="315"/>
    <x v="445"/>
  </r>
  <r>
    <x v="188"/>
    <x v="1"/>
    <x v="10"/>
    <x v="2"/>
    <x v="188"/>
    <x v="188"/>
    <x v="4"/>
    <x v="2"/>
    <x v="9"/>
    <x v="204"/>
    <x v="114"/>
    <x v="139"/>
    <x v="22"/>
    <x v="57"/>
    <x v="400"/>
    <x v="374"/>
    <x v="400"/>
  </r>
  <r>
    <x v="187"/>
    <x v="1"/>
    <x v="9"/>
    <x v="2"/>
    <x v="187"/>
    <x v="187"/>
    <x v="4"/>
    <x v="2"/>
    <x v="9"/>
    <x v="219"/>
    <x v="129"/>
    <x v="145"/>
    <x v="34"/>
    <x v="112"/>
    <x v="524"/>
    <x v="337"/>
    <x v="524"/>
  </r>
  <r>
    <x v="186"/>
    <x v="1"/>
    <x v="9"/>
    <x v="2"/>
    <x v="186"/>
    <x v="186"/>
    <x v="4"/>
    <x v="2"/>
    <x v="9"/>
    <x v="156"/>
    <x v="126"/>
    <x v="78"/>
    <x v="29"/>
    <x v="107"/>
    <x v="432"/>
    <x v="397"/>
    <x v="432"/>
  </r>
  <r>
    <x v="185"/>
    <x v="1"/>
    <x v="9"/>
    <x v="2"/>
    <x v="185"/>
    <x v="185"/>
    <x v="4"/>
    <x v="2"/>
    <x v="9"/>
    <x v="153"/>
    <x v="134"/>
    <x v="67"/>
    <x v="33"/>
    <x v="129"/>
    <x v="474"/>
    <x v="371"/>
    <x v="474"/>
  </r>
  <r>
    <x v="184"/>
    <x v="1"/>
    <x v="9"/>
    <x v="2"/>
    <x v="184"/>
    <x v="184"/>
    <x v="4"/>
    <x v="2"/>
    <x v="9"/>
    <x v="143"/>
    <x v="129"/>
    <x v="62"/>
    <x v="30"/>
    <x v="127"/>
    <x v="425"/>
    <x v="241"/>
    <x v="425"/>
  </r>
  <r>
    <x v="183"/>
    <x v="1"/>
    <x v="9"/>
    <x v="2"/>
    <x v="183"/>
    <x v="183"/>
    <x v="4"/>
    <x v="2"/>
    <x v="8"/>
    <x v="137"/>
    <x v="132"/>
    <x v="54"/>
    <x v="31"/>
    <x v="95"/>
    <x v="429"/>
    <x v="233"/>
    <x v="429"/>
  </r>
  <r>
    <x v="182"/>
    <x v="1"/>
    <x v="8"/>
    <x v="2"/>
    <x v="182"/>
    <x v="182"/>
    <x v="4"/>
    <x v="1"/>
    <x v="8"/>
    <x v="130"/>
    <x v="127"/>
    <x v="52"/>
    <x v="34"/>
    <x v="111"/>
    <x v="454"/>
    <x v="174"/>
    <x v="454"/>
  </r>
  <r>
    <x v="181"/>
    <x v="1"/>
    <x v="8"/>
    <x v="1"/>
    <x v="181"/>
    <x v="181"/>
    <x v="4"/>
    <x v="1"/>
    <x v="8"/>
    <x v="107"/>
    <x v="120"/>
    <x v="36"/>
    <x v="42"/>
    <x v="94"/>
    <x v="489"/>
    <x v="176"/>
    <x v="489"/>
  </r>
  <r>
    <x v="180"/>
    <x v="1"/>
    <x v="8"/>
    <x v="1"/>
    <x v="180"/>
    <x v="180"/>
    <x v="4"/>
    <x v="1"/>
    <x v="8"/>
    <x v="95"/>
    <x v="122"/>
    <x v="21"/>
    <x v="43"/>
    <x v="89"/>
    <x v="480"/>
    <x v="327"/>
    <x v="480"/>
  </r>
  <r>
    <x v="179"/>
    <x v="1"/>
    <x v="8"/>
    <x v="1"/>
    <x v="179"/>
    <x v="179"/>
    <x v="4"/>
    <x v="1"/>
    <x v="8"/>
    <x v="101"/>
    <x v="120"/>
    <x v="30"/>
    <x v="28"/>
    <x v="100"/>
    <x v="300"/>
    <x v="431"/>
    <x v="300"/>
  </r>
  <r>
    <x v="178"/>
    <x v="1"/>
    <x v="8"/>
    <x v="1"/>
    <x v="178"/>
    <x v="178"/>
    <x v="4"/>
    <x v="1"/>
    <x v="7"/>
    <x v="158"/>
    <x v="138"/>
    <x v="68"/>
    <x v="17"/>
    <x v="85"/>
    <x v="221"/>
    <x v="310"/>
    <x v="221"/>
  </r>
  <r>
    <x v="177"/>
    <x v="1"/>
    <x v="7"/>
    <x v="1"/>
    <x v="177"/>
    <x v="177"/>
    <x v="4"/>
    <x v="1"/>
    <x v="7"/>
    <x v="213"/>
    <x v="150"/>
    <x v="115"/>
    <x v="29"/>
    <x v="109"/>
    <x v="498"/>
    <x v="459"/>
    <x v="498"/>
  </r>
  <r>
    <x v="176"/>
    <x v="1"/>
    <x v="7"/>
    <x v="1"/>
    <x v="176"/>
    <x v="176"/>
    <x v="4"/>
    <x v="1"/>
    <x v="7"/>
    <x v="140"/>
    <x v="144"/>
    <x v="45"/>
    <x v="29"/>
    <x v="94"/>
    <x v="408"/>
    <x v="494"/>
    <x v="408"/>
  </r>
  <r>
    <x v="175"/>
    <x v="1"/>
    <x v="7"/>
    <x v="1"/>
    <x v="175"/>
    <x v="175"/>
    <x v="4"/>
    <x v="1"/>
    <x v="7"/>
    <x v="215"/>
    <x v="139"/>
    <x v="128"/>
    <x v="20"/>
    <x v="115"/>
    <x v="401"/>
    <x v="424"/>
    <x v="401"/>
  </r>
  <r>
    <x v="174"/>
    <x v="1"/>
    <x v="7"/>
    <x v="1"/>
    <x v="174"/>
    <x v="174"/>
    <x v="4"/>
    <x v="1"/>
    <x v="7"/>
    <x v="215"/>
    <x v="153"/>
    <x v="114"/>
    <x v="28"/>
    <x v="108"/>
    <x v="494"/>
    <x v="433"/>
    <x v="494"/>
  </r>
  <r>
    <x v="173"/>
    <x v="1"/>
    <x v="7"/>
    <x v="1"/>
    <x v="173"/>
    <x v="173"/>
    <x v="4"/>
    <x v="1"/>
    <x v="6"/>
    <x v="182"/>
    <x v="141"/>
    <x v="90"/>
    <x v="31"/>
    <x v="115"/>
    <x v="485"/>
    <x v="370"/>
    <x v="485"/>
  </r>
  <r>
    <x v="172"/>
    <x v="1"/>
    <x v="6"/>
    <x v="1"/>
    <x v="172"/>
    <x v="172"/>
    <x v="4"/>
    <x v="1"/>
    <x v="6"/>
    <x v="174"/>
    <x v="145"/>
    <x v="78"/>
    <x v="26"/>
    <x v="105"/>
    <x v="415"/>
    <x v="349"/>
    <x v="415"/>
  </r>
  <r>
    <x v="171"/>
    <x v="1"/>
    <x v="6"/>
    <x v="1"/>
    <x v="171"/>
    <x v="171"/>
    <x v="4"/>
    <x v="1"/>
    <x v="6"/>
    <x v="164"/>
    <x v="147"/>
    <x v="66"/>
    <x v="27"/>
    <x v="105"/>
    <x v="415"/>
    <x v="511"/>
    <x v="415"/>
  </r>
  <r>
    <x v="170"/>
    <x v="1"/>
    <x v="6"/>
    <x v="1"/>
    <x v="170"/>
    <x v="170"/>
    <x v="5"/>
    <x v="1"/>
    <x v="6"/>
    <x v="159"/>
    <x v="147"/>
    <x v="61"/>
    <x v="26"/>
    <x v="135"/>
    <x v="393"/>
    <x v="556"/>
    <x v="393"/>
  </r>
  <r>
    <x v="169"/>
    <x v="1"/>
    <x v="6"/>
    <x v="1"/>
    <x v="169"/>
    <x v="169"/>
    <x v="5"/>
    <x v="1"/>
    <x v="5"/>
    <x v="200"/>
    <x v="147"/>
    <x v="102"/>
    <x v="19"/>
    <x v="96"/>
    <x v="356"/>
    <x v="231"/>
    <x v="356"/>
  </r>
  <r>
    <x v="168"/>
    <x v="1"/>
    <x v="5"/>
    <x v="1"/>
    <x v="168"/>
    <x v="168"/>
    <x v="4"/>
    <x v="1"/>
    <x v="5"/>
    <x v="265"/>
    <x v="154"/>
    <x v="200"/>
    <x v="15"/>
    <x v="85"/>
    <x v="441"/>
    <x v="412"/>
    <x v="441"/>
  </r>
  <r>
    <x v="167"/>
    <x v="1"/>
    <x v="5"/>
    <x v="1"/>
    <x v="167"/>
    <x v="167"/>
    <x v="4"/>
    <x v="1"/>
    <x v="5"/>
    <x v="139"/>
    <x v="136"/>
    <x v="52"/>
    <x v="17"/>
    <x v="99"/>
    <x v="191"/>
    <x v="474"/>
    <x v="191"/>
  </r>
  <r>
    <x v="166"/>
    <x v="1"/>
    <x v="5"/>
    <x v="1"/>
    <x v="166"/>
    <x v="166"/>
    <x v="4"/>
    <x v="1"/>
    <x v="5"/>
    <x v="190"/>
    <x v="146"/>
    <x v="93"/>
    <x v="35"/>
    <x v="112"/>
    <x v="514"/>
    <x v="404"/>
    <x v="514"/>
  </r>
  <r>
    <x v="165"/>
    <x v="1"/>
    <x v="5"/>
    <x v="1"/>
    <x v="165"/>
    <x v="165"/>
    <x v="4"/>
    <x v="1"/>
    <x v="4"/>
    <x v="205"/>
    <x v="146"/>
    <x v="110"/>
    <x v="18"/>
    <x v="92"/>
    <x v="340"/>
    <x v="307"/>
    <x v="340"/>
  </r>
  <r>
    <x v="164"/>
    <x v="1"/>
    <x v="4"/>
    <x v="1"/>
    <x v="164"/>
    <x v="164"/>
    <x v="4"/>
    <x v="0"/>
    <x v="4"/>
    <x v="195"/>
    <x v="148"/>
    <x v="98"/>
    <x v="30"/>
    <x v="122"/>
    <x v="490"/>
    <x v="526"/>
    <x v="490"/>
  </r>
  <r>
    <x v="163"/>
    <x v="1"/>
    <x v="4"/>
    <x v="0"/>
    <x v="163"/>
    <x v="163"/>
    <x v="4"/>
    <x v="0"/>
    <x v="4"/>
    <x v="123"/>
    <x v="141"/>
    <x v="31"/>
    <x v="24"/>
    <x v="143"/>
    <x v="273"/>
    <x v="344"/>
    <x v="273"/>
  </r>
  <r>
    <x v="162"/>
    <x v="1"/>
    <x v="4"/>
    <x v="0"/>
    <x v="162"/>
    <x v="162"/>
    <x v="4"/>
    <x v="0"/>
    <x v="4"/>
    <x v="206"/>
    <x v="133"/>
    <x v="122"/>
    <x v="23"/>
    <x v="130"/>
    <x v="419"/>
    <x v="460"/>
    <x v="419"/>
  </r>
  <r>
    <x v="161"/>
    <x v="1"/>
    <x v="4"/>
    <x v="0"/>
    <x v="161"/>
    <x v="161"/>
    <x v="4"/>
    <x v="0"/>
    <x v="4"/>
    <x v="126"/>
    <x v="140"/>
    <x v="35"/>
    <x v="22"/>
    <x v="118"/>
    <x v="241"/>
    <x v="415"/>
    <x v="241"/>
  </r>
  <r>
    <x v="160"/>
    <x v="1"/>
    <x v="4"/>
    <x v="0"/>
    <x v="160"/>
    <x v="160"/>
    <x v="4"/>
    <x v="0"/>
    <x v="3"/>
    <x v="185"/>
    <x v="148"/>
    <x v="86"/>
    <x v="35"/>
    <x v="118"/>
    <x v="512"/>
    <x v="514"/>
    <x v="512"/>
  </r>
  <r>
    <x v="159"/>
    <x v="1"/>
    <x v="3"/>
    <x v="0"/>
    <x v="159"/>
    <x v="159"/>
    <x v="4"/>
    <x v="0"/>
    <x v="3"/>
    <x v="164"/>
    <x v="148"/>
    <x v="65"/>
    <x v="26"/>
    <x v="117"/>
    <x v="402"/>
    <x v="366"/>
    <x v="402"/>
  </r>
  <r>
    <x v="158"/>
    <x v="1"/>
    <x v="3"/>
    <x v="0"/>
    <x v="158"/>
    <x v="158"/>
    <x v="4"/>
    <x v="0"/>
    <x v="3"/>
    <x v="220"/>
    <x v="148"/>
    <x v="129"/>
    <x v="36"/>
    <x v="117"/>
    <x v="529"/>
    <x v="439"/>
    <x v="529"/>
  </r>
  <r>
    <x v="157"/>
    <x v="1"/>
    <x v="3"/>
    <x v="0"/>
    <x v="157"/>
    <x v="157"/>
    <x v="4"/>
    <x v="0"/>
    <x v="3"/>
    <x v="148"/>
    <x v="151"/>
    <x v="46"/>
    <x v="25"/>
    <x v="111"/>
    <x v="358"/>
    <x v="401"/>
    <x v="358"/>
  </r>
  <r>
    <x v="156"/>
    <x v="1"/>
    <x v="3"/>
    <x v="0"/>
    <x v="156"/>
    <x v="156"/>
    <x v="4"/>
    <x v="0"/>
    <x v="3"/>
    <x v="183"/>
    <x v="152"/>
    <x v="80"/>
    <x v="19"/>
    <x v="121"/>
    <x v="308"/>
    <x v="549"/>
    <x v="308"/>
  </r>
  <r>
    <x v="155"/>
    <x v="1"/>
    <x v="3"/>
    <x v="0"/>
    <x v="155"/>
    <x v="155"/>
    <x v="4"/>
    <x v="0"/>
    <x v="2"/>
    <x v="154"/>
    <x v="134"/>
    <x v="68"/>
    <x v="19"/>
    <x v="121"/>
    <x v="253"/>
    <x v="295"/>
    <x v="253"/>
  </r>
  <r>
    <x v="154"/>
    <x v="1"/>
    <x v="2"/>
    <x v="0"/>
    <x v="154"/>
    <x v="154"/>
    <x v="4"/>
    <x v="0"/>
    <x v="2"/>
    <x v="242"/>
    <x v="147"/>
    <x v="160"/>
    <x v="31"/>
    <x v="122"/>
    <x v="528"/>
    <x v="320"/>
    <x v="528"/>
  </r>
  <r>
    <x v="153"/>
    <x v="1"/>
    <x v="2"/>
    <x v="0"/>
    <x v="153"/>
    <x v="153"/>
    <x v="4"/>
    <x v="0"/>
    <x v="2"/>
    <x v="119"/>
    <x v="111"/>
    <x v="57"/>
    <x v="24"/>
    <x v="118"/>
    <x v="264"/>
    <x v="301"/>
    <x v="264"/>
  </r>
  <r>
    <x v="152"/>
    <x v="1"/>
    <x v="2"/>
    <x v="0"/>
    <x v="152"/>
    <x v="152"/>
    <x v="4"/>
    <x v="0"/>
    <x v="2"/>
    <x v="132"/>
    <x v="150"/>
    <x v="31"/>
    <x v="31"/>
    <x v="138"/>
    <x v="420"/>
    <x v="432"/>
    <x v="420"/>
  </r>
  <r>
    <x v="151"/>
    <x v="1"/>
    <x v="2"/>
    <x v="0"/>
    <x v="151"/>
    <x v="151"/>
    <x v="4"/>
    <x v="0"/>
    <x v="2"/>
    <x v="104"/>
    <x v="152"/>
    <x v="7"/>
    <x v="28"/>
    <x v="127"/>
    <x v="307"/>
    <x v="387"/>
    <x v="307"/>
  </r>
  <r>
    <x v="150"/>
    <x v="1"/>
    <x v="2"/>
    <x v="0"/>
    <x v="150"/>
    <x v="150"/>
    <x v="4"/>
    <x v="0"/>
    <x v="1"/>
    <x v="159"/>
    <x v="150"/>
    <x v="58"/>
    <x v="20"/>
    <x v="100"/>
    <x v="283"/>
    <x v="218"/>
    <x v="283"/>
  </r>
  <r>
    <x v="149"/>
    <x v="1"/>
    <x v="1"/>
    <x v="0"/>
    <x v="149"/>
    <x v="149"/>
    <x v="4"/>
    <x v="0"/>
    <x v="1"/>
    <x v="176"/>
    <x v="144"/>
    <x v="81"/>
    <x v="24"/>
    <x v="107"/>
    <x v="388"/>
    <x v="167"/>
    <x v="388"/>
  </r>
  <r>
    <x v="148"/>
    <x v="1"/>
    <x v="1"/>
    <x v="0"/>
    <x v="148"/>
    <x v="148"/>
    <x v="4"/>
    <x v="0"/>
    <x v="1"/>
    <x v="103"/>
    <x v="151"/>
    <x v="7"/>
    <x v="22"/>
    <x v="120"/>
    <x v="203"/>
    <x v="573"/>
    <x v="203"/>
  </r>
  <r>
    <x v="147"/>
    <x v="1"/>
    <x v="1"/>
    <x v="0"/>
    <x v="147"/>
    <x v="147"/>
    <x v="4"/>
    <x v="0"/>
    <x v="1"/>
    <x v="74"/>
    <x v="71"/>
    <x v="41"/>
    <x v="25"/>
    <x v="125"/>
    <x v="165"/>
    <x v="244"/>
    <x v="165"/>
  </r>
  <r>
    <x v="146"/>
    <x v="1"/>
    <x v="1"/>
    <x v="0"/>
    <x v="146"/>
    <x v="146"/>
    <x v="4"/>
    <x v="0"/>
    <x v="1"/>
    <x v="268"/>
    <x v="150"/>
    <x v="205"/>
    <x v="32"/>
    <x v="80"/>
    <x v="535"/>
    <x v="441"/>
    <x v="535"/>
  </r>
  <r>
    <x v="145"/>
    <x v="1"/>
    <x v="1"/>
    <x v="0"/>
    <x v="145"/>
    <x v="145"/>
    <x v="4"/>
    <x v="0"/>
    <x v="0"/>
    <x v="152"/>
    <x v="159"/>
    <x v="41"/>
    <x v="22"/>
    <x v="70"/>
    <x v="291"/>
    <x v="226"/>
    <x v="291"/>
  </r>
  <r>
    <x v="144"/>
    <x v="1"/>
    <x v="0"/>
    <x v="0"/>
    <x v="144"/>
    <x v="144"/>
    <x v="4"/>
    <x v="0"/>
    <x v="0"/>
    <x v="232"/>
    <x v="170"/>
    <x v="126"/>
    <x v="37"/>
    <x v="80"/>
    <x v="533"/>
    <x v="446"/>
    <x v="533"/>
  </r>
  <r>
    <x v="143"/>
    <x v="1"/>
    <x v="0"/>
    <x v="0"/>
    <x v="143"/>
    <x v="143"/>
    <x v="4"/>
    <x v="0"/>
    <x v="0"/>
    <x v="144"/>
    <x v="160"/>
    <x v="32"/>
    <x v="28"/>
    <x v="123"/>
    <x v="396"/>
    <x v="363"/>
    <x v="396"/>
  </r>
  <r>
    <x v="142"/>
    <x v="0"/>
    <x v="51"/>
    <x v="11"/>
    <x v="142"/>
    <x v="142"/>
    <x v="5"/>
    <x v="11"/>
    <x v="51"/>
    <x v="171"/>
    <x v="168"/>
    <x v="76"/>
    <x v="26"/>
    <x v="111"/>
    <x v="412"/>
    <x v="179"/>
    <x v="412"/>
  </r>
  <r>
    <x v="141"/>
    <x v="0"/>
    <x v="50"/>
    <x v="11"/>
    <x v="141"/>
    <x v="141"/>
    <x v="4"/>
    <x v="11"/>
    <x v="50"/>
    <x v="155"/>
    <x v="127"/>
    <x v="39"/>
    <x v="18"/>
    <x v="85"/>
    <x v="232"/>
    <x v="121"/>
    <x v="232"/>
  </r>
  <r>
    <x v="140"/>
    <x v="0"/>
    <x v="50"/>
    <x v="11"/>
    <x v="140"/>
    <x v="140"/>
    <x v="4"/>
    <x v="11"/>
    <x v="50"/>
    <x v="109"/>
    <x v="119"/>
    <x v="37"/>
    <x v="28"/>
    <x v="62"/>
    <x v="325"/>
    <x v="168"/>
    <x v="325"/>
  </r>
  <r>
    <x v="139"/>
    <x v="0"/>
    <x v="50"/>
    <x v="11"/>
    <x v="139"/>
    <x v="139"/>
    <x v="4"/>
    <x v="11"/>
    <x v="50"/>
    <x v="86"/>
    <x v="90"/>
    <x v="25"/>
    <x v="25"/>
    <x v="115"/>
    <x v="205"/>
    <x v="297"/>
    <x v="205"/>
  </r>
  <r>
    <x v="138"/>
    <x v="0"/>
    <x v="50"/>
    <x v="11"/>
    <x v="138"/>
    <x v="138"/>
    <x v="4"/>
    <x v="11"/>
    <x v="50"/>
    <x v="78"/>
    <x v="90"/>
    <x v="46"/>
    <x v="35"/>
    <x v="115"/>
    <x v="339"/>
    <x v="311"/>
    <x v="339"/>
  </r>
  <r>
    <x v="137"/>
    <x v="0"/>
    <x v="50"/>
    <x v="11"/>
    <x v="137"/>
    <x v="137"/>
    <x v="4"/>
    <x v="11"/>
    <x v="49"/>
    <x v="129"/>
    <x v="132"/>
    <x v="76"/>
    <x v="23"/>
    <x v="77"/>
    <x v="266"/>
    <x v="377"/>
    <x v="266"/>
  </r>
  <r>
    <x v="136"/>
    <x v="0"/>
    <x v="49"/>
    <x v="11"/>
    <x v="136"/>
    <x v="136"/>
    <x v="4"/>
    <x v="11"/>
    <x v="49"/>
    <x v="186"/>
    <x v="158"/>
    <x v="70"/>
    <x v="22"/>
    <x v="88"/>
    <x v="369"/>
    <x v="356"/>
    <x v="369"/>
  </r>
  <r>
    <x v="135"/>
    <x v="0"/>
    <x v="49"/>
    <x v="11"/>
    <x v="135"/>
    <x v="135"/>
    <x v="4"/>
    <x v="11"/>
    <x v="49"/>
    <x v="191"/>
    <x v="169"/>
    <x v="57"/>
    <x v="27"/>
    <x v="95"/>
    <x v="455"/>
    <x v="318"/>
    <x v="455"/>
  </r>
  <r>
    <x v="134"/>
    <x v="0"/>
    <x v="49"/>
    <x v="11"/>
    <x v="134"/>
    <x v="134"/>
    <x v="4"/>
    <x v="11"/>
    <x v="49"/>
    <x v="175"/>
    <x v="167"/>
    <x v="25"/>
    <x v="28"/>
    <x v="111"/>
    <x v="448"/>
    <x v="350"/>
    <x v="448"/>
  </r>
  <r>
    <x v="133"/>
    <x v="0"/>
    <x v="49"/>
    <x v="11"/>
    <x v="133"/>
    <x v="133"/>
    <x v="4"/>
    <x v="11"/>
    <x v="49"/>
    <x v="140"/>
    <x v="163"/>
    <x v="74"/>
    <x v="22"/>
    <x v="84"/>
    <x v="269"/>
    <x v="527"/>
    <x v="269"/>
  </r>
  <r>
    <x v="132"/>
    <x v="0"/>
    <x v="49"/>
    <x v="11"/>
    <x v="132"/>
    <x v="132"/>
    <x v="4"/>
    <x v="11"/>
    <x v="48"/>
    <x v="190"/>
    <x v="164"/>
    <x v="194"/>
    <x v="20"/>
    <x v="76"/>
    <x v="357"/>
    <x v="330"/>
    <x v="357"/>
  </r>
  <r>
    <x v="131"/>
    <x v="0"/>
    <x v="48"/>
    <x v="11"/>
    <x v="131"/>
    <x v="131"/>
    <x v="4"/>
    <x v="11"/>
    <x v="48"/>
    <x v="263"/>
    <x v="162"/>
    <x v="185"/>
    <x v="19"/>
    <x v="37"/>
    <x v="491"/>
    <x v="193"/>
    <x v="491"/>
  </r>
  <r>
    <x v="130"/>
    <x v="0"/>
    <x v="48"/>
    <x v="11"/>
    <x v="130"/>
    <x v="130"/>
    <x v="4"/>
    <x v="11"/>
    <x v="48"/>
    <x v="260"/>
    <x v="159"/>
    <x v="80"/>
    <x v="27"/>
    <x v="41"/>
    <x v="525"/>
    <x v="149"/>
    <x v="525"/>
  </r>
  <r>
    <x v="129"/>
    <x v="0"/>
    <x v="48"/>
    <x v="11"/>
    <x v="129"/>
    <x v="129"/>
    <x v="4"/>
    <x v="11"/>
    <x v="48"/>
    <x v="196"/>
    <x v="166"/>
    <x v="23"/>
    <x v="46"/>
    <x v="44"/>
    <x v="539"/>
    <x v="240"/>
    <x v="539"/>
  </r>
  <r>
    <x v="128"/>
    <x v="0"/>
    <x v="48"/>
    <x v="11"/>
    <x v="128"/>
    <x v="128"/>
    <x v="4"/>
    <x v="11"/>
    <x v="48"/>
    <x v="149"/>
    <x v="171"/>
    <x v="131"/>
    <x v="44"/>
    <x v="40"/>
    <x v="526"/>
    <x v="427"/>
    <x v="526"/>
  </r>
  <r>
    <x v="127"/>
    <x v="0"/>
    <x v="48"/>
    <x v="11"/>
    <x v="127"/>
    <x v="127"/>
    <x v="4"/>
    <x v="10"/>
    <x v="47"/>
    <x v="224"/>
    <x v="155"/>
    <x v="84"/>
    <x v="20"/>
    <x v="94"/>
    <x v="426"/>
    <x v="211"/>
    <x v="426"/>
  </r>
  <r>
    <x v="126"/>
    <x v="0"/>
    <x v="47"/>
    <x v="10"/>
    <x v="126"/>
    <x v="126"/>
    <x v="4"/>
    <x v="10"/>
    <x v="47"/>
    <x v="201"/>
    <x v="168"/>
    <x v="46"/>
    <x v="31"/>
    <x v="98"/>
    <x v="501"/>
    <x v="309"/>
    <x v="501"/>
  </r>
  <r>
    <x v="125"/>
    <x v="0"/>
    <x v="47"/>
    <x v="10"/>
    <x v="125"/>
    <x v="125"/>
    <x v="4"/>
    <x v="10"/>
    <x v="47"/>
    <x v="110"/>
    <x v="113"/>
    <x v="55"/>
    <x v="34"/>
    <x v="78"/>
    <x v="421"/>
    <x v="322"/>
    <x v="421"/>
  </r>
  <r>
    <x v="124"/>
    <x v="0"/>
    <x v="47"/>
    <x v="10"/>
    <x v="124"/>
    <x v="124"/>
    <x v="4"/>
    <x v="10"/>
    <x v="47"/>
    <x v="184"/>
    <x v="173"/>
    <x v="53"/>
    <x v="26"/>
    <x v="99"/>
    <x v="430"/>
    <x v="539"/>
    <x v="430"/>
  </r>
  <r>
    <x v="123"/>
    <x v="0"/>
    <x v="47"/>
    <x v="10"/>
    <x v="123"/>
    <x v="123"/>
    <x v="4"/>
    <x v="10"/>
    <x v="47"/>
    <x v="157"/>
    <x v="153"/>
    <x v="184"/>
    <x v="23"/>
    <x v="92"/>
    <x v="330"/>
    <x v="316"/>
    <x v="330"/>
  </r>
  <r>
    <x v="122"/>
    <x v="0"/>
    <x v="47"/>
    <x v="10"/>
    <x v="122"/>
    <x v="122"/>
    <x v="4"/>
    <x v="10"/>
    <x v="46"/>
    <x v="261"/>
    <x v="161"/>
    <x v="59"/>
    <x v="37"/>
    <x v="89"/>
    <x v="538"/>
    <x v="265"/>
    <x v="538"/>
  </r>
  <r>
    <x v="121"/>
    <x v="0"/>
    <x v="46"/>
    <x v="10"/>
    <x v="121"/>
    <x v="121"/>
    <x v="4"/>
    <x v="10"/>
    <x v="46"/>
    <x v="169"/>
    <x v="159"/>
    <x v="83"/>
    <x v="27"/>
    <x v="98"/>
    <x v="424"/>
    <x v="312"/>
    <x v="424"/>
  </r>
  <r>
    <x v="120"/>
    <x v="0"/>
    <x v="46"/>
    <x v="10"/>
    <x v="120"/>
    <x v="120"/>
    <x v="4"/>
    <x v="10"/>
    <x v="46"/>
    <x v="136"/>
    <x v="101"/>
    <x v="76"/>
    <x v="16"/>
    <x v="76"/>
    <x v="164"/>
    <x v="323"/>
    <x v="164"/>
  </r>
  <r>
    <x v="119"/>
    <x v="0"/>
    <x v="46"/>
    <x v="10"/>
    <x v="119"/>
    <x v="119"/>
    <x v="4"/>
    <x v="10"/>
    <x v="46"/>
    <x v="188"/>
    <x v="160"/>
    <x v="70"/>
    <x v="23"/>
    <x v="79"/>
    <x v="389"/>
    <x v="379"/>
    <x v="389"/>
  </r>
  <r>
    <x v="118"/>
    <x v="0"/>
    <x v="46"/>
    <x v="10"/>
    <x v="118"/>
    <x v="118"/>
    <x v="4"/>
    <x v="10"/>
    <x v="46"/>
    <x v="187"/>
    <x v="165"/>
    <x v="88"/>
    <x v="23"/>
    <x v="80"/>
    <x v="387"/>
    <x v="541"/>
    <x v="387"/>
  </r>
  <r>
    <x v="117"/>
    <x v="0"/>
    <x v="46"/>
    <x v="10"/>
    <x v="117"/>
    <x v="117"/>
    <x v="4"/>
    <x v="10"/>
    <x v="45"/>
    <x v="202"/>
    <x v="165"/>
    <x v="150"/>
    <x v="36"/>
    <x v="118"/>
    <x v="523"/>
    <x v="550"/>
    <x v="523"/>
  </r>
  <r>
    <x v="116"/>
    <x v="0"/>
    <x v="45"/>
    <x v="10"/>
    <x v="116"/>
    <x v="116"/>
    <x v="4"/>
    <x v="10"/>
    <x v="45"/>
    <x v="241"/>
    <x v="159"/>
    <x v="148"/>
    <x v="27"/>
    <x v="124"/>
    <x v="510"/>
    <x v="530"/>
    <x v="510"/>
  </r>
  <r>
    <x v="115"/>
    <x v="0"/>
    <x v="45"/>
    <x v="10"/>
    <x v="115"/>
    <x v="115"/>
    <x v="4"/>
    <x v="10"/>
    <x v="45"/>
    <x v="239"/>
    <x v="159"/>
    <x v="160"/>
    <x v="28"/>
    <x v="108"/>
    <x v="516"/>
    <x v="410"/>
    <x v="516"/>
  </r>
  <r>
    <x v="114"/>
    <x v="0"/>
    <x v="45"/>
    <x v="10"/>
    <x v="114"/>
    <x v="114"/>
    <x v="4"/>
    <x v="10"/>
    <x v="45"/>
    <x v="244"/>
    <x v="150"/>
    <x v="114"/>
    <x v="14"/>
    <x v="72"/>
    <x v="330"/>
    <x v="566"/>
    <x v="330"/>
  </r>
  <r>
    <x v="113"/>
    <x v="0"/>
    <x v="45"/>
    <x v="10"/>
    <x v="113"/>
    <x v="113"/>
    <x v="4"/>
    <x v="10"/>
    <x v="45"/>
    <x v="223"/>
    <x v="166"/>
    <x v="199"/>
    <x v="20"/>
    <x v="108"/>
    <x v="418"/>
    <x v="529"/>
    <x v="418"/>
  </r>
  <r>
    <x v="112"/>
    <x v="0"/>
    <x v="45"/>
    <x v="10"/>
    <x v="112"/>
    <x v="112"/>
    <x v="4"/>
    <x v="10"/>
    <x v="44"/>
    <x v="266"/>
    <x v="157"/>
    <x v="144"/>
    <x v="33"/>
    <x v="110"/>
    <x v="536"/>
    <x v="348"/>
    <x v="536"/>
  </r>
  <r>
    <x v="111"/>
    <x v="0"/>
    <x v="44"/>
    <x v="10"/>
    <x v="111"/>
    <x v="111"/>
    <x v="4"/>
    <x v="10"/>
    <x v="44"/>
    <x v="239"/>
    <x v="164"/>
    <x v="52"/>
    <x v="34"/>
    <x v="104"/>
    <x v="530"/>
    <x v="461"/>
    <x v="530"/>
  </r>
  <r>
    <x v="110"/>
    <x v="0"/>
    <x v="44"/>
    <x v="10"/>
    <x v="110"/>
    <x v="110"/>
    <x v="4"/>
    <x v="10"/>
    <x v="44"/>
    <x v="160"/>
    <x v="157"/>
    <x v="95"/>
    <x v="31"/>
    <x v="105"/>
    <x v="463"/>
    <x v="220"/>
    <x v="463"/>
  </r>
  <r>
    <x v="109"/>
    <x v="0"/>
    <x v="44"/>
    <x v="10"/>
    <x v="109"/>
    <x v="109"/>
    <x v="4"/>
    <x v="10"/>
    <x v="44"/>
    <x v="202"/>
    <x v="158"/>
    <x v="5"/>
    <x v="26"/>
    <x v="112"/>
    <x v="461"/>
    <x v="395"/>
    <x v="461"/>
  </r>
  <r>
    <x v="108"/>
    <x v="0"/>
    <x v="44"/>
    <x v="10"/>
    <x v="108"/>
    <x v="108"/>
    <x v="4"/>
    <x v="10"/>
    <x v="44"/>
    <x v="100"/>
    <x v="154"/>
    <x v="101"/>
    <x v="26"/>
    <x v="85"/>
    <x v="258"/>
    <x v="505"/>
    <x v="258"/>
  </r>
  <r>
    <x v="107"/>
    <x v="0"/>
    <x v="44"/>
    <x v="10"/>
    <x v="107"/>
    <x v="107"/>
    <x v="4"/>
    <x v="10"/>
    <x v="43"/>
    <x v="201"/>
    <x v="151"/>
    <x v="146"/>
    <x v="22"/>
    <x v="98"/>
    <x v="394"/>
    <x v="177"/>
    <x v="394"/>
  </r>
  <r>
    <x v="106"/>
    <x v="0"/>
    <x v="43"/>
    <x v="10"/>
    <x v="106"/>
    <x v="106"/>
    <x v="5"/>
    <x v="9"/>
    <x v="43"/>
    <x v="234"/>
    <x v="156"/>
    <x v="39"/>
    <x v="14"/>
    <x v="71"/>
    <x v="303"/>
    <x v="37"/>
    <x v="303"/>
  </r>
  <r>
    <x v="105"/>
    <x v="0"/>
    <x v="43"/>
    <x v="9"/>
    <x v="105"/>
    <x v="105"/>
    <x v="4"/>
    <x v="9"/>
    <x v="43"/>
    <x v="125"/>
    <x v="135"/>
    <x v="0"/>
    <x v="22"/>
    <x v="22"/>
    <x v="237"/>
    <x v="328"/>
    <x v="237"/>
  </r>
  <r>
    <x v="104"/>
    <x v="0"/>
    <x v="43"/>
    <x v="9"/>
    <x v="104"/>
    <x v="104"/>
    <x v="4"/>
    <x v="9"/>
    <x v="43"/>
    <x v="76"/>
    <x v="157"/>
    <x v="116"/>
    <x v="22"/>
    <x v="129"/>
    <x v="145"/>
    <x v="548"/>
    <x v="145"/>
  </r>
  <r>
    <x v="103"/>
    <x v="0"/>
    <x v="43"/>
    <x v="9"/>
    <x v="103"/>
    <x v="103"/>
    <x v="4"/>
    <x v="9"/>
    <x v="42"/>
    <x v="122"/>
    <x v="59"/>
    <x v="182"/>
    <x v="26"/>
    <x v="107"/>
    <x v="313"/>
    <x v="281"/>
    <x v="313"/>
  </r>
  <r>
    <x v="102"/>
    <x v="0"/>
    <x v="42"/>
    <x v="9"/>
    <x v="102"/>
    <x v="102"/>
    <x v="4"/>
    <x v="9"/>
    <x v="42"/>
    <x v="253"/>
    <x v="143"/>
    <x v="31"/>
    <x v="23"/>
    <x v="114"/>
    <x v="496"/>
    <x v="216"/>
    <x v="496"/>
  </r>
  <r>
    <x v="101"/>
    <x v="0"/>
    <x v="42"/>
    <x v="9"/>
    <x v="101"/>
    <x v="101"/>
    <x v="4"/>
    <x v="9"/>
    <x v="42"/>
    <x v="125"/>
    <x v="143"/>
    <x v="13"/>
    <x v="33"/>
    <x v="108"/>
    <x v="434"/>
    <x v="195"/>
    <x v="434"/>
  </r>
  <r>
    <x v="100"/>
    <x v="0"/>
    <x v="42"/>
    <x v="9"/>
    <x v="100"/>
    <x v="100"/>
    <x v="4"/>
    <x v="9"/>
    <x v="42"/>
    <x v="101"/>
    <x v="138"/>
    <x v="9"/>
    <x v="24"/>
    <x v="93"/>
    <x v="228"/>
    <x v="343"/>
    <x v="228"/>
  </r>
  <r>
    <x v="99"/>
    <x v="0"/>
    <x v="42"/>
    <x v="9"/>
    <x v="99"/>
    <x v="99"/>
    <x v="4"/>
    <x v="9"/>
    <x v="42"/>
    <x v="107"/>
    <x v="150"/>
    <x v="63"/>
    <x v="20"/>
    <x v="105"/>
    <x v="192"/>
    <x v="239"/>
    <x v="192"/>
  </r>
  <r>
    <x v="98"/>
    <x v="0"/>
    <x v="42"/>
    <x v="9"/>
    <x v="98"/>
    <x v="98"/>
    <x v="4"/>
    <x v="9"/>
    <x v="41"/>
    <x v="157"/>
    <x v="142"/>
    <x v="19"/>
    <x v="26"/>
    <x v="112"/>
    <x v="390"/>
    <x v="423"/>
    <x v="390"/>
  </r>
  <r>
    <x v="97"/>
    <x v="0"/>
    <x v="41"/>
    <x v="9"/>
    <x v="97"/>
    <x v="97"/>
    <x v="4"/>
    <x v="9"/>
    <x v="41"/>
    <x v="109"/>
    <x v="140"/>
    <x v="84"/>
    <x v="29"/>
    <x v="119"/>
    <x v="348"/>
    <x v="569"/>
    <x v="348"/>
  </r>
  <r>
    <x v="96"/>
    <x v="0"/>
    <x v="41"/>
    <x v="9"/>
    <x v="96"/>
    <x v="96"/>
    <x v="4"/>
    <x v="9"/>
    <x v="41"/>
    <x v="166"/>
    <x v="131"/>
    <x v="202"/>
    <x v="21"/>
    <x v="117"/>
    <x v="322"/>
    <x v="521"/>
    <x v="322"/>
  </r>
  <r>
    <x v="95"/>
    <x v="0"/>
    <x v="41"/>
    <x v="9"/>
    <x v="95"/>
    <x v="95"/>
    <x v="4"/>
    <x v="9"/>
    <x v="41"/>
    <x v="267"/>
    <x v="154"/>
    <x v="162"/>
    <x v="17"/>
    <x v="101"/>
    <x v="477"/>
    <x v="538"/>
    <x v="477"/>
  </r>
  <r>
    <x v="94"/>
    <x v="0"/>
    <x v="41"/>
    <x v="9"/>
    <x v="94"/>
    <x v="94"/>
    <x v="4"/>
    <x v="9"/>
    <x v="41"/>
    <x v="240"/>
    <x v="143"/>
    <x v="173"/>
    <x v="25"/>
    <x v="112"/>
    <x v="497"/>
    <x v="293"/>
    <x v="497"/>
  </r>
  <r>
    <x v="93"/>
    <x v="0"/>
    <x v="41"/>
    <x v="9"/>
    <x v="93"/>
    <x v="93"/>
    <x v="4"/>
    <x v="9"/>
    <x v="40"/>
    <x v="247"/>
    <x v="136"/>
    <x v="67"/>
    <x v="27"/>
    <x v="97"/>
    <x v="515"/>
    <x v="324"/>
    <x v="515"/>
  </r>
  <r>
    <x v="92"/>
    <x v="0"/>
    <x v="40"/>
    <x v="9"/>
    <x v="92"/>
    <x v="92"/>
    <x v="4"/>
    <x v="9"/>
    <x v="40"/>
    <x v="150"/>
    <x v="131"/>
    <x v="50"/>
    <x v="26"/>
    <x v="111"/>
    <x v="375"/>
    <x v="448"/>
    <x v="375"/>
  </r>
  <r>
    <x v="91"/>
    <x v="0"/>
    <x v="40"/>
    <x v="9"/>
    <x v="91"/>
    <x v="91"/>
    <x v="5"/>
    <x v="9"/>
    <x v="40"/>
    <x v="142"/>
    <x v="141"/>
    <x v="128"/>
    <x v="25"/>
    <x v="89"/>
    <x v="343"/>
    <x v="223"/>
    <x v="343"/>
  </r>
  <r>
    <x v="90"/>
    <x v="0"/>
    <x v="40"/>
    <x v="9"/>
    <x v="90"/>
    <x v="90"/>
    <x v="4"/>
    <x v="9"/>
    <x v="40"/>
    <x v="217"/>
    <x v="141"/>
    <x v="46"/>
    <x v="23"/>
    <x v="81"/>
    <x v="438"/>
    <x v="213"/>
    <x v="438"/>
  </r>
  <r>
    <x v="89"/>
    <x v="0"/>
    <x v="40"/>
    <x v="9"/>
    <x v="89"/>
    <x v="89"/>
    <x v="3"/>
    <x v="9"/>
    <x v="39"/>
    <x v="141"/>
    <x v="144"/>
    <x v="40"/>
    <x v="20"/>
    <x v="81"/>
    <x v="249"/>
    <x v="333"/>
    <x v="249"/>
  </r>
  <r>
    <x v="88"/>
    <x v="0"/>
    <x v="39"/>
    <x v="9"/>
    <x v="88"/>
    <x v="88"/>
    <x v="4"/>
    <x v="9"/>
    <x v="39"/>
    <x v="134"/>
    <x v="143"/>
    <x v="44"/>
    <x v="25"/>
    <x v="121"/>
    <x v="323"/>
    <x v="259"/>
    <x v="323"/>
  </r>
  <r>
    <x v="87"/>
    <x v="0"/>
    <x v="39"/>
    <x v="9"/>
    <x v="87"/>
    <x v="87"/>
    <x v="4"/>
    <x v="9"/>
    <x v="39"/>
    <x v="134"/>
    <x v="139"/>
    <x v="30"/>
    <x v="33"/>
    <x v="108"/>
    <x v="450"/>
    <x v="355"/>
    <x v="450"/>
  </r>
  <r>
    <x v="86"/>
    <x v="0"/>
    <x v="39"/>
    <x v="9"/>
    <x v="86"/>
    <x v="86"/>
    <x v="4"/>
    <x v="9"/>
    <x v="39"/>
    <x v="122"/>
    <x v="141"/>
    <x v="95"/>
    <x v="24"/>
    <x v="81"/>
    <x v="270"/>
    <x v="302"/>
    <x v="270"/>
  </r>
  <r>
    <x v="85"/>
    <x v="0"/>
    <x v="39"/>
    <x v="9"/>
    <x v="85"/>
    <x v="85"/>
    <x v="4"/>
    <x v="9"/>
    <x v="39"/>
    <x v="195"/>
    <x v="151"/>
    <x v="80"/>
    <x v="30"/>
    <x v="82"/>
    <x v="490"/>
    <x v="341"/>
    <x v="490"/>
  </r>
  <r>
    <x v="84"/>
    <x v="0"/>
    <x v="39"/>
    <x v="9"/>
    <x v="84"/>
    <x v="84"/>
    <x v="4"/>
    <x v="8"/>
    <x v="38"/>
    <x v="175"/>
    <x v="144"/>
    <x v="151"/>
    <x v="24"/>
    <x v="54"/>
    <x v="386"/>
    <x v="243"/>
    <x v="386"/>
  </r>
  <r>
    <x v="83"/>
    <x v="0"/>
    <x v="38"/>
    <x v="8"/>
    <x v="83"/>
    <x v="83"/>
    <x v="4"/>
    <x v="8"/>
    <x v="38"/>
    <x v="230"/>
    <x v="143"/>
    <x v="101"/>
    <x v="27"/>
    <x v="63"/>
    <x v="502"/>
    <x v="438"/>
    <x v="502"/>
  </r>
  <r>
    <x v="82"/>
    <x v="0"/>
    <x v="38"/>
    <x v="8"/>
    <x v="82"/>
    <x v="82"/>
    <x v="4"/>
    <x v="8"/>
    <x v="38"/>
    <x v="182"/>
    <x v="129"/>
    <x v="41"/>
    <x v="32"/>
    <x v="148"/>
    <x v="492"/>
    <x v="163"/>
    <x v="492"/>
  </r>
  <r>
    <x v="81"/>
    <x v="0"/>
    <x v="38"/>
    <x v="8"/>
    <x v="81"/>
    <x v="81"/>
    <x v="4"/>
    <x v="8"/>
    <x v="38"/>
    <x v="137"/>
    <x v="145"/>
    <x v="28"/>
    <x v="20"/>
    <x v="69"/>
    <x v="242"/>
    <x v="200"/>
    <x v="242"/>
  </r>
  <r>
    <x v="80"/>
    <x v="0"/>
    <x v="38"/>
    <x v="8"/>
    <x v="80"/>
    <x v="80"/>
    <x v="4"/>
    <x v="8"/>
    <x v="38"/>
    <x v="115"/>
    <x v="136"/>
    <x v="57"/>
    <x v="27"/>
    <x v="66"/>
    <x v="318"/>
    <x v="392"/>
    <x v="318"/>
  </r>
  <r>
    <x v="79"/>
    <x v="0"/>
    <x v="38"/>
    <x v="8"/>
    <x v="79"/>
    <x v="79"/>
    <x v="4"/>
    <x v="8"/>
    <x v="37"/>
    <x v="148"/>
    <x v="140"/>
    <x v="97"/>
    <x v="29"/>
    <x v="87"/>
    <x v="417"/>
    <x v="178"/>
    <x v="417"/>
  </r>
  <r>
    <x v="78"/>
    <x v="0"/>
    <x v="37"/>
    <x v="8"/>
    <x v="78"/>
    <x v="78"/>
    <x v="4"/>
    <x v="8"/>
    <x v="37"/>
    <x v="196"/>
    <x v="150"/>
    <x v="65"/>
    <x v="18"/>
    <x v="58"/>
    <x v="314"/>
    <x v="275"/>
    <x v="314"/>
  </r>
  <r>
    <x v="77"/>
    <x v="0"/>
    <x v="37"/>
    <x v="8"/>
    <x v="77"/>
    <x v="77"/>
    <x v="4"/>
    <x v="8"/>
    <x v="37"/>
    <x v="151"/>
    <x v="134"/>
    <x v="48"/>
    <x v="29"/>
    <x v="94"/>
    <x v="423"/>
    <x v="234"/>
    <x v="423"/>
  </r>
  <r>
    <x v="76"/>
    <x v="0"/>
    <x v="37"/>
    <x v="8"/>
    <x v="76"/>
    <x v="76"/>
    <x v="4"/>
    <x v="8"/>
    <x v="37"/>
    <x v="147"/>
    <x v="148"/>
    <x v="22"/>
    <x v="28"/>
    <x v="98"/>
    <x v="406"/>
    <x v="453"/>
    <x v="406"/>
  </r>
  <r>
    <x v="75"/>
    <x v="0"/>
    <x v="37"/>
    <x v="8"/>
    <x v="75"/>
    <x v="75"/>
    <x v="4"/>
    <x v="8"/>
    <x v="37"/>
    <x v="123"/>
    <x v="150"/>
    <x v="118"/>
    <x v="26"/>
    <x v="99"/>
    <x v="316"/>
    <x v="274"/>
    <x v="316"/>
  </r>
  <r>
    <x v="74"/>
    <x v="0"/>
    <x v="37"/>
    <x v="8"/>
    <x v="74"/>
    <x v="74"/>
    <x v="4"/>
    <x v="8"/>
    <x v="36"/>
    <x v="205"/>
    <x v="136"/>
    <x v="70"/>
    <x v="32"/>
    <x v="84"/>
    <x v="509"/>
    <x v="190"/>
    <x v="509"/>
  </r>
  <r>
    <x v="73"/>
    <x v="0"/>
    <x v="36"/>
    <x v="8"/>
    <x v="73"/>
    <x v="73"/>
    <x v="4"/>
    <x v="8"/>
    <x v="36"/>
    <x v="161"/>
    <x v="139"/>
    <x v="74"/>
    <x v="31"/>
    <x v="61"/>
    <x v="465"/>
    <x v="206"/>
    <x v="465"/>
  </r>
  <r>
    <x v="72"/>
    <x v="0"/>
    <x v="36"/>
    <x v="8"/>
    <x v="72"/>
    <x v="72"/>
    <x v="4"/>
    <x v="8"/>
    <x v="36"/>
    <x v="150"/>
    <x v="124"/>
    <x v="76"/>
    <x v="16"/>
    <x v="62"/>
    <x v="188"/>
    <x v="375"/>
    <x v="188"/>
  </r>
  <r>
    <x v="71"/>
    <x v="0"/>
    <x v="36"/>
    <x v="8"/>
    <x v="71"/>
    <x v="71"/>
    <x v="4"/>
    <x v="8"/>
    <x v="36"/>
    <x v="161"/>
    <x v="133"/>
    <x v="85"/>
    <x v="23"/>
    <x v="98"/>
    <x v="341"/>
    <x v="219"/>
    <x v="341"/>
  </r>
  <r>
    <x v="70"/>
    <x v="0"/>
    <x v="36"/>
    <x v="8"/>
    <x v="70"/>
    <x v="70"/>
    <x v="4"/>
    <x v="8"/>
    <x v="36"/>
    <x v="175"/>
    <x v="139"/>
    <x v="29"/>
    <x v="32"/>
    <x v="87"/>
    <x v="488"/>
    <x v="373"/>
    <x v="488"/>
  </r>
  <r>
    <x v="69"/>
    <x v="0"/>
    <x v="36"/>
    <x v="8"/>
    <x v="69"/>
    <x v="69"/>
    <x v="4"/>
    <x v="8"/>
    <x v="35"/>
    <x v="129"/>
    <x v="149"/>
    <x v="162"/>
    <x v="22"/>
    <x v="51"/>
    <x v="246"/>
    <x v="128"/>
    <x v="246"/>
  </r>
  <r>
    <x v="68"/>
    <x v="0"/>
    <x v="35"/>
    <x v="8"/>
    <x v="68"/>
    <x v="68"/>
    <x v="4"/>
    <x v="8"/>
    <x v="35"/>
    <x v="243"/>
    <x v="146"/>
    <x v="85"/>
    <x v="23"/>
    <x v="29"/>
    <x v="481"/>
    <x v="236"/>
    <x v="481"/>
  </r>
  <r>
    <x v="67"/>
    <x v="0"/>
    <x v="35"/>
    <x v="8"/>
    <x v="67"/>
    <x v="67"/>
    <x v="4"/>
    <x v="8"/>
    <x v="35"/>
    <x v="175"/>
    <x v="139"/>
    <x v="101"/>
    <x v="33"/>
    <x v="55"/>
    <x v="495"/>
    <x v="260"/>
    <x v="495"/>
  </r>
  <r>
    <x v="66"/>
    <x v="0"/>
    <x v="35"/>
    <x v="8"/>
    <x v="66"/>
    <x v="66"/>
    <x v="4"/>
    <x v="8"/>
    <x v="35"/>
    <x v="193"/>
    <x v="141"/>
    <x v="119"/>
    <x v="19"/>
    <x v="47"/>
    <x v="336"/>
    <x v="417"/>
    <x v="336"/>
  </r>
  <r>
    <x v="65"/>
    <x v="0"/>
    <x v="35"/>
    <x v="8"/>
    <x v="65"/>
    <x v="65"/>
    <x v="4"/>
    <x v="8"/>
    <x v="35"/>
    <x v="218"/>
    <x v="151"/>
    <x v="115"/>
    <x v="35"/>
    <x v="83"/>
    <x v="527"/>
    <x v="280"/>
    <x v="527"/>
  </r>
  <r>
    <x v="64"/>
    <x v="0"/>
    <x v="35"/>
    <x v="8"/>
    <x v="64"/>
    <x v="64"/>
    <x v="4"/>
    <x v="7"/>
    <x v="34"/>
    <x v="212"/>
    <x v="149"/>
    <x v="105"/>
    <x v="34"/>
    <x v="61"/>
    <x v="522"/>
    <x v="279"/>
    <x v="522"/>
  </r>
  <r>
    <x v="63"/>
    <x v="0"/>
    <x v="34"/>
    <x v="7"/>
    <x v="63"/>
    <x v="63"/>
    <x v="4"/>
    <x v="7"/>
    <x v="34"/>
    <x v="203"/>
    <x v="149"/>
    <x v="87"/>
    <x v="28"/>
    <x v="70"/>
    <x v="482"/>
    <x v="232"/>
    <x v="482"/>
  </r>
  <r>
    <x v="62"/>
    <x v="0"/>
    <x v="34"/>
    <x v="7"/>
    <x v="62"/>
    <x v="62"/>
    <x v="4"/>
    <x v="7"/>
    <x v="34"/>
    <x v="186"/>
    <x v="148"/>
    <x v="112"/>
    <x v="20"/>
    <x v="53"/>
    <x v="346"/>
    <x v="140"/>
    <x v="346"/>
  </r>
  <r>
    <x v="61"/>
    <x v="0"/>
    <x v="34"/>
    <x v="7"/>
    <x v="61"/>
    <x v="61"/>
    <x v="4"/>
    <x v="7"/>
    <x v="34"/>
    <x v="195"/>
    <x v="132"/>
    <x v="9"/>
    <x v="23"/>
    <x v="74"/>
    <x v="403"/>
    <x v="160"/>
    <x v="403"/>
  </r>
  <r>
    <x v="60"/>
    <x v="0"/>
    <x v="34"/>
    <x v="7"/>
    <x v="60"/>
    <x v="60"/>
    <x v="4"/>
    <x v="7"/>
    <x v="34"/>
    <x v="91"/>
    <x v="130"/>
    <x v="52"/>
    <x v="31"/>
    <x v="71"/>
    <x v="326"/>
    <x v="215"/>
    <x v="326"/>
  </r>
  <r>
    <x v="59"/>
    <x v="0"/>
    <x v="34"/>
    <x v="7"/>
    <x v="59"/>
    <x v="59"/>
    <x v="4"/>
    <x v="7"/>
    <x v="33"/>
    <x v="109"/>
    <x v="106"/>
    <x v="87"/>
    <x v="30"/>
    <x v="68"/>
    <x v="365"/>
    <x v="185"/>
    <x v="365"/>
  </r>
  <r>
    <x v="58"/>
    <x v="0"/>
    <x v="33"/>
    <x v="7"/>
    <x v="58"/>
    <x v="58"/>
    <x v="4"/>
    <x v="7"/>
    <x v="33"/>
    <x v="154"/>
    <x v="115"/>
    <x v="72"/>
    <x v="37"/>
    <x v="60"/>
    <x v="500"/>
    <x v="152"/>
    <x v="500"/>
  </r>
  <r>
    <x v="57"/>
    <x v="0"/>
    <x v="33"/>
    <x v="7"/>
    <x v="57"/>
    <x v="57"/>
    <x v="4"/>
    <x v="7"/>
    <x v="33"/>
    <x v="149"/>
    <x v="125"/>
    <x v="68"/>
    <x v="20"/>
    <x v="40"/>
    <x v="262"/>
    <x v="269"/>
    <x v="262"/>
  </r>
  <r>
    <x v="56"/>
    <x v="0"/>
    <x v="33"/>
    <x v="7"/>
    <x v="56"/>
    <x v="56"/>
    <x v="4"/>
    <x v="7"/>
    <x v="33"/>
    <x v="162"/>
    <x v="143"/>
    <x v="116"/>
    <x v="23"/>
    <x v="56"/>
    <x v="345"/>
    <x v="214"/>
    <x v="345"/>
  </r>
  <r>
    <x v="55"/>
    <x v="0"/>
    <x v="33"/>
    <x v="7"/>
    <x v="55"/>
    <x v="55"/>
    <x v="5"/>
    <x v="7"/>
    <x v="32"/>
    <x v="208"/>
    <x v="141"/>
    <x v="94"/>
    <x v="28"/>
    <x v="47"/>
    <x v="486"/>
    <x v="64"/>
    <x v="486"/>
  </r>
  <r>
    <x v="54"/>
    <x v="0"/>
    <x v="32"/>
    <x v="7"/>
    <x v="54"/>
    <x v="54"/>
    <x v="4"/>
    <x v="7"/>
    <x v="32"/>
    <x v="194"/>
    <x v="151"/>
    <x v="39"/>
    <x v="14"/>
    <x v="20"/>
    <x v="215"/>
    <x v="130"/>
    <x v="215"/>
  </r>
  <r>
    <x v="53"/>
    <x v="0"/>
    <x v="32"/>
    <x v="7"/>
    <x v="53"/>
    <x v="53"/>
    <x v="5"/>
    <x v="7"/>
    <x v="32"/>
    <x v="103"/>
    <x v="113"/>
    <x v="87"/>
    <x v="20"/>
    <x v="30"/>
    <x v="183"/>
    <x v="40"/>
    <x v="183"/>
  </r>
  <r>
    <x v="52"/>
    <x v="0"/>
    <x v="32"/>
    <x v="7"/>
    <x v="52"/>
    <x v="52"/>
    <x v="4"/>
    <x v="7"/>
    <x v="32"/>
    <x v="174"/>
    <x v="136"/>
    <x v="76"/>
    <x v="29"/>
    <x v="9"/>
    <x v="460"/>
    <x v="90"/>
    <x v="460"/>
  </r>
  <r>
    <x v="51"/>
    <x v="0"/>
    <x v="32"/>
    <x v="7"/>
    <x v="51"/>
    <x v="51"/>
    <x v="4"/>
    <x v="7"/>
    <x v="31"/>
    <x v="168"/>
    <x v="141"/>
    <x v="17"/>
    <x v="22"/>
    <x v="32"/>
    <x v="332"/>
    <x v="86"/>
    <x v="332"/>
  </r>
  <r>
    <x v="50"/>
    <x v="0"/>
    <x v="31"/>
    <x v="7"/>
    <x v="50"/>
    <x v="50"/>
    <x v="4"/>
    <x v="7"/>
    <x v="31"/>
    <x v="108"/>
    <x v="141"/>
    <x v="19"/>
    <x v="41"/>
    <x v="28"/>
    <x v="483"/>
    <x v="107"/>
    <x v="483"/>
  </r>
  <r>
    <x v="49"/>
    <x v="0"/>
    <x v="31"/>
    <x v="7"/>
    <x v="49"/>
    <x v="49"/>
    <x v="4"/>
    <x v="7"/>
    <x v="31"/>
    <x v="105"/>
    <x v="136"/>
    <x v="58"/>
    <x v="28"/>
    <x v="27"/>
    <x v="311"/>
    <x v="124"/>
    <x v="311"/>
  </r>
  <r>
    <x v="48"/>
    <x v="0"/>
    <x v="31"/>
    <x v="7"/>
    <x v="48"/>
    <x v="48"/>
    <x v="4"/>
    <x v="7"/>
    <x v="31"/>
    <x v="148"/>
    <x v="139"/>
    <x v="43"/>
    <x v="25"/>
    <x v="36"/>
    <x v="358"/>
    <x v="96"/>
    <x v="358"/>
  </r>
  <r>
    <x v="47"/>
    <x v="0"/>
    <x v="31"/>
    <x v="7"/>
    <x v="47"/>
    <x v="47"/>
    <x v="4"/>
    <x v="7"/>
    <x v="31"/>
    <x v="144"/>
    <x v="150"/>
    <x v="22"/>
    <x v="33"/>
    <x v="33"/>
    <x v="464"/>
    <x v="108"/>
    <x v="464"/>
  </r>
  <r>
    <x v="46"/>
    <x v="0"/>
    <x v="31"/>
    <x v="7"/>
    <x v="46"/>
    <x v="46"/>
    <x v="4"/>
    <x v="7"/>
    <x v="30"/>
    <x v="114"/>
    <x v="141"/>
    <x v="55"/>
    <x v="38"/>
    <x v="28"/>
    <x v="469"/>
    <x v="139"/>
    <x v="469"/>
  </r>
  <r>
    <x v="45"/>
    <x v="0"/>
    <x v="30"/>
    <x v="7"/>
    <x v="45"/>
    <x v="45"/>
    <x v="4"/>
    <x v="7"/>
    <x v="30"/>
    <x v="147"/>
    <x v="141"/>
    <x v="102"/>
    <x v="26"/>
    <x v="31"/>
    <x v="371"/>
    <x v="137"/>
    <x v="371"/>
  </r>
  <r>
    <x v="44"/>
    <x v="0"/>
    <x v="30"/>
    <x v="7"/>
    <x v="44"/>
    <x v="44"/>
    <x v="4"/>
    <x v="7"/>
    <x v="30"/>
    <x v="188"/>
    <x v="133"/>
    <x v="101"/>
    <x v="45"/>
    <x v="27"/>
    <x v="534"/>
    <x v="93"/>
    <x v="534"/>
  </r>
  <r>
    <x v="43"/>
    <x v="0"/>
    <x v="30"/>
    <x v="7"/>
    <x v="43"/>
    <x v="43"/>
    <x v="4"/>
    <x v="6"/>
    <x v="30"/>
    <x v="193"/>
    <x v="141"/>
    <x v="187"/>
    <x v="15"/>
    <x v="17"/>
    <x v="231"/>
    <x v="101"/>
    <x v="231"/>
  </r>
  <r>
    <x v="42"/>
    <x v="0"/>
    <x v="30"/>
    <x v="6"/>
    <x v="42"/>
    <x v="42"/>
    <x v="4"/>
    <x v="6"/>
    <x v="30"/>
    <x v="174"/>
    <x v="42"/>
    <x v="54"/>
    <x v="29"/>
    <x v="26"/>
    <x v="460"/>
    <x v="134"/>
    <x v="460"/>
  </r>
  <r>
    <x v="41"/>
    <x v="0"/>
    <x v="30"/>
    <x v="6"/>
    <x v="41"/>
    <x v="41"/>
    <x v="4"/>
    <x v="6"/>
    <x v="29"/>
    <x v="146"/>
    <x v="141"/>
    <x v="89"/>
    <x v="17"/>
    <x v="27"/>
    <x v="204"/>
    <x v="146"/>
    <x v="204"/>
  </r>
  <r>
    <x v="40"/>
    <x v="0"/>
    <x v="29"/>
    <x v="6"/>
    <x v="40"/>
    <x v="40"/>
    <x v="4"/>
    <x v="6"/>
    <x v="29"/>
    <x v="191"/>
    <x v="151"/>
    <x v="96"/>
    <x v="18"/>
    <x v="33"/>
    <x v="299"/>
    <x v="115"/>
    <x v="299"/>
  </r>
  <r>
    <x v="39"/>
    <x v="0"/>
    <x v="29"/>
    <x v="6"/>
    <x v="39"/>
    <x v="39"/>
    <x v="4"/>
    <x v="6"/>
    <x v="29"/>
    <x v="191"/>
    <x v="144"/>
    <x v="74"/>
    <x v="29"/>
    <x v="27"/>
    <x v="476"/>
    <x v="153"/>
    <x v="476"/>
  </r>
  <r>
    <x v="38"/>
    <x v="0"/>
    <x v="29"/>
    <x v="6"/>
    <x v="38"/>
    <x v="38"/>
    <x v="4"/>
    <x v="6"/>
    <x v="29"/>
    <x v="158"/>
    <x v="132"/>
    <x v="127"/>
    <x v="15"/>
    <x v="27"/>
    <x v="179"/>
    <x v="60"/>
    <x v="179"/>
  </r>
  <r>
    <x v="37"/>
    <x v="0"/>
    <x v="29"/>
    <x v="6"/>
    <x v="37"/>
    <x v="37"/>
    <x v="4"/>
    <x v="6"/>
    <x v="29"/>
    <x v="209"/>
    <x v="132"/>
    <x v="33"/>
    <x v="17"/>
    <x v="18"/>
    <x v="318"/>
    <x v="147"/>
    <x v="318"/>
  </r>
  <r>
    <x v="36"/>
    <x v="0"/>
    <x v="29"/>
    <x v="6"/>
    <x v="36"/>
    <x v="36"/>
    <x v="5"/>
    <x v="6"/>
    <x v="28"/>
    <x v="109"/>
    <x v="125"/>
    <x v="41"/>
    <x v="25"/>
    <x v="54"/>
    <x v="260"/>
    <x v="144"/>
    <x v="260"/>
  </r>
  <r>
    <x v="35"/>
    <x v="0"/>
    <x v="28"/>
    <x v="6"/>
    <x v="35"/>
    <x v="35"/>
    <x v="4"/>
    <x v="6"/>
    <x v="28"/>
    <x v="126"/>
    <x v="134"/>
    <x v="108"/>
    <x v="27"/>
    <x v="28"/>
    <x v="350"/>
    <x v="590"/>
    <x v="350"/>
  </r>
  <r>
    <x v="34"/>
    <x v="0"/>
    <x v="28"/>
    <x v="6"/>
    <x v="34"/>
    <x v="34"/>
    <x v="4"/>
    <x v="6"/>
    <x v="28"/>
    <x v="201"/>
    <x v="143"/>
    <x v="50"/>
    <x v="28"/>
    <x v="188"/>
    <x v="479"/>
    <x v="156"/>
    <x v="479"/>
  </r>
  <r>
    <x v="33"/>
    <x v="0"/>
    <x v="28"/>
    <x v="6"/>
    <x v="33"/>
    <x v="33"/>
    <x v="4"/>
    <x v="6"/>
    <x v="28"/>
    <x v="119"/>
    <x v="118"/>
    <x v="132"/>
    <x v="20"/>
    <x v="31"/>
    <x v="213"/>
    <x v="110"/>
    <x v="213"/>
  </r>
  <r>
    <x v="32"/>
    <x v="0"/>
    <x v="28"/>
    <x v="6"/>
    <x v="32"/>
    <x v="32"/>
    <x v="4"/>
    <x v="6"/>
    <x v="27"/>
    <x v="203"/>
    <x v="120"/>
    <x v="81"/>
    <x v="22"/>
    <x v="28"/>
    <x v="397"/>
    <x v="102"/>
    <x v="397"/>
  </r>
  <r>
    <x v="31"/>
    <x v="0"/>
    <x v="27"/>
    <x v="6"/>
    <x v="31"/>
    <x v="31"/>
    <x v="4"/>
    <x v="6"/>
    <x v="27"/>
    <x v="148"/>
    <x v="115"/>
    <x v="86"/>
    <x v="42"/>
    <x v="28"/>
    <x v="519"/>
    <x v="91"/>
    <x v="519"/>
  </r>
  <r>
    <x v="30"/>
    <x v="0"/>
    <x v="27"/>
    <x v="6"/>
    <x v="30"/>
    <x v="30"/>
    <x v="4"/>
    <x v="6"/>
    <x v="27"/>
    <x v="140"/>
    <x v="102"/>
    <x v="76"/>
    <x v="27"/>
    <x v="29"/>
    <x v="374"/>
    <x v="71"/>
    <x v="374"/>
  </r>
  <r>
    <x v="29"/>
    <x v="0"/>
    <x v="27"/>
    <x v="6"/>
    <x v="29"/>
    <x v="29"/>
    <x v="4"/>
    <x v="6"/>
    <x v="27"/>
    <x v="118"/>
    <x v="90"/>
    <x v="60"/>
    <x v="35"/>
    <x v="18"/>
    <x v="447"/>
    <x v="79"/>
    <x v="447"/>
  </r>
  <r>
    <x v="28"/>
    <x v="0"/>
    <x v="27"/>
    <x v="6"/>
    <x v="28"/>
    <x v="28"/>
    <x v="4"/>
    <x v="6"/>
    <x v="27"/>
    <x v="123"/>
    <x v="112"/>
    <x v="60"/>
    <x v="40"/>
    <x v="19"/>
    <x v="493"/>
    <x v="111"/>
    <x v="493"/>
  </r>
  <r>
    <x v="27"/>
    <x v="0"/>
    <x v="25"/>
    <x v="5"/>
    <x v="27"/>
    <x v="27"/>
    <x v="4"/>
    <x v="5"/>
    <x v="25"/>
    <x v="131"/>
    <x v="120"/>
    <x v="79"/>
    <x v="32"/>
    <x v="27"/>
    <x v="431"/>
    <x v="105"/>
    <x v="431"/>
  </r>
  <r>
    <x v="26"/>
    <x v="0"/>
    <x v="25"/>
    <x v="5"/>
    <x v="26"/>
    <x v="26"/>
    <x v="4"/>
    <x v="5"/>
    <x v="24"/>
    <x v="151"/>
    <x v="120"/>
    <x v="101"/>
    <x v="32"/>
    <x v="21"/>
    <x v="462"/>
    <x v="175"/>
    <x v="462"/>
  </r>
  <r>
    <x v="25"/>
    <x v="0"/>
    <x v="24"/>
    <x v="5"/>
    <x v="25"/>
    <x v="25"/>
    <x v="4"/>
    <x v="5"/>
    <x v="24"/>
    <x v="172"/>
    <x v="119"/>
    <x v="179"/>
    <x v="18"/>
    <x v="27"/>
    <x v="263"/>
    <x v="85"/>
    <x v="263"/>
  </r>
  <r>
    <x v="24"/>
    <x v="0"/>
    <x v="24"/>
    <x v="5"/>
    <x v="24"/>
    <x v="24"/>
    <x v="4"/>
    <x v="5"/>
    <x v="23"/>
    <x v="228"/>
    <x v="102"/>
    <x v="118"/>
    <x v="14"/>
    <x v="15"/>
    <x v="288"/>
    <x v="199"/>
    <x v="288"/>
  </r>
  <r>
    <x v="23"/>
    <x v="0"/>
    <x v="23"/>
    <x v="5"/>
    <x v="23"/>
    <x v="23"/>
    <x v="4"/>
    <x v="5"/>
    <x v="23"/>
    <x v="188"/>
    <x v="115"/>
    <x v="211"/>
    <x v="26"/>
    <x v="18"/>
    <x v="436"/>
    <x v="378"/>
    <x v="436"/>
  </r>
  <r>
    <x v="22"/>
    <x v="0"/>
    <x v="23"/>
    <x v="5"/>
    <x v="22"/>
    <x v="22"/>
    <x v="4"/>
    <x v="5"/>
    <x v="23"/>
    <x v="264"/>
    <x v="115"/>
    <x v="214"/>
    <x v="16"/>
    <x v="27"/>
    <x v="457"/>
    <x v="131"/>
    <x v="457"/>
  </r>
  <r>
    <x v="21"/>
    <x v="0"/>
    <x v="23"/>
    <x v="5"/>
    <x v="21"/>
    <x v="21"/>
    <x v="4"/>
    <x v="5"/>
    <x v="23"/>
    <x v="275"/>
    <x v="116"/>
    <x v="138"/>
    <x v="31"/>
    <x v="27"/>
    <x v="537"/>
    <x v="148"/>
    <x v="537"/>
  </r>
  <r>
    <x v="20"/>
    <x v="0"/>
    <x v="22"/>
    <x v="5"/>
    <x v="20"/>
    <x v="20"/>
    <x v="4"/>
    <x v="5"/>
    <x v="22"/>
    <x v="183"/>
    <x v="90"/>
    <x v="188"/>
    <x v="19"/>
    <x v="17"/>
    <x v="308"/>
    <x v="247"/>
    <x v="308"/>
  </r>
  <r>
    <x v="19"/>
    <x v="0"/>
    <x v="22"/>
    <x v="5"/>
    <x v="19"/>
    <x v="19"/>
    <x v="4"/>
    <x v="5"/>
    <x v="22"/>
    <x v="248"/>
    <x v="121"/>
    <x v="189"/>
    <x v="34"/>
    <x v="34"/>
    <x v="532"/>
    <x v="0"/>
    <x v="532"/>
  </r>
  <r>
    <x v="18"/>
    <x v="0"/>
    <x v="22"/>
    <x v="5"/>
    <x v="18"/>
    <x v="18"/>
    <x v="4"/>
    <x v="5"/>
    <x v="22"/>
    <x v="251"/>
    <x v="122"/>
    <x v="203"/>
    <x v="47"/>
    <x v="189"/>
    <x v="540"/>
    <x v="44"/>
    <x v="540"/>
  </r>
  <r>
    <x v="17"/>
    <x v="0"/>
    <x v="22"/>
    <x v="5"/>
    <x v="17"/>
    <x v="17"/>
    <x v="4"/>
    <x v="5"/>
    <x v="22"/>
    <x v="255"/>
    <x v="108"/>
    <x v="190"/>
    <x v="49"/>
    <x v="7"/>
    <x v="0"/>
    <x v="43"/>
    <x v="0"/>
  </r>
  <r>
    <x v="16"/>
    <x v="0"/>
    <x v="22"/>
    <x v="5"/>
    <x v="16"/>
    <x v="16"/>
    <x v="5"/>
    <x v="4"/>
    <x v="21"/>
    <x v="246"/>
    <x v="110"/>
    <x v="166"/>
    <x v="49"/>
    <x v="7"/>
    <x v="0"/>
    <x v="114"/>
    <x v="0"/>
  </r>
  <r>
    <x v="15"/>
    <x v="0"/>
    <x v="21"/>
    <x v="4"/>
    <x v="15"/>
    <x v="15"/>
    <x v="4"/>
    <x v="4"/>
    <x v="21"/>
    <x v="245"/>
    <x v="144"/>
    <x v="164"/>
    <x v="49"/>
    <x v="15"/>
    <x v="0"/>
    <x v="15"/>
    <x v="0"/>
  </r>
  <r>
    <x v="14"/>
    <x v="0"/>
    <x v="21"/>
    <x v="4"/>
    <x v="14"/>
    <x v="14"/>
    <x v="4"/>
    <x v="4"/>
    <x v="21"/>
    <x v="230"/>
    <x v="126"/>
    <x v="153"/>
    <x v="49"/>
    <x v="4"/>
    <x v="0"/>
    <x v="6"/>
    <x v="0"/>
  </r>
  <r>
    <x v="13"/>
    <x v="0"/>
    <x v="21"/>
    <x v="4"/>
    <x v="13"/>
    <x v="13"/>
    <x v="4"/>
    <x v="4"/>
    <x v="21"/>
    <x v="184"/>
    <x v="75"/>
    <x v="186"/>
    <x v="49"/>
    <x v="1"/>
    <x v="0"/>
    <x v="11"/>
    <x v="0"/>
  </r>
  <r>
    <x v="12"/>
    <x v="0"/>
    <x v="21"/>
    <x v="4"/>
    <x v="12"/>
    <x v="12"/>
    <x v="4"/>
    <x v="4"/>
    <x v="20"/>
    <x v="237"/>
    <x v="108"/>
    <x v="186"/>
    <x v="49"/>
    <x v="2"/>
    <x v="0"/>
    <x v="10"/>
    <x v="0"/>
  </r>
  <r>
    <x v="11"/>
    <x v="0"/>
    <x v="20"/>
    <x v="4"/>
    <x v="11"/>
    <x v="11"/>
    <x v="4"/>
    <x v="4"/>
    <x v="20"/>
    <x v="228"/>
    <x v="94"/>
    <x v="125"/>
    <x v="49"/>
    <x v="2"/>
    <x v="0"/>
    <x v="54"/>
    <x v="0"/>
  </r>
  <r>
    <x v="10"/>
    <x v="0"/>
    <x v="20"/>
    <x v="4"/>
    <x v="10"/>
    <x v="10"/>
    <x v="4"/>
    <x v="4"/>
    <x v="20"/>
    <x v="225"/>
    <x v="161"/>
    <x v="192"/>
    <x v="49"/>
    <x v="5"/>
    <x v="0"/>
    <x v="12"/>
    <x v="0"/>
  </r>
  <r>
    <x v="9"/>
    <x v="0"/>
    <x v="20"/>
    <x v="4"/>
    <x v="9"/>
    <x v="9"/>
    <x v="4"/>
    <x v="4"/>
    <x v="20"/>
    <x v="273"/>
    <x v="177"/>
    <x v="168"/>
    <x v="49"/>
    <x v="1"/>
    <x v="0"/>
    <x v="41"/>
    <x v="0"/>
  </r>
  <r>
    <x v="8"/>
    <x v="0"/>
    <x v="20"/>
    <x v="4"/>
    <x v="8"/>
    <x v="8"/>
    <x v="5"/>
    <x v="4"/>
    <x v="19"/>
    <x v="259"/>
    <x v="172"/>
    <x v="138"/>
    <x v="49"/>
    <x v="6"/>
    <x v="0"/>
    <x v="201"/>
    <x v="0"/>
  </r>
  <r>
    <x v="7"/>
    <x v="0"/>
    <x v="19"/>
    <x v="4"/>
    <x v="7"/>
    <x v="7"/>
    <x v="4"/>
    <x v="4"/>
    <x v="19"/>
    <x v="254"/>
    <x v="179"/>
    <x v="213"/>
    <x v="49"/>
    <x v="11"/>
    <x v="0"/>
    <x v="0"/>
    <x v="0"/>
  </r>
  <r>
    <x v="6"/>
    <x v="0"/>
    <x v="19"/>
    <x v="4"/>
    <x v="6"/>
    <x v="6"/>
    <x v="4"/>
    <x v="4"/>
    <x v="19"/>
    <x v="279"/>
    <x v="176"/>
    <x v="97"/>
    <x v="49"/>
    <x v="189"/>
    <x v="0"/>
    <x v="2"/>
    <x v="0"/>
  </r>
  <r>
    <x v="5"/>
    <x v="0"/>
    <x v="19"/>
    <x v="4"/>
    <x v="5"/>
    <x v="5"/>
    <x v="4"/>
    <x v="4"/>
    <x v="19"/>
    <x v="199"/>
    <x v="153"/>
    <x v="110"/>
    <x v="49"/>
    <x v="0"/>
    <x v="0"/>
    <x v="125"/>
    <x v="0"/>
  </r>
  <r>
    <x v="4"/>
    <x v="0"/>
    <x v="19"/>
    <x v="4"/>
    <x v="4"/>
    <x v="4"/>
    <x v="4"/>
    <x v="4"/>
    <x v="19"/>
    <x v="150"/>
    <x v="87"/>
    <x v="171"/>
    <x v="49"/>
    <x v="10"/>
    <x v="0"/>
    <x v="70"/>
    <x v="0"/>
  </r>
  <r>
    <x v="3"/>
    <x v="0"/>
    <x v="19"/>
    <x v="4"/>
    <x v="3"/>
    <x v="3"/>
    <x v="6"/>
    <x v="4"/>
    <x v="18"/>
    <x v="271"/>
    <x v="180"/>
    <x v="103"/>
    <x v="49"/>
    <x v="8"/>
    <x v="0"/>
    <x v="0"/>
    <x v="0"/>
  </r>
  <r>
    <x v="2"/>
    <x v="0"/>
    <x v="18"/>
    <x v="4"/>
    <x v="2"/>
    <x v="2"/>
    <x v="5"/>
    <x v="4"/>
    <x v="18"/>
    <x v="216"/>
    <x v="166"/>
    <x v="194"/>
    <x v="49"/>
    <x v="189"/>
    <x v="0"/>
    <x v="0"/>
    <x v="0"/>
  </r>
  <r>
    <x v="1"/>
    <x v="0"/>
    <x v="18"/>
    <x v="4"/>
    <x v="1"/>
    <x v="1"/>
    <x v="4"/>
    <x v="4"/>
    <x v="17"/>
    <x v="270"/>
    <x v="174"/>
    <x v="167"/>
    <x v="49"/>
    <x v="189"/>
    <x v="0"/>
    <x v="0"/>
    <x v="0"/>
  </r>
  <r>
    <x v="0"/>
    <x v="0"/>
    <x v="17"/>
    <x v="4"/>
    <x v="0"/>
    <x v="0"/>
    <x v="4"/>
    <x v="4"/>
    <x v="17"/>
    <x v="256"/>
    <x v="171"/>
    <x v="24"/>
    <x v="49"/>
    <x v="189"/>
    <x v="0"/>
    <x v="591"/>
    <x v="0"/>
  </r>
</pivotCacheRecords>
</file>

<file path=xl/pivotTables/_rels/pivotTable1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Values" useAutoFormatting="0" itemPrintTitles="1" indent="0" outline="0" outlineData="0" compact="0" compactData="0">
  <location ref="A1:E35" firstHeaderRow="1" firstDataRow="2" firstDataCol="2"/>
  <pivotFields count="17">
    <pivotField compact="0" showAll="0"/>
    <pivotField axis="axisRow" compact="0" showAll="0" defaultSubtotal="0" outline="0">
      <items count="4">
        <item x="0"/>
        <item x="1"/>
        <item x="2"/>
        <item x="3"/>
      </items>
    </pivotField>
    <pivotField compact="0" showAll="0"/>
    <pivotField compact="0" showAll="0"/>
    <pivotField compact="0" showAll="0"/>
    <pivotField compact="0" showAll="0"/>
    <pivotField compact="0" showAll="0"/>
    <pivotField axis="axisRow" compact="0" showAll="0" defaultSubtotal="0" outline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showAll="0"/>
    <pivotField dataField="1" compact="0" showAll="0" outline="0"/>
    <pivotField dataField="1" compact="0" showAll="0" outline="0"/>
    <pivotField dataField="1" compact="0" showAll="0" outline="0"/>
    <pivotField compact="0" showAll="0"/>
    <pivotField compact="0" showAll="0"/>
    <pivotField compact="0" showAll="0"/>
    <pivotField compact="0" showAll="0"/>
    <pivotField compact="0" showAll="0"/>
  </pivotFields>
  <rowFields count="2">
    <field x="1"/>
    <field x="7"/>
  </rowFields>
  <colFields count="1">
    <field x="-2"/>
  </colFields>
  <dataFields count="3">
    <dataField name="Moyenne - rendez-vous donnés" fld="10" subtotal="average" numFmtId="164"/>
    <dataField name="Moyenne - appels « réorientés »" fld="11" subtotal="average" numFmtId="169"/>
    <dataField name="Moyenne - appels traités" fld="9" subtotal="average" numFmtId="169"/>
  </dataFields>
  <pivotTableStyleInfo name="PivotStyleLight16" showRowHeaders="1" showColHeaders="1" showRowStripes="0" showColStripes="0" showLastColumn="1"/>
</pivotTableDefinition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pivotTable" Target="../pivotTables/pivot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608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7" activeCellId="0" sqref="A17"/>
    </sheetView>
  </sheetViews>
  <sheetFormatPr defaultColWidth="11.55078125" defaultRowHeight="12.8" zeroHeight="false" outlineLevelRow="0" outlineLevelCol="0"/>
  <cols>
    <col collapsed="false" customWidth="true" hidden="false" outlineLevel="0" max="6" min="6" style="0" width="13.97"/>
  </cols>
  <sheetData>
    <row r="1" customFormat="false" ht="13.2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4" t="s">
        <v>14</v>
      </c>
      <c r="P1" s="5" t="s">
        <v>15</v>
      </c>
      <c r="Q1" s="4" t="s">
        <v>16</v>
      </c>
    </row>
    <row r="2" customFormat="false" ht="13.2" hidden="false" customHeight="true" outlineLevel="0" collapsed="false">
      <c r="A2" s="6" t="n">
        <f aca="false">+A3+1</f>
        <v>625</v>
      </c>
      <c r="B2" s="6" t="n">
        <f aca="false">YEAR(F2)</f>
        <v>2021</v>
      </c>
      <c r="C2" s="6" t="n">
        <f aca="false">WEEKNUM(E2,1)</f>
        <v>4</v>
      </c>
      <c r="D2" s="1"/>
      <c r="E2" s="2" t="n">
        <f aca="false">+E3+3</f>
        <v>44214</v>
      </c>
      <c r="F2" s="3" t="n">
        <f aca="false">+F3+1</f>
        <v>44209</v>
      </c>
      <c r="G2" s="7" t="n">
        <f aca="false">NETWORKDAYS(F2,E2)-1</f>
        <v>3</v>
      </c>
      <c r="H2" s="8" t="n">
        <f aca="false">+MONTH(F2)</f>
        <v>1</v>
      </c>
      <c r="I2" s="6" t="n">
        <v>1</v>
      </c>
      <c r="J2" s="1" t="n">
        <v>362</v>
      </c>
      <c r="K2" s="1" t="n">
        <v>235</v>
      </c>
      <c r="L2" s="9" t="n">
        <f aca="false">J2-K2</f>
        <v>127</v>
      </c>
      <c r="M2" s="1" t="n">
        <v>3</v>
      </c>
      <c r="N2" s="1" t="n">
        <v>28.6</v>
      </c>
      <c r="O2" s="4" t="n">
        <f aca="false">M2*J2</f>
        <v>1086</v>
      </c>
      <c r="P2" s="4" t="n">
        <f aca="false">N2*J2</f>
        <v>10353.2</v>
      </c>
      <c r="Q2" s="4" t="n">
        <f aca="false">+O2/10</f>
        <v>108.6</v>
      </c>
    </row>
    <row r="3" customFormat="false" ht="13.2" hidden="false" customHeight="true" outlineLevel="0" collapsed="false">
      <c r="A3" s="6" t="n">
        <f aca="false">+A4+1</f>
        <v>624</v>
      </c>
      <c r="B3" s="6" t="n">
        <f aca="false">YEAR(F3)</f>
        <v>2021</v>
      </c>
      <c r="C3" s="6" t="n">
        <f aca="false">WEEKNUM(E3,1)</f>
        <v>3</v>
      </c>
      <c r="D3" s="1"/>
      <c r="E3" s="2" t="n">
        <f aca="false">+E4+1</f>
        <v>44211</v>
      </c>
      <c r="F3" s="3" t="n">
        <f aca="false">+F4+1</f>
        <v>44208</v>
      </c>
      <c r="G3" s="7" t="n">
        <f aca="false">NETWORKDAYS(F3,E3)-1</f>
        <v>3</v>
      </c>
      <c r="H3" s="8" t="n">
        <f aca="false">+MONTH(F3)</f>
        <v>1</v>
      </c>
      <c r="I3" s="6" t="n">
        <v>1</v>
      </c>
      <c r="J3" s="1" t="n">
        <v>368</v>
      </c>
      <c r="K3" s="1" t="n">
        <v>234</v>
      </c>
      <c r="L3" s="9" t="n">
        <f aca="false">J3-K3</f>
        <v>134</v>
      </c>
      <c r="M3" s="1" t="n">
        <v>3.1</v>
      </c>
      <c r="N3" s="1" t="n">
        <v>29</v>
      </c>
      <c r="O3" s="4" t="n">
        <f aca="false">M3*J3</f>
        <v>1140.8</v>
      </c>
      <c r="P3" s="4" t="n">
        <f aca="false">N3*J3</f>
        <v>10672</v>
      </c>
      <c r="Q3" s="4" t="n">
        <f aca="false">+O3/10</f>
        <v>114.08</v>
      </c>
    </row>
    <row r="4" customFormat="false" ht="13.2" hidden="false" customHeight="true" outlineLevel="0" collapsed="false">
      <c r="A4" s="6" t="n">
        <f aca="false">+A5+1</f>
        <v>623</v>
      </c>
      <c r="B4" s="6" t="n">
        <f aca="false">YEAR(F4)</f>
        <v>2021</v>
      </c>
      <c r="C4" s="6" t="n">
        <f aca="false">WEEKNUM(E4,1)</f>
        <v>3</v>
      </c>
      <c r="D4" s="1"/>
      <c r="E4" s="2" t="n">
        <f aca="false">+E5+1</f>
        <v>44210</v>
      </c>
      <c r="F4" s="3" t="n">
        <v>44207</v>
      </c>
      <c r="G4" s="7" t="n">
        <f aca="false">NETWORKDAYS(F4,E4)-1</f>
        <v>3</v>
      </c>
      <c r="H4" s="8" t="n">
        <f aca="false">+MONTH(F4)</f>
        <v>1</v>
      </c>
      <c r="I4" s="6" t="n">
        <v>1</v>
      </c>
      <c r="J4" s="1" t="n">
        <v>407</v>
      </c>
      <c r="K4" s="1" t="n">
        <v>235</v>
      </c>
      <c r="L4" s="9" t="n">
        <f aca="false">J4-K4</f>
        <v>172</v>
      </c>
      <c r="M4" s="1" t="n">
        <v>2.9</v>
      </c>
      <c r="N4" s="1" t="n">
        <v>29.4</v>
      </c>
      <c r="O4" s="4" t="n">
        <f aca="false">M4*J4</f>
        <v>1180.3</v>
      </c>
      <c r="P4" s="4" t="n">
        <f aca="false">N4*J4</f>
        <v>11965.8</v>
      </c>
      <c r="Q4" s="4" t="n">
        <f aca="false">+O4/10</f>
        <v>118.03</v>
      </c>
    </row>
    <row r="5" customFormat="false" ht="13.2" hidden="false" customHeight="true" outlineLevel="0" collapsed="false">
      <c r="A5" s="6" t="n">
        <f aca="false">+A6+1</f>
        <v>622</v>
      </c>
      <c r="B5" s="6" t="n">
        <f aca="false">YEAR(F5)</f>
        <v>2021</v>
      </c>
      <c r="C5" s="6" t="n">
        <f aca="false">WEEKNUM(E5,1)</f>
        <v>3</v>
      </c>
      <c r="D5" s="1"/>
      <c r="E5" s="2" t="n">
        <f aca="false">+E6+1</f>
        <v>44209</v>
      </c>
      <c r="F5" s="3" t="n">
        <f aca="false">+F6+1</f>
        <v>44204</v>
      </c>
      <c r="G5" s="7" t="n">
        <f aca="false">NETWORKDAYS(F5,E5)-1</f>
        <v>3</v>
      </c>
      <c r="H5" s="8" t="n">
        <f aca="false">+MONTH(F5)</f>
        <v>1</v>
      </c>
      <c r="I5" s="6" t="n">
        <v>1</v>
      </c>
      <c r="J5" s="1" t="n">
        <v>396</v>
      </c>
      <c r="K5" s="1" t="n">
        <v>234</v>
      </c>
      <c r="L5" s="9" t="n">
        <f aca="false">J5-K5</f>
        <v>162</v>
      </c>
      <c r="M5" s="1" t="n">
        <v>3.1</v>
      </c>
      <c r="N5" s="1" t="n">
        <v>27.9</v>
      </c>
      <c r="O5" s="4" t="n">
        <f aca="false">M5*J5</f>
        <v>1227.6</v>
      </c>
      <c r="P5" s="4" t="n">
        <f aca="false">N5*J5</f>
        <v>11048.4</v>
      </c>
      <c r="Q5" s="4" t="n">
        <f aca="false">+O5/10</f>
        <v>122.76</v>
      </c>
    </row>
    <row r="6" customFormat="false" ht="13.2" hidden="false" customHeight="true" outlineLevel="0" collapsed="false">
      <c r="A6" s="6" t="n">
        <f aca="false">+A7+1</f>
        <v>621</v>
      </c>
      <c r="B6" s="6" t="n">
        <f aca="false">YEAR(F6)</f>
        <v>2021</v>
      </c>
      <c r="C6" s="6" t="n">
        <f aca="false">WEEKNUM(E6,1)</f>
        <v>3</v>
      </c>
      <c r="D6" s="1"/>
      <c r="E6" s="2" t="n">
        <f aca="false">+E7+1</f>
        <v>44208</v>
      </c>
      <c r="F6" s="3" t="n">
        <f aca="false">+F7+1</f>
        <v>44203</v>
      </c>
      <c r="G6" s="7" t="n">
        <f aca="false">NETWORKDAYS(F6,E6)-1</f>
        <v>3</v>
      </c>
      <c r="H6" s="8" t="n">
        <f aca="false">+MONTH(F6)</f>
        <v>1</v>
      </c>
      <c r="I6" s="6" t="n">
        <v>1</v>
      </c>
      <c r="J6" s="1" t="n">
        <v>370</v>
      </c>
      <c r="K6" s="1" t="n">
        <v>234</v>
      </c>
      <c r="L6" s="9" t="n">
        <f aca="false">J6-K6</f>
        <v>136</v>
      </c>
      <c r="M6" s="1" t="n">
        <v>3.4</v>
      </c>
      <c r="N6" s="1" t="n">
        <v>29.2</v>
      </c>
      <c r="O6" s="4" t="n">
        <f aca="false">M6*J6</f>
        <v>1258</v>
      </c>
      <c r="P6" s="4" t="n">
        <f aca="false">N6*J6</f>
        <v>10804</v>
      </c>
      <c r="Q6" s="4" t="n">
        <f aca="false">+O6/10</f>
        <v>125.8</v>
      </c>
    </row>
    <row r="7" customFormat="false" ht="13.2" hidden="false" customHeight="true" outlineLevel="0" collapsed="false">
      <c r="A7" s="6" t="n">
        <f aca="false">+A8+1</f>
        <v>620</v>
      </c>
      <c r="B7" s="6" t="n">
        <f aca="false">YEAR(F7)</f>
        <v>2021</v>
      </c>
      <c r="C7" s="6" t="n">
        <f aca="false">WEEKNUM(E7,1)</f>
        <v>3</v>
      </c>
      <c r="D7" s="1"/>
      <c r="E7" s="2" t="n">
        <v>44207</v>
      </c>
      <c r="F7" s="3" t="n">
        <f aca="false">+F8+1</f>
        <v>44202</v>
      </c>
      <c r="G7" s="7" t="n">
        <f aca="false">NETWORKDAYS(F7,E7)-1</f>
        <v>3</v>
      </c>
      <c r="H7" s="8" t="n">
        <f aca="false">+MONTH(F7)</f>
        <v>1</v>
      </c>
      <c r="I7" s="6" t="n">
        <v>1</v>
      </c>
      <c r="J7" s="10" t="n">
        <v>355</v>
      </c>
      <c r="K7" s="1" t="n">
        <v>235</v>
      </c>
      <c r="L7" s="9" t="n">
        <f aca="false">J7-K7</f>
        <v>120</v>
      </c>
      <c r="M7" s="1" t="n">
        <v>3.2</v>
      </c>
      <c r="N7" s="1" t="n">
        <v>28.4</v>
      </c>
      <c r="O7" s="4" t="n">
        <f aca="false">M7*J7</f>
        <v>1136</v>
      </c>
      <c r="P7" s="4" t="n">
        <f aca="false">N7*J7</f>
        <v>10082</v>
      </c>
      <c r="Q7" s="4" t="n">
        <f aca="false">+O7/10</f>
        <v>113.6</v>
      </c>
    </row>
    <row r="8" customFormat="false" ht="13.2" hidden="false" customHeight="true" outlineLevel="0" collapsed="false">
      <c r="A8" s="6" t="n">
        <f aca="false">+A9+1</f>
        <v>619</v>
      </c>
      <c r="B8" s="6" t="n">
        <f aca="false">YEAR(F8)</f>
        <v>2021</v>
      </c>
      <c r="C8" s="6" t="n">
        <f aca="false">WEEKNUM(E8,1)</f>
        <v>2</v>
      </c>
      <c r="D8" s="1"/>
      <c r="E8" s="2" t="n">
        <f aca="false">+E9+1</f>
        <v>44204</v>
      </c>
      <c r="F8" s="3" t="n">
        <f aca="false">+F9+1</f>
        <v>44201</v>
      </c>
      <c r="G8" s="7" t="n">
        <f aca="false">NETWORKDAYS(F8,E8)-1</f>
        <v>3</v>
      </c>
      <c r="H8" s="8" t="n">
        <f aca="false">+MONTH(F8)</f>
        <v>1</v>
      </c>
      <c r="I8" s="6" t="n">
        <v>1</v>
      </c>
      <c r="J8" s="1" t="n">
        <v>380</v>
      </c>
      <c r="K8" s="1" t="n">
        <v>235</v>
      </c>
      <c r="L8" s="9" t="n">
        <f aca="false">J8-K8</f>
        <v>145</v>
      </c>
      <c r="M8" s="1" t="n">
        <v>3.1</v>
      </c>
      <c r="N8" s="1" t="n">
        <v>29.1</v>
      </c>
      <c r="O8" s="4" t="n">
        <f aca="false">M8*J8</f>
        <v>1178</v>
      </c>
      <c r="P8" s="4" t="n">
        <f aca="false">N8*J8</f>
        <v>11058</v>
      </c>
      <c r="Q8" s="4" t="n">
        <f aca="false">+O8/10</f>
        <v>117.8</v>
      </c>
    </row>
    <row r="9" customFormat="false" ht="13.2" hidden="false" customHeight="true" outlineLevel="0" collapsed="false">
      <c r="A9" s="6" t="n">
        <f aca="false">+A10+1</f>
        <v>618</v>
      </c>
      <c r="B9" s="6" t="n">
        <f aca="false">YEAR(F9)</f>
        <v>2021</v>
      </c>
      <c r="C9" s="6" t="n">
        <f aca="false">WEEKNUM(E9,1)</f>
        <v>2</v>
      </c>
      <c r="D9" s="1"/>
      <c r="E9" s="2" t="n">
        <f aca="false">+E10+1</f>
        <v>44203</v>
      </c>
      <c r="F9" s="3" t="n">
        <v>44200</v>
      </c>
      <c r="G9" s="7" t="n">
        <f aca="false">NETWORKDAYS(F9,E9)-1</f>
        <v>3</v>
      </c>
      <c r="H9" s="8" t="n">
        <f aca="false">+MONTH(F9)</f>
        <v>1</v>
      </c>
      <c r="I9" s="6" t="n">
        <v>1</v>
      </c>
      <c r="J9" s="1" t="n">
        <v>335</v>
      </c>
      <c r="K9" s="1" t="n">
        <v>234</v>
      </c>
      <c r="L9" s="9" t="n">
        <f aca="false">J9-K9</f>
        <v>101</v>
      </c>
      <c r="M9" s="1" t="n">
        <v>3.7</v>
      </c>
      <c r="N9" s="1" t="n">
        <v>12.2</v>
      </c>
      <c r="O9" s="4" t="n">
        <f aca="false">M9*J9</f>
        <v>1239.5</v>
      </c>
      <c r="P9" s="4" t="n">
        <f aca="false">N9*J9</f>
        <v>4087</v>
      </c>
      <c r="Q9" s="4" t="n">
        <f aca="false">+O9/10</f>
        <v>123.95</v>
      </c>
    </row>
    <row r="10" customFormat="false" ht="12.8" hidden="false" customHeight="false" outlineLevel="0" collapsed="false">
      <c r="A10" s="6" t="n">
        <f aca="false">+A11+1</f>
        <v>617</v>
      </c>
      <c r="B10" s="6" t="n">
        <f aca="false">YEAR(F10)</f>
        <v>2020</v>
      </c>
      <c r="C10" s="6" t="n">
        <f aca="false">WEEKNUM(E10,1)</f>
        <v>2</v>
      </c>
      <c r="D10" s="6" t="n">
        <f aca="false">MONTH(E10)</f>
        <v>1</v>
      </c>
      <c r="E10" s="2" t="n">
        <f aca="false">+E11+1</f>
        <v>44202</v>
      </c>
      <c r="F10" s="3" t="n">
        <f aca="false">+F11+1</f>
        <v>44196</v>
      </c>
      <c r="G10" s="7" t="n">
        <f aca="false">NETWORKDAYS(F10,E10)-1</f>
        <v>4</v>
      </c>
      <c r="H10" s="8" t="n">
        <f aca="false">+MONTH(F10)</f>
        <v>12</v>
      </c>
      <c r="I10" s="6" t="n">
        <v>53</v>
      </c>
      <c r="J10" s="9" t="n">
        <v>307</v>
      </c>
      <c r="K10" s="6" t="n">
        <v>224</v>
      </c>
      <c r="L10" s="9" t="n">
        <f aca="false">J10-K10</f>
        <v>83</v>
      </c>
      <c r="M10" s="6" t="n">
        <v>3.2</v>
      </c>
      <c r="N10" s="6" t="n">
        <v>29.7</v>
      </c>
      <c r="O10" s="4" t="n">
        <f aca="false">M10*J10</f>
        <v>982.4</v>
      </c>
      <c r="P10" s="4" t="n">
        <f aca="false">N10*J10</f>
        <v>9117.9</v>
      </c>
      <c r="Q10" s="4" t="n">
        <f aca="false">+O10/10</f>
        <v>98.24</v>
      </c>
    </row>
    <row r="11" customFormat="false" ht="12.8" hidden="false" customHeight="false" outlineLevel="0" collapsed="false">
      <c r="A11" s="6" t="n">
        <f aca="false">+A12+1</f>
        <v>616</v>
      </c>
      <c r="B11" s="6" t="n">
        <f aca="false">YEAR(F11)</f>
        <v>2020</v>
      </c>
      <c r="C11" s="6" t="n">
        <f aca="false">WEEKNUM(E11,1)</f>
        <v>2</v>
      </c>
      <c r="D11" s="6" t="n">
        <f aca="false">MONTH(E11)</f>
        <v>1</v>
      </c>
      <c r="E11" s="2" t="n">
        <f aca="false">+E12+1</f>
        <v>44201</v>
      </c>
      <c r="F11" s="3" t="n">
        <f aca="false">+F12+1</f>
        <v>44195</v>
      </c>
      <c r="G11" s="7" t="n">
        <f aca="false">NETWORKDAYS(F11,E11)-1</f>
        <v>4</v>
      </c>
      <c r="H11" s="8" t="n">
        <f aca="false">+MONTH(F11)</f>
        <v>12</v>
      </c>
      <c r="I11" s="6" t="n">
        <v>53</v>
      </c>
      <c r="J11" s="6" t="n">
        <v>261</v>
      </c>
      <c r="K11" s="5" t="n">
        <v>193</v>
      </c>
      <c r="L11" s="9" t="n">
        <f aca="false">J11-K11</f>
        <v>68</v>
      </c>
      <c r="M11" s="6" t="n">
        <v>3.1</v>
      </c>
      <c r="N11" s="6" t="n">
        <v>29.4</v>
      </c>
      <c r="O11" s="4" t="n">
        <f aca="false">M11*J11</f>
        <v>809.1</v>
      </c>
      <c r="P11" s="4" t="n">
        <f aca="false">N11*J11</f>
        <v>7673.4</v>
      </c>
      <c r="Q11" s="4" t="n">
        <f aca="false">+O11/10</f>
        <v>80.91</v>
      </c>
    </row>
    <row r="12" customFormat="false" ht="12.8" hidden="false" customHeight="false" outlineLevel="0" collapsed="false">
      <c r="A12" s="6" t="n">
        <f aca="false">+A13+1</f>
        <v>615</v>
      </c>
      <c r="B12" s="6" t="n">
        <f aca="false">YEAR(F12)</f>
        <v>2020</v>
      </c>
      <c r="C12" s="6" t="n">
        <f aca="false">WEEKNUM(E12,1)</f>
        <v>2</v>
      </c>
      <c r="D12" s="6" t="n">
        <f aca="false">MONTH(E12)</f>
        <v>1</v>
      </c>
      <c r="E12" s="2" t="n">
        <v>44200</v>
      </c>
      <c r="F12" s="3" t="n">
        <f aca="false">+F13+1</f>
        <v>44194</v>
      </c>
      <c r="G12" s="7" t="n">
        <f aca="false">NETWORKDAYS(F12,E12)-1</f>
        <v>4</v>
      </c>
      <c r="H12" s="8" t="n">
        <f aca="false">+MONTH(F12)</f>
        <v>12</v>
      </c>
      <c r="I12" s="6" t="n">
        <v>53</v>
      </c>
      <c r="J12" s="9" t="n">
        <v>242</v>
      </c>
      <c r="K12" s="6" t="n">
        <v>181</v>
      </c>
      <c r="L12" s="9" t="n">
        <f aca="false">J12-K12</f>
        <v>61</v>
      </c>
      <c r="M12" s="6" t="n">
        <v>3.3</v>
      </c>
      <c r="N12" s="6" t="n">
        <v>30.6</v>
      </c>
      <c r="O12" s="4" t="n">
        <f aca="false">M12*J12</f>
        <v>798.6</v>
      </c>
      <c r="P12" s="4" t="n">
        <f aca="false">N12*J12</f>
        <v>7405.2</v>
      </c>
      <c r="Q12" s="4" t="n">
        <f aca="false">+O12/10</f>
        <v>79.86</v>
      </c>
    </row>
    <row r="13" customFormat="false" ht="12.8" hidden="false" customHeight="false" outlineLevel="0" collapsed="false">
      <c r="A13" s="6" t="n">
        <f aca="false">+A14+1</f>
        <v>614</v>
      </c>
      <c r="B13" s="6" t="n">
        <f aca="false">YEAR(F13)</f>
        <v>2020</v>
      </c>
      <c r="C13" s="6" t="n">
        <f aca="false">WEEKNUM(E13,1)</f>
        <v>1</v>
      </c>
      <c r="D13" s="6" t="n">
        <f aca="false">MONTH(E13)</f>
        <v>12</v>
      </c>
      <c r="E13" s="2" t="n">
        <f aca="false">+E14+1</f>
        <v>44196</v>
      </c>
      <c r="F13" s="3" t="n">
        <v>44193</v>
      </c>
      <c r="G13" s="7" t="n">
        <f aca="false">NETWORKDAYS(F13,E13)-1</f>
        <v>3</v>
      </c>
      <c r="H13" s="8" t="n">
        <f aca="false">+MONTH(F13)</f>
        <v>12</v>
      </c>
      <c r="I13" s="6" t="n">
        <v>53</v>
      </c>
      <c r="J13" s="9" t="n">
        <v>252</v>
      </c>
      <c r="K13" s="6" t="n">
        <v>210</v>
      </c>
      <c r="L13" s="9" t="n">
        <f aca="false">J13-K13</f>
        <v>42</v>
      </c>
      <c r="M13" s="6" t="n">
        <v>3</v>
      </c>
      <c r="N13" s="6" t="n">
        <v>23</v>
      </c>
      <c r="O13" s="4" t="n">
        <f aca="false">M13*J13</f>
        <v>756</v>
      </c>
      <c r="P13" s="4" t="n">
        <f aca="false">N13*J13</f>
        <v>5796</v>
      </c>
      <c r="Q13" s="4" t="n">
        <f aca="false">+O13/10</f>
        <v>75.6</v>
      </c>
    </row>
    <row r="14" customFormat="false" ht="12.8" hidden="false" customHeight="false" outlineLevel="0" collapsed="false">
      <c r="A14" s="6" t="n">
        <f aca="false">+A15+1</f>
        <v>613</v>
      </c>
      <c r="B14" s="6" t="n">
        <f aca="false">YEAR(F14)</f>
        <v>2020</v>
      </c>
      <c r="C14" s="6" t="n">
        <f aca="false">WEEKNUM(E14,1)</f>
        <v>1</v>
      </c>
      <c r="D14" s="6" t="n">
        <f aca="false">MONTH(E14)</f>
        <v>12</v>
      </c>
      <c r="E14" s="2" t="n">
        <f aca="false">+E15+1</f>
        <v>44195</v>
      </c>
      <c r="F14" s="3" t="n">
        <f aca="false">+F15+1</f>
        <v>44189</v>
      </c>
      <c r="G14" s="7" t="n">
        <f aca="false">NETWORKDAYS(F14,E14)-1</f>
        <v>4</v>
      </c>
      <c r="H14" s="8" t="n">
        <f aca="false">+MONTH(F14)</f>
        <v>12</v>
      </c>
      <c r="I14" s="6" t="n">
        <f aca="false">WEEKNUM(F14,1)</f>
        <v>52</v>
      </c>
      <c r="J14" s="9" t="n">
        <v>427</v>
      </c>
      <c r="K14" s="6" t="n">
        <v>325</v>
      </c>
      <c r="L14" s="9" t="n">
        <f aca="false">J14-K14</f>
        <v>102</v>
      </c>
      <c r="M14" s="6" t="n">
        <v>3.2</v>
      </c>
      <c r="N14" s="6" t="n">
        <v>27.7</v>
      </c>
      <c r="O14" s="4" t="n">
        <f aca="false">M14*J14</f>
        <v>1366.4</v>
      </c>
      <c r="P14" s="4" t="n">
        <f aca="false">N14*J14</f>
        <v>11827.9</v>
      </c>
      <c r="Q14" s="4" t="n">
        <f aca="false">+O14/10</f>
        <v>136.64</v>
      </c>
    </row>
    <row r="15" customFormat="false" ht="12.8" hidden="false" customHeight="false" outlineLevel="0" collapsed="false">
      <c r="A15" s="6" t="n">
        <f aca="false">+A16+1</f>
        <v>612</v>
      </c>
      <c r="B15" s="6" t="n">
        <f aca="false">YEAR(F15)</f>
        <v>2020</v>
      </c>
      <c r="C15" s="6" t="n">
        <f aca="false">WEEKNUM(E15,1)</f>
        <v>1</v>
      </c>
      <c r="D15" s="6" t="n">
        <f aca="false">MONTH(E15)</f>
        <v>12</v>
      </c>
      <c r="E15" s="2" t="n">
        <f aca="false">+E16+1</f>
        <v>44194</v>
      </c>
      <c r="F15" s="3" t="n">
        <f aca="false">+F16+1</f>
        <v>44188</v>
      </c>
      <c r="G15" s="7" t="n">
        <f aca="false">NETWORKDAYS(F15,E15)-1</f>
        <v>4</v>
      </c>
      <c r="H15" s="8" t="n">
        <f aca="false">+MONTH(F15)</f>
        <v>12</v>
      </c>
      <c r="I15" s="6" t="n">
        <f aca="false">WEEKNUM(F15,1)</f>
        <v>52</v>
      </c>
      <c r="J15" s="9" t="n">
        <v>409</v>
      </c>
      <c r="K15" s="6" t="n">
        <v>219</v>
      </c>
      <c r="L15" s="9" t="n">
        <f aca="false">J15-K15</f>
        <v>190</v>
      </c>
      <c r="M15" s="6" t="n">
        <v>3.2</v>
      </c>
      <c r="N15" s="6" t="n">
        <v>28.8</v>
      </c>
      <c r="O15" s="4" t="n">
        <f aca="false">M15*J15</f>
        <v>1308.8</v>
      </c>
      <c r="P15" s="4" t="n">
        <f aca="false">N15*J15</f>
        <v>11779.2</v>
      </c>
      <c r="Q15" s="4" t="n">
        <f aca="false">+O15/10</f>
        <v>130.88</v>
      </c>
    </row>
    <row r="16" customFormat="false" ht="12.8" hidden="false" customHeight="false" outlineLevel="0" collapsed="false">
      <c r="A16" s="6" t="n">
        <f aca="false">+A17+1</f>
        <v>611</v>
      </c>
      <c r="B16" s="6" t="n">
        <f aca="false">YEAR(F16)</f>
        <v>2020</v>
      </c>
      <c r="C16" s="6" t="n">
        <f aca="false">WEEKNUM(E16,1)</f>
        <v>1</v>
      </c>
      <c r="D16" s="6" t="n">
        <f aca="false">MONTH(E16)</f>
        <v>12</v>
      </c>
      <c r="E16" s="2" t="n">
        <v>44193</v>
      </c>
      <c r="F16" s="3" t="n">
        <f aca="false">+F17+1</f>
        <v>44187</v>
      </c>
      <c r="G16" s="7" t="n">
        <f aca="false">NETWORKDAYS(F16,E16)-1</f>
        <v>4</v>
      </c>
      <c r="H16" s="8" t="n">
        <f aca="false">+MONTH(F16)</f>
        <v>12</v>
      </c>
      <c r="I16" s="6" t="n">
        <f aca="false">WEEKNUM(F16,1)</f>
        <v>52</v>
      </c>
      <c r="J16" s="9" t="n">
        <v>359</v>
      </c>
      <c r="K16" s="6" t="n">
        <v>237</v>
      </c>
      <c r="L16" s="9" t="n">
        <f aca="false">J16-K16</f>
        <v>122</v>
      </c>
      <c r="M16" s="6" t="n">
        <v>3.2</v>
      </c>
      <c r="N16" s="6" t="n">
        <v>28.7</v>
      </c>
      <c r="O16" s="4" t="n">
        <f aca="false">M16*J16</f>
        <v>1148.8</v>
      </c>
      <c r="P16" s="4" t="n">
        <f aca="false">N16*J16</f>
        <v>10303.3</v>
      </c>
      <c r="Q16" s="4" t="n">
        <f aca="false">+O16/10</f>
        <v>114.88</v>
      </c>
    </row>
    <row r="17" customFormat="false" ht="12.8" hidden="false" customHeight="false" outlineLevel="0" collapsed="false">
      <c r="A17" s="6" t="n">
        <f aca="false">+A18+1</f>
        <v>610</v>
      </c>
      <c r="B17" s="6" t="n">
        <f aca="false">YEAR(F17)</f>
        <v>2020</v>
      </c>
      <c r="C17" s="6" t="n">
        <f aca="false">WEEKNUM(E17,1)</f>
        <v>52</v>
      </c>
      <c r="D17" s="6" t="n">
        <f aca="false">MONTH(E17)</f>
        <v>12</v>
      </c>
      <c r="E17" s="2" t="n">
        <f aca="false">+E18+1</f>
        <v>44189</v>
      </c>
      <c r="F17" s="3" t="n">
        <v>44186</v>
      </c>
      <c r="G17" s="7" t="n">
        <f aca="false">NETWORKDAYS(F17,E17)-1</f>
        <v>3</v>
      </c>
      <c r="H17" s="8" t="n">
        <f aca="false">+MONTH(F17)</f>
        <v>12</v>
      </c>
      <c r="I17" s="6" t="n">
        <f aca="false">WEEKNUM(F17,1)</f>
        <v>52</v>
      </c>
      <c r="J17" s="9" t="n">
        <v>306</v>
      </c>
      <c r="K17" s="6" t="n">
        <v>237</v>
      </c>
      <c r="L17" s="9" t="n">
        <f aca="false">J17-K17</f>
        <v>69</v>
      </c>
      <c r="M17" s="6" t="n">
        <v>3.5</v>
      </c>
      <c r="N17" s="6" t="n">
        <v>30</v>
      </c>
      <c r="O17" s="4" t="n">
        <f aca="false">M17*J17</f>
        <v>1071</v>
      </c>
      <c r="P17" s="4" t="n">
        <f aca="false">N17*J17</f>
        <v>9180</v>
      </c>
      <c r="Q17" s="4" t="n">
        <f aca="false">+O17/10</f>
        <v>107.1</v>
      </c>
    </row>
    <row r="18" customFormat="false" ht="12.8" hidden="false" customHeight="false" outlineLevel="0" collapsed="false">
      <c r="A18" s="6" t="n">
        <f aca="false">+A19+1</f>
        <v>609</v>
      </c>
      <c r="B18" s="6" t="n">
        <f aca="false">YEAR(F18)</f>
        <v>2020</v>
      </c>
      <c r="C18" s="6" t="n">
        <f aca="false">WEEKNUM(E18,1)</f>
        <v>52</v>
      </c>
      <c r="D18" s="6" t="n">
        <f aca="false">MONTH(E18)</f>
        <v>12</v>
      </c>
      <c r="E18" s="2" t="n">
        <f aca="false">+E19+1</f>
        <v>44188</v>
      </c>
      <c r="F18" s="3" t="n">
        <v>44183</v>
      </c>
      <c r="G18" s="7" t="n">
        <f aca="false">NETWORKDAYS(F18,E18)-1</f>
        <v>3</v>
      </c>
      <c r="H18" s="8" t="n">
        <f aca="false">+MONTH(F18)</f>
        <v>12</v>
      </c>
      <c r="I18" s="6" t="n">
        <f aca="false">WEEKNUM(F18,1)</f>
        <v>51</v>
      </c>
      <c r="J18" s="9" t="n">
        <v>359</v>
      </c>
      <c r="K18" s="6" t="n">
        <v>236</v>
      </c>
      <c r="L18" s="9" t="n">
        <f aca="false">J18-K18</f>
        <v>123</v>
      </c>
      <c r="M18" s="6" t="n">
        <v>3.3</v>
      </c>
      <c r="N18" s="6" t="n">
        <v>29.8</v>
      </c>
      <c r="O18" s="4" t="n">
        <f aca="false">M18*J18</f>
        <v>1184.7</v>
      </c>
      <c r="P18" s="4" t="n">
        <f aca="false">N18*J18</f>
        <v>10698.2</v>
      </c>
      <c r="Q18" s="4" t="n">
        <f aca="false">+O18/10</f>
        <v>118.47</v>
      </c>
    </row>
    <row r="19" customFormat="false" ht="12.8" hidden="false" customHeight="false" outlineLevel="0" collapsed="false">
      <c r="A19" s="6" t="n">
        <f aca="false">+A20+1</f>
        <v>608</v>
      </c>
      <c r="B19" s="6" t="n">
        <f aca="false">YEAR(F19)</f>
        <v>2020</v>
      </c>
      <c r="C19" s="6" t="n">
        <f aca="false">WEEKNUM(E19,1)</f>
        <v>52</v>
      </c>
      <c r="D19" s="6" t="n">
        <f aca="false">MONTH(E19)</f>
        <v>12</v>
      </c>
      <c r="E19" s="2" t="n">
        <f aca="false">+E20+1</f>
        <v>44187</v>
      </c>
      <c r="F19" s="3" t="n">
        <f aca="false">+F20+1</f>
        <v>44182</v>
      </c>
      <c r="G19" s="7" t="n">
        <f aca="false">NETWORKDAYS(F19,E19)-1</f>
        <v>3</v>
      </c>
      <c r="H19" s="8" t="n">
        <f aca="false">+MONTH(F19)</f>
        <v>12</v>
      </c>
      <c r="I19" s="6" t="n">
        <f aca="false">WEEKNUM(F19,1)</f>
        <v>51</v>
      </c>
      <c r="J19" s="9" t="n">
        <v>348</v>
      </c>
      <c r="K19" s="6" t="n">
        <v>215</v>
      </c>
      <c r="L19" s="9" t="n">
        <f aca="false">J19-K19</f>
        <v>133</v>
      </c>
      <c r="M19" s="6" t="n">
        <v>3.1</v>
      </c>
      <c r="N19" s="6" t="n">
        <v>30.1</v>
      </c>
      <c r="O19" s="4" t="n">
        <f aca="false">M19*J19</f>
        <v>1078.8</v>
      </c>
      <c r="P19" s="4" t="n">
        <f aca="false">N19*J19</f>
        <v>10474.8</v>
      </c>
      <c r="Q19" s="4" t="n">
        <f aca="false">+O19/10</f>
        <v>107.88</v>
      </c>
    </row>
    <row r="20" customFormat="false" ht="12.8" hidden="false" customHeight="false" outlineLevel="0" collapsed="false">
      <c r="A20" s="6" t="n">
        <f aca="false">+A21+1</f>
        <v>607</v>
      </c>
      <c r="B20" s="6" t="n">
        <f aca="false">YEAR(F20)</f>
        <v>2020</v>
      </c>
      <c r="C20" s="6" t="n">
        <f aca="false">WEEKNUM(E20,1)</f>
        <v>52</v>
      </c>
      <c r="D20" s="6" t="n">
        <f aca="false">MONTH(E20)</f>
        <v>12</v>
      </c>
      <c r="E20" s="2" t="n">
        <v>44186</v>
      </c>
      <c r="F20" s="3" t="n">
        <f aca="false">+F21+1</f>
        <v>44181</v>
      </c>
      <c r="G20" s="7" t="n">
        <f aca="false">NETWORKDAYS(F20,E20)-1</f>
        <v>3</v>
      </c>
      <c r="H20" s="8" t="n">
        <f aca="false">+MONTH(F20)</f>
        <v>12</v>
      </c>
      <c r="I20" s="6" t="n">
        <f aca="false">WEEKNUM(F20,1)</f>
        <v>51</v>
      </c>
      <c r="J20" s="9" t="n">
        <v>333</v>
      </c>
      <c r="K20" s="6" t="n">
        <v>236</v>
      </c>
      <c r="L20" s="9" t="n">
        <f aca="false">J20-K20</f>
        <v>97</v>
      </c>
      <c r="M20" s="6" t="n">
        <v>3.1</v>
      </c>
      <c r="N20" s="6" t="n">
        <v>30.7</v>
      </c>
      <c r="O20" s="4" t="n">
        <f aca="false">M20*J20</f>
        <v>1032.3</v>
      </c>
      <c r="P20" s="4" t="n">
        <f aca="false">N20*J20</f>
        <v>10223.1</v>
      </c>
      <c r="Q20" s="4" t="n">
        <f aca="false">+O20/10</f>
        <v>103.23</v>
      </c>
    </row>
    <row r="21" customFormat="false" ht="12.8" hidden="false" customHeight="false" outlineLevel="0" collapsed="false">
      <c r="A21" s="6" t="n">
        <f aca="false">+A22+1</f>
        <v>606</v>
      </c>
      <c r="B21" s="6" t="n">
        <f aca="false">YEAR(F21)</f>
        <v>2020</v>
      </c>
      <c r="C21" s="6" t="n">
        <f aca="false">WEEKNUM(E21,1)</f>
        <v>51</v>
      </c>
      <c r="D21" s="6" t="n">
        <f aca="false">MONTH(E21)</f>
        <v>12</v>
      </c>
      <c r="E21" s="2" t="n">
        <f aca="false">+E22+1</f>
        <v>44183</v>
      </c>
      <c r="F21" s="3" t="n">
        <f aca="false">+F22+1</f>
        <v>44180</v>
      </c>
      <c r="G21" s="7" t="n">
        <f aca="false">NETWORKDAYS(F21,E21)-1</f>
        <v>3</v>
      </c>
      <c r="H21" s="8" t="n">
        <f aca="false">+MONTH(F21)</f>
        <v>12</v>
      </c>
      <c r="I21" s="6" t="n">
        <f aca="false">WEEKNUM(F21,1)</f>
        <v>51</v>
      </c>
      <c r="J21" s="6" t="n">
        <v>292</v>
      </c>
      <c r="K21" s="6" t="n">
        <v>237</v>
      </c>
      <c r="L21" s="6" t="n">
        <f aca="false">J21-K21</f>
        <v>55</v>
      </c>
      <c r="M21" s="6" t="n">
        <v>3.7</v>
      </c>
      <c r="N21" s="6" t="n">
        <v>30.6</v>
      </c>
      <c r="O21" s="4" t="n">
        <f aca="false">M21*J21</f>
        <v>1080.4</v>
      </c>
      <c r="P21" s="4" t="n">
        <f aca="false">N21*J21</f>
        <v>8935.2</v>
      </c>
      <c r="Q21" s="4" t="n">
        <f aca="false">+O21/10</f>
        <v>108.04</v>
      </c>
    </row>
    <row r="22" customFormat="false" ht="12.8" hidden="false" customHeight="false" outlineLevel="0" collapsed="false">
      <c r="A22" s="6" t="n">
        <f aca="false">+A23+1</f>
        <v>605</v>
      </c>
      <c r="B22" s="6" t="n">
        <f aca="false">YEAR(F22)</f>
        <v>2020</v>
      </c>
      <c r="C22" s="6" t="n">
        <f aca="false">WEEKNUM(E22,1)</f>
        <v>51</v>
      </c>
      <c r="D22" s="6" t="n">
        <f aca="false">MONTH(E22)</f>
        <v>12</v>
      </c>
      <c r="E22" s="2" t="n">
        <f aca="false">+E23+1</f>
        <v>44182</v>
      </c>
      <c r="F22" s="3" t="n">
        <v>44179</v>
      </c>
      <c r="G22" s="7" t="n">
        <f aca="false">NETWORKDAYS(F22,E22)-1</f>
        <v>3</v>
      </c>
      <c r="H22" s="8" t="n">
        <f aca="false">+MONTH(F22)</f>
        <v>12</v>
      </c>
      <c r="I22" s="6" t="n">
        <f aca="false">WEEKNUM(F22,1)</f>
        <v>51</v>
      </c>
      <c r="J22" s="6" t="n">
        <v>286</v>
      </c>
      <c r="K22" s="6" t="n">
        <v>235</v>
      </c>
      <c r="L22" s="6" t="n">
        <f aca="false">J22-K22</f>
        <v>51</v>
      </c>
      <c r="M22" s="6" t="n">
        <v>3.5</v>
      </c>
      <c r="N22" s="6" t="n">
        <v>30.7</v>
      </c>
      <c r="O22" s="4" t="n">
        <f aca="false">M22*J22</f>
        <v>1001</v>
      </c>
      <c r="P22" s="4" t="n">
        <f aca="false">N22*J22</f>
        <v>8780.2</v>
      </c>
      <c r="Q22" s="4" t="n">
        <f aca="false">+O22/10</f>
        <v>100.1</v>
      </c>
    </row>
    <row r="23" customFormat="false" ht="12.8" hidden="false" customHeight="false" outlineLevel="0" collapsed="false">
      <c r="A23" s="6" t="n">
        <f aca="false">+A24+1</f>
        <v>604</v>
      </c>
      <c r="B23" s="6" t="n">
        <f aca="false">YEAR(F23)</f>
        <v>2020</v>
      </c>
      <c r="C23" s="6" t="n">
        <f aca="false">WEEKNUM(E23,1)</f>
        <v>51</v>
      </c>
      <c r="D23" s="6" t="n">
        <f aca="false">MONTH(E23)</f>
        <v>12</v>
      </c>
      <c r="E23" s="2" t="n">
        <f aca="false">+E24+1</f>
        <v>44181</v>
      </c>
      <c r="F23" s="3" t="n">
        <f aca="false">+F24+1</f>
        <v>44176</v>
      </c>
      <c r="G23" s="7" t="n">
        <f aca="false">NETWORKDAYS(F23,E23)-1</f>
        <v>3</v>
      </c>
      <c r="H23" s="8" t="n">
        <f aca="false">+MONTH(F23)</f>
        <v>12</v>
      </c>
      <c r="I23" s="6" t="n">
        <f aca="false">WEEKNUM(F23,1)</f>
        <v>50</v>
      </c>
      <c r="J23" s="6" t="n">
        <v>290</v>
      </c>
      <c r="K23" s="6" t="n">
        <v>235</v>
      </c>
      <c r="L23" s="6" t="n">
        <f aca="false">J23-K23</f>
        <v>55</v>
      </c>
      <c r="M23" s="6" t="n">
        <v>3.5</v>
      </c>
      <c r="N23" s="6" t="n">
        <v>30.7</v>
      </c>
      <c r="O23" s="4" t="n">
        <f aca="false">M23*J23</f>
        <v>1015</v>
      </c>
      <c r="P23" s="4" t="n">
        <f aca="false">N23*J23</f>
        <v>8903</v>
      </c>
      <c r="Q23" s="4" t="n">
        <f aca="false">+O23/10</f>
        <v>101.5</v>
      </c>
    </row>
    <row r="24" customFormat="false" ht="12.8" hidden="false" customHeight="false" outlineLevel="0" collapsed="false">
      <c r="A24" s="6" t="n">
        <f aca="false">+A25+1</f>
        <v>603</v>
      </c>
      <c r="B24" s="6" t="n">
        <f aca="false">YEAR(F24)</f>
        <v>2020</v>
      </c>
      <c r="C24" s="6" t="n">
        <f aca="false">WEEKNUM(E24,1)</f>
        <v>51</v>
      </c>
      <c r="D24" s="6" t="n">
        <f aca="false">MONTH(E24)</f>
        <v>12</v>
      </c>
      <c r="E24" s="2" t="n">
        <f aca="false">+E25+1</f>
        <v>44180</v>
      </c>
      <c r="F24" s="3" t="n">
        <f aca="false">+F25+1</f>
        <v>44175</v>
      </c>
      <c r="G24" s="7" t="n">
        <f aca="false">NETWORKDAYS(F24,E24)-1</f>
        <v>3</v>
      </c>
      <c r="H24" s="8" t="n">
        <f aca="false">+MONTH(F24)</f>
        <v>12</v>
      </c>
      <c r="I24" s="6" t="n">
        <f aca="false">WEEKNUM(F24,1)</f>
        <v>50</v>
      </c>
      <c r="J24" s="6" t="n">
        <v>260</v>
      </c>
      <c r="K24" s="6" t="n">
        <v>282</v>
      </c>
      <c r="L24" s="6" t="n">
        <f aca="false">J24-K24</f>
        <v>-22</v>
      </c>
      <c r="M24" s="6" t="n">
        <v>3</v>
      </c>
      <c r="N24" s="6" t="n">
        <v>29.3</v>
      </c>
      <c r="O24" s="4" t="n">
        <f aca="false">M24*J24</f>
        <v>780</v>
      </c>
      <c r="P24" s="4" t="n">
        <f aca="false">N24*J24</f>
        <v>7618</v>
      </c>
      <c r="Q24" s="4" t="n">
        <f aca="false">+O24/10</f>
        <v>78</v>
      </c>
    </row>
    <row r="25" customFormat="false" ht="12.8" hidden="false" customHeight="false" outlineLevel="0" collapsed="false">
      <c r="A25" s="6" t="n">
        <f aca="false">+A26+1</f>
        <v>602</v>
      </c>
      <c r="B25" s="6" t="n">
        <f aca="false">YEAR(F25)</f>
        <v>2020</v>
      </c>
      <c r="C25" s="6" t="n">
        <f aca="false">WEEKNUM(E25,1)</f>
        <v>51</v>
      </c>
      <c r="D25" s="6" t="n">
        <f aca="false">MONTH(E25)</f>
        <v>12</v>
      </c>
      <c r="E25" s="2" t="n">
        <f aca="false">+E26+3</f>
        <v>44179</v>
      </c>
      <c r="F25" s="3" t="n">
        <f aca="false">+F26+1</f>
        <v>44174</v>
      </c>
      <c r="G25" s="7" t="n">
        <f aca="false">NETWORKDAYS(F25,E25)-1</f>
        <v>3</v>
      </c>
      <c r="H25" s="8" t="n">
        <f aca="false">+MONTH(F25)</f>
        <v>12</v>
      </c>
      <c r="I25" s="6" t="n">
        <f aca="false">WEEKNUM(F25,1)</f>
        <v>50</v>
      </c>
      <c r="J25" s="6" t="n">
        <v>312</v>
      </c>
      <c r="K25" s="6" t="n">
        <v>254</v>
      </c>
      <c r="L25" s="6" t="n">
        <f aca="false">J25-K25</f>
        <v>58</v>
      </c>
      <c r="M25" s="6" t="n">
        <v>3</v>
      </c>
      <c r="N25" s="6" t="n">
        <v>30.1</v>
      </c>
      <c r="O25" s="4" t="n">
        <f aca="false">M25*J25</f>
        <v>936</v>
      </c>
      <c r="P25" s="4" t="n">
        <f aca="false">N25*J25</f>
        <v>9391.2</v>
      </c>
      <c r="Q25" s="4" t="n">
        <f aca="false">+O25/10</f>
        <v>93.6</v>
      </c>
    </row>
    <row r="26" customFormat="false" ht="12.8" hidden="false" customHeight="false" outlineLevel="0" collapsed="false">
      <c r="A26" s="6" t="n">
        <f aca="false">+A27+1</f>
        <v>601</v>
      </c>
      <c r="B26" s="6" t="n">
        <f aca="false">YEAR(F26)</f>
        <v>2020</v>
      </c>
      <c r="C26" s="6" t="n">
        <f aca="false">WEEKNUM(E26,1)</f>
        <v>50</v>
      </c>
      <c r="D26" s="6" t="n">
        <f aca="false">MONTH(E26)</f>
        <v>12</v>
      </c>
      <c r="E26" s="2" t="n">
        <f aca="false">+E27+1</f>
        <v>44176</v>
      </c>
      <c r="F26" s="3" t="n">
        <f aca="false">+F27+1</f>
        <v>44173</v>
      </c>
      <c r="G26" s="7" t="n">
        <f aca="false">NETWORKDAYS(F26,E26)-1</f>
        <v>3</v>
      </c>
      <c r="H26" s="8" t="n">
        <f aca="false">+MONTH(F26)</f>
        <v>12</v>
      </c>
      <c r="I26" s="6" t="n">
        <f aca="false">WEEKNUM(F26,1)</f>
        <v>50</v>
      </c>
      <c r="J26" s="6" t="n">
        <v>328</v>
      </c>
      <c r="K26" s="6" t="n">
        <v>238</v>
      </c>
      <c r="L26" s="6" t="n">
        <f aca="false">J26-K26</f>
        <v>90</v>
      </c>
      <c r="M26" s="6" t="n">
        <v>3.2</v>
      </c>
      <c r="N26" s="6" t="n">
        <v>29.3</v>
      </c>
      <c r="O26" s="4" t="n">
        <f aca="false">M26*J26</f>
        <v>1049.6</v>
      </c>
      <c r="P26" s="4" t="n">
        <f aca="false">N26*J26</f>
        <v>9610.4</v>
      </c>
      <c r="Q26" s="4" t="n">
        <f aca="false">+O26/10</f>
        <v>104.96</v>
      </c>
    </row>
    <row r="27" customFormat="false" ht="12.8" hidden="false" customHeight="false" outlineLevel="0" collapsed="false">
      <c r="A27" s="6" t="n">
        <f aca="false">+A28+1</f>
        <v>600</v>
      </c>
      <c r="B27" s="6" t="n">
        <f aca="false">YEAR(F27)</f>
        <v>2020</v>
      </c>
      <c r="C27" s="6" t="n">
        <f aca="false">WEEKNUM(E27,1)</f>
        <v>50</v>
      </c>
      <c r="D27" s="6" t="n">
        <f aca="false">MONTH(E27)</f>
        <v>12</v>
      </c>
      <c r="E27" s="2" t="n">
        <f aca="false">+E28+1</f>
        <v>44175</v>
      </c>
      <c r="F27" s="3" t="n">
        <f aca="false">+F28+3</f>
        <v>44172</v>
      </c>
      <c r="G27" s="7" t="n">
        <f aca="false">NETWORKDAYS(F27,E27)-1</f>
        <v>3</v>
      </c>
      <c r="H27" s="8" t="n">
        <f aca="false">+MONTH(F27)</f>
        <v>12</v>
      </c>
      <c r="I27" s="6" t="n">
        <f aca="false">WEEKNUM(F27,1)</f>
        <v>50</v>
      </c>
      <c r="J27" s="6" t="n">
        <v>304</v>
      </c>
      <c r="K27" s="6" t="n">
        <v>238</v>
      </c>
      <c r="L27" s="6" t="n">
        <f aca="false">J27-K27</f>
        <v>66</v>
      </c>
      <c r="M27" s="6" t="n">
        <v>3</v>
      </c>
      <c r="N27" s="6" t="n">
        <v>30.4</v>
      </c>
      <c r="O27" s="4" t="n">
        <f aca="false">M27*J27</f>
        <v>912</v>
      </c>
      <c r="P27" s="4" t="n">
        <f aca="false">N27*J27</f>
        <v>9241.6</v>
      </c>
      <c r="Q27" s="4" t="n">
        <f aca="false">+O27/10</f>
        <v>91.2</v>
      </c>
    </row>
    <row r="28" customFormat="false" ht="12.8" hidden="false" customHeight="false" outlineLevel="0" collapsed="false">
      <c r="A28" s="6" t="n">
        <f aca="false">+A29+1</f>
        <v>599</v>
      </c>
      <c r="B28" s="6" t="n">
        <f aca="false">YEAR(F28)</f>
        <v>2020</v>
      </c>
      <c r="C28" s="6" t="n">
        <f aca="false">WEEKNUM(E28,1)</f>
        <v>50</v>
      </c>
      <c r="D28" s="6" t="n">
        <f aca="false">MONTH(E28)</f>
        <v>12</v>
      </c>
      <c r="E28" s="2" t="n">
        <f aca="false">+E29+1</f>
        <v>44174</v>
      </c>
      <c r="F28" s="3" t="n">
        <f aca="false">+F29+1</f>
        <v>44169</v>
      </c>
      <c r="G28" s="7" t="n">
        <f aca="false">NETWORKDAYS(F28,E28)-1</f>
        <v>3</v>
      </c>
      <c r="H28" s="8" t="n">
        <f aca="false">+MONTH(F28)</f>
        <v>12</v>
      </c>
      <c r="I28" s="6" t="n">
        <f aca="false">WEEKNUM(F28,1)</f>
        <v>49</v>
      </c>
      <c r="J28" s="6" t="n">
        <v>325</v>
      </c>
      <c r="K28" s="6" t="n">
        <v>238</v>
      </c>
      <c r="L28" s="6" t="n">
        <f aca="false">J28-K28</f>
        <v>87</v>
      </c>
      <c r="M28" s="6" t="n">
        <v>3.1</v>
      </c>
      <c r="N28" s="6" t="n">
        <v>30.6</v>
      </c>
      <c r="O28" s="4" t="n">
        <f aca="false">M28*J28</f>
        <v>1007.5</v>
      </c>
      <c r="P28" s="4" t="n">
        <f aca="false">N28*J28</f>
        <v>9945</v>
      </c>
      <c r="Q28" s="4" t="n">
        <f aca="false">+O28/10</f>
        <v>100.75</v>
      </c>
    </row>
    <row r="29" customFormat="false" ht="12.8" hidden="false" customHeight="false" outlineLevel="0" collapsed="false">
      <c r="A29" s="6" t="n">
        <f aca="false">+A30+1</f>
        <v>598</v>
      </c>
      <c r="B29" s="6" t="n">
        <f aca="false">YEAR(F29)</f>
        <v>2020</v>
      </c>
      <c r="C29" s="6" t="n">
        <f aca="false">WEEKNUM(E29,1)</f>
        <v>50</v>
      </c>
      <c r="D29" s="6" t="n">
        <f aca="false">MONTH(E29)</f>
        <v>12</v>
      </c>
      <c r="E29" s="2" t="n">
        <f aca="false">+E30+1</f>
        <v>44173</v>
      </c>
      <c r="F29" s="3" t="n">
        <f aca="false">+F30+1</f>
        <v>44168</v>
      </c>
      <c r="G29" s="7" t="n">
        <f aca="false">NETWORKDAYS(F29,E29)-1</f>
        <v>3</v>
      </c>
      <c r="H29" s="8" t="n">
        <f aca="false">+MONTH(F29)</f>
        <v>12</v>
      </c>
      <c r="I29" s="6" t="n">
        <f aca="false">WEEKNUM(F29,1)</f>
        <v>49</v>
      </c>
      <c r="J29" s="6" t="n">
        <v>348</v>
      </c>
      <c r="K29" s="6" t="n">
        <v>235</v>
      </c>
      <c r="L29" s="6" t="n">
        <f aca="false">J29-K29</f>
        <v>113</v>
      </c>
      <c r="M29" s="6" t="n">
        <v>3.3</v>
      </c>
      <c r="N29" s="6" t="n">
        <v>29.7</v>
      </c>
      <c r="O29" s="4" t="n">
        <f aca="false">M29*J29</f>
        <v>1148.4</v>
      </c>
      <c r="P29" s="4" t="n">
        <f aca="false">N29*J29</f>
        <v>10335.6</v>
      </c>
      <c r="Q29" s="4" t="n">
        <f aca="false">+O29/10</f>
        <v>114.84</v>
      </c>
    </row>
    <row r="30" customFormat="false" ht="12.8" hidden="false" customHeight="false" outlineLevel="0" collapsed="false">
      <c r="A30" s="6" t="n">
        <f aca="false">+A31+1</f>
        <v>597</v>
      </c>
      <c r="B30" s="6" t="n">
        <f aca="false">YEAR(F30)</f>
        <v>2020</v>
      </c>
      <c r="C30" s="6" t="n">
        <f aca="false">WEEKNUM(E30,1)</f>
        <v>50</v>
      </c>
      <c r="D30" s="6" t="n">
        <f aca="false">MONTH(E30)</f>
        <v>12</v>
      </c>
      <c r="E30" s="2" t="n">
        <v>44172</v>
      </c>
      <c r="F30" s="3" t="n">
        <f aca="false">+F31+1</f>
        <v>44167</v>
      </c>
      <c r="G30" s="7" t="n">
        <f aca="false">NETWORKDAYS(F30,E30)-1</f>
        <v>3</v>
      </c>
      <c r="H30" s="8" t="n">
        <f aca="false">+MONTH(F30)</f>
        <v>12</v>
      </c>
      <c r="I30" s="6" t="n">
        <f aca="false">WEEKNUM(F30,1)</f>
        <v>49</v>
      </c>
      <c r="J30" s="6" t="n">
        <v>362</v>
      </c>
      <c r="K30" s="6" t="n">
        <v>234</v>
      </c>
      <c r="L30" s="6" t="n">
        <f aca="false">J30-K30</f>
        <v>128</v>
      </c>
      <c r="M30" s="6" t="n">
        <v>3</v>
      </c>
      <c r="N30" s="6" t="n">
        <v>30.8</v>
      </c>
      <c r="O30" s="4" t="n">
        <f aca="false">M30*J30</f>
        <v>1086</v>
      </c>
      <c r="P30" s="4" t="n">
        <f aca="false">N30*J30</f>
        <v>11149.6</v>
      </c>
      <c r="Q30" s="4" t="n">
        <f aca="false">+O30/10</f>
        <v>108.6</v>
      </c>
    </row>
    <row r="31" customFormat="false" ht="12.8" hidden="false" customHeight="false" outlineLevel="0" collapsed="false">
      <c r="A31" s="6" t="n">
        <f aca="false">+A32+1</f>
        <v>596</v>
      </c>
      <c r="B31" s="6" t="n">
        <f aca="false">YEAR(F31)</f>
        <v>2020</v>
      </c>
      <c r="C31" s="6" t="n">
        <f aca="false">WEEKNUM(E31,1)</f>
        <v>49</v>
      </c>
      <c r="D31" s="6" t="n">
        <f aca="false">MONTH(E31)</f>
        <v>12</v>
      </c>
      <c r="E31" s="2" t="n">
        <v>44169</v>
      </c>
      <c r="F31" s="3" t="n">
        <f aca="false">+F32+1</f>
        <v>44166</v>
      </c>
      <c r="G31" s="7" t="n">
        <f aca="false">NETWORKDAYS(F31,E31)-1</f>
        <v>3</v>
      </c>
      <c r="H31" s="8" t="n">
        <f aca="false">+MONTH(F31)</f>
        <v>12</v>
      </c>
      <c r="I31" s="6" t="n">
        <f aca="false">WEEKNUM(F31,1)</f>
        <v>49</v>
      </c>
      <c r="J31" s="6" t="n">
        <v>353</v>
      </c>
      <c r="K31" s="6" t="n">
        <v>236</v>
      </c>
      <c r="L31" s="6" t="n">
        <f aca="false">J31-K31</f>
        <v>117</v>
      </c>
      <c r="M31" s="6" t="n">
        <v>2.9</v>
      </c>
      <c r="N31" s="6" t="n">
        <v>31.4</v>
      </c>
      <c r="O31" s="4" t="n">
        <f aca="false">M31*J31</f>
        <v>1023.7</v>
      </c>
      <c r="P31" s="4" t="n">
        <f aca="false">N31*J31</f>
        <v>11084.2</v>
      </c>
      <c r="Q31" s="4" t="n">
        <f aca="false">+O31/10</f>
        <v>102.37</v>
      </c>
    </row>
    <row r="32" customFormat="false" ht="12.8" hidden="false" customHeight="false" outlineLevel="0" collapsed="false">
      <c r="A32" s="6" t="n">
        <f aca="false">+A33+1</f>
        <v>595</v>
      </c>
      <c r="B32" s="6" t="n">
        <f aca="false">YEAR(F32)</f>
        <v>2020</v>
      </c>
      <c r="C32" s="6" t="n">
        <f aca="false">WEEKNUM(E32,1)</f>
        <v>49</v>
      </c>
      <c r="D32" s="6" t="n">
        <f aca="false">MONTH(E32)</f>
        <v>12</v>
      </c>
      <c r="E32" s="2" t="n">
        <v>44168</v>
      </c>
      <c r="F32" s="3" t="n">
        <v>44165</v>
      </c>
      <c r="G32" s="7" t="n">
        <f aca="false">NETWORKDAYS(F32,E32)-1</f>
        <v>3</v>
      </c>
      <c r="H32" s="8" t="n">
        <f aca="false">+MONTH(F32)</f>
        <v>11</v>
      </c>
      <c r="I32" s="6" t="n">
        <f aca="false">WEEKNUM(F32,1)</f>
        <v>49</v>
      </c>
      <c r="J32" s="6" t="n">
        <v>334</v>
      </c>
      <c r="K32" s="6" t="n">
        <v>234</v>
      </c>
      <c r="L32" s="6" t="n">
        <f aca="false">J32-K32</f>
        <v>100</v>
      </c>
      <c r="M32" s="6" t="n">
        <v>3.2</v>
      </c>
      <c r="N32" s="6" t="n">
        <v>31</v>
      </c>
      <c r="O32" s="4" t="n">
        <f aca="false">M32*J32</f>
        <v>1068.8</v>
      </c>
      <c r="P32" s="4" t="n">
        <f aca="false">N32*J32</f>
        <v>10354</v>
      </c>
      <c r="Q32" s="4" t="n">
        <f aca="false">+O32/10</f>
        <v>106.88</v>
      </c>
    </row>
    <row r="33" customFormat="false" ht="12.8" hidden="false" customHeight="false" outlineLevel="0" collapsed="false">
      <c r="A33" s="6" t="n">
        <f aca="false">+A34+1</f>
        <v>594</v>
      </c>
      <c r="B33" s="6" t="n">
        <f aca="false">YEAR(F33)</f>
        <v>2020</v>
      </c>
      <c r="C33" s="6" t="n">
        <f aca="false">WEEKNUM(E33,1)</f>
        <v>49</v>
      </c>
      <c r="D33" s="6" t="n">
        <f aca="false">MONTH(E33)</f>
        <v>12</v>
      </c>
      <c r="E33" s="2" t="n">
        <f aca="false">+E32-1</f>
        <v>44167</v>
      </c>
      <c r="F33" s="3" t="n">
        <f aca="false">+F34+1</f>
        <v>44162</v>
      </c>
      <c r="G33" s="7" t="n">
        <f aca="false">NETWORKDAYS(F33,E33)-1</f>
        <v>3</v>
      </c>
      <c r="H33" s="8" t="n">
        <f aca="false">+MONTH(F33)</f>
        <v>11</v>
      </c>
      <c r="I33" s="6" t="n">
        <f aca="false">WEEKNUM(F33,1)</f>
        <v>48</v>
      </c>
      <c r="J33" s="6" t="n">
        <v>357</v>
      </c>
      <c r="K33" s="6" t="n">
        <v>239</v>
      </c>
      <c r="L33" s="6" t="n">
        <f aca="false">J33-K33</f>
        <v>118</v>
      </c>
      <c r="M33" s="6" t="n">
        <v>3.7</v>
      </c>
      <c r="N33" s="6" t="n">
        <v>31.4</v>
      </c>
      <c r="O33" s="4" t="n">
        <f aca="false">M33*J33</f>
        <v>1320.9</v>
      </c>
      <c r="P33" s="4" t="n">
        <f aca="false">N33*J33</f>
        <v>11209.8</v>
      </c>
      <c r="Q33" s="4" t="n">
        <f aca="false">+O33/10</f>
        <v>132.09</v>
      </c>
    </row>
    <row r="34" customFormat="false" ht="12.8" hidden="false" customHeight="false" outlineLevel="0" collapsed="false">
      <c r="A34" s="6" t="n">
        <f aca="false">+A35+1</f>
        <v>593</v>
      </c>
      <c r="B34" s="6" t="n">
        <f aca="false">YEAR(F34)</f>
        <v>2020</v>
      </c>
      <c r="C34" s="6" t="n">
        <f aca="false">WEEKNUM(E34,1)</f>
        <v>49</v>
      </c>
      <c r="D34" s="6" t="n">
        <f aca="false">MONTH(E34)</f>
        <v>12</v>
      </c>
      <c r="E34" s="2" t="n">
        <f aca="false">+E33-1</f>
        <v>44166</v>
      </c>
      <c r="F34" s="3" t="n">
        <f aca="false">+F35+1</f>
        <v>44161</v>
      </c>
      <c r="G34" s="7" t="n">
        <f aca="false">NETWORKDAYS(F34,E34)-1</f>
        <v>3</v>
      </c>
      <c r="H34" s="8" t="n">
        <f aca="false">+MONTH(F34)</f>
        <v>11</v>
      </c>
      <c r="I34" s="6" t="n">
        <f aca="false">WEEKNUM(F34,1)</f>
        <v>48</v>
      </c>
      <c r="J34" s="6" t="n">
        <v>348</v>
      </c>
      <c r="K34" s="6" t="n">
        <v>238</v>
      </c>
      <c r="L34" s="6" t="n">
        <f aca="false">J34-K34</f>
        <v>110</v>
      </c>
      <c r="M34" s="6" t="n">
        <v>3.4</v>
      </c>
      <c r="N34" s="6" t="n">
        <v>31.8</v>
      </c>
      <c r="O34" s="4" t="n">
        <f aca="false">M34*J34</f>
        <v>1183.2</v>
      </c>
      <c r="P34" s="4" t="n">
        <f aca="false">N34*J34</f>
        <v>11066.4</v>
      </c>
      <c r="Q34" s="4" t="n">
        <f aca="false">+O34/10</f>
        <v>118.32</v>
      </c>
    </row>
    <row r="35" customFormat="false" ht="12.8" hidden="false" customHeight="false" outlineLevel="0" collapsed="false">
      <c r="A35" s="6" t="n">
        <f aca="false">+A36+1</f>
        <v>592</v>
      </c>
      <c r="B35" s="6" t="n">
        <f aca="false">YEAR(F35)</f>
        <v>2020</v>
      </c>
      <c r="C35" s="6" t="n">
        <f aca="false">WEEKNUM(E35,1)</f>
        <v>49</v>
      </c>
      <c r="D35" s="6" t="n">
        <f aca="false">MONTH(E35)</f>
        <v>11</v>
      </c>
      <c r="E35" s="2" t="n">
        <f aca="false">+E34-1</f>
        <v>44165</v>
      </c>
      <c r="F35" s="3" t="n">
        <f aca="false">+F36+1</f>
        <v>44160</v>
      </c>
      <c r="G35" s="7" t="n">
        <f aca="false">NETWORKDAYS(F35,E35)-1</f>
        <v>3</v>
      </c>
      <c r="H35" s="8" t="n">
        <f aca="false">+MONTH(F35)</f>
        <v>11</v>
      </c>
      <c r="I35" s="6" t="n">
        <f aca="false">WEEKNUM(F35,1)</f>
        <v>48</v>
      </c>
      <c r="J35" s="6" t="n">
        <v>406</v>
      </c>
      <c r="K35" s="6" t="n">
        <v>239</v>
      </c>
      <c r="L35" s="6" t="n">
        <f aca="false">J35-K35</f>
        <v>167</v>
      </c>
      <c r="M35" s="6" t="n">
        <v>2.8</v>
      </c>
      <c r="N35" s="6" t="n">
        <v>32</v>
      </c>
      <c r="O35" s="4" t="n">
        <f aca="false">M35*J35</f>
        <v>1136.8</v>
      </c>
      <c r="P35" s="4" t="n">
        <f aca="false">N35*J35</f>
        <v>12992</v>
      </c>
      <c r="Q35" s="4" t="n">
        <f aca="false">+O35/10</f>
        <v>113.68</v>
      </c>
    </row>
    <row r="36" customFormat="false" ht="12.8" hidden="false" customHeight="false" outlineLevel="0" collapsed="false">
      <c r="A36" s="6" t="n">
        <f aca="false">+A37+1</f>
        <v>591</v>
      </c>
      <c r="B36" s="6" t="n">
        <f aca="false">YEAR(F36)</f>
        <v>2020</v>
      </c>
      <c r="C36" s="6" t="n">
        <f aca="false">WEEKNUM(E36,1)</f>
        <v>48</v>
      </c>
      <c r="D36" s="6" t="n">
        <f aca="false">MONTH(E36)</f>
        <v>11</v>
      </c>
      <c r="E36" s="2" t="n">
        <f aca="false">+E37+1</f>
        <v>44162</v>
      </c>
      <c r="F36" s="3" t="n">
        <v>44159</v>
      </c>
      <c r="G36" s="7" t="n">
        <f aca="false">NETWORKDAYS(F36,E36)-1</f>
        <v>3</v>
      </c>
      <c r="H36" s="8" t="n">
        <f aca="false">+MONTH(F36)</f>
        <v>11</v>
      </c>
      <c r="I36" s="6" t="n">
        <f aca="false">WEEKNUM(F36,1)</f>
        <v>48</v>
      </c>
      <c r="J36" s="6" t="n">
        <v>407</v>
      </c>
      <c r="K36" s="6" t="n">
        <v>238</v>
      </c>
      <c r="L36" s="6" t="n">
        <f aca="false">J36-K36</f>
        <v>169</v>
      </c>
      <c r="M36" s="6" t="n">
        <v>2.8</v>
      </c>
      <c r="N36" s="6" t="n">
        <v>31.4</v>
      </c>
      <c r="O36" s="4" t="n">
        <f aca="false">M36*J36</f>
        <v>1139.6</v>
      </c>
      <c r="P36" s="4" t="n">
        <f aca="false">N36*J36</f>
        <v>12779.8</v>
      </c>
      <c r="Q36" s="4" t="n">
        <f aca="false">+O36/10</f>
        <v>113.96</v>
      </c>
    </row>
    <row r="37" customFormat="false" ht="12.8" hidden="false" customHeight="false" outlineLevel="0" collapsed="false">
      <c r="A37" s="6" t="n">
        <f aca="false">+A38+1</f>
        <v>590</v>
      </c>
      <c r="B37" s="6" t="n">
        <f aca="false">YEAR(F37)</f>
        <v>2020</v>
      </c>
      <c r="C37" s="6" t="n">
        <f aca="false">WEEKNUM(E37,1)</f>
        <v>48</v>
      </c>
      <c r="D37" s="6" t="n">
        <f aca="false">MONTH(E37)</f>
        <v>11</v>
      </c>
      <c r="E37" s="2" t="n">
        <f aca="false">+E38+1</f>
        <v>44161</v>
      </c>
      <c r="F37" s="3" t="n">
        <v>44158</v>
      </c>
      <c r="G37" s="7" t="n">
        <f aca="false">NETWORKDAYS(F37,E37)-1</f>
        <v>3</v>
      </c>
      <c r="H37" s="8" t="n">
        <f aca="false">+MONTH(F37)</f>
        <v>11</v>
      </c>
      <c r="I37" s="6" t="n">
        <f aca="false">WEEKNUM(F37,1)</f>
        <v>48</v>
      </c>
      <c r="J37" s="6" t="n">
        <v>432</v>
      </c>
      <c r="K37" s="6" t="n">
        <v>238</v>
      </c>
      <c r="L37" s="6" t="n">
        <f aca="false">J37-K37</f>
        <v>194</v>
      </c>
      <c r="M37" s="6" t="n">
        <v>2.8</v>
      </c>
      <c r="N37" s="6" t="n">
        <v>31.6</v>
      </c>
      <c r="O37" s="4" t="n">
        <f aca="false">M37*J37</f>
        <v>1209.6</v>
      </c>
      <c r="P37" s="4" t="n">
        <f aca="false">N37*J37</f>
        <v>13651.2</v>
      </c>
      <c r="Q37" s="4" t="n">
        <f aca="false">+O37/10</f>
        <v>120.96</v>
      </c>
    </row>
    <row r="38" customFormat="false" ht="12.8" hidden="false" customHeight="false" outlineLevel="0" collapsed="false">
      <c r="A38" s="6" t="n">
        <f aca="false">+A39+1</f>
        <v>589</v>
      </c>
      <c r="B38" s="6" t="n">
        <f aca="false">YEAR(F38)</f>
        <v>2020</v>
      </c>
      <c r="C38" s="6" t="n">
        <f aca="false">WEEKNUM(E38,1)</f>
        <v>48</v>
      </c>
      <c r="D38" s="6" t="n">
        <f aca="false">MONTH(E38)</f>
        <v>11</v>
      </c>
      <c r="E38" s="2" t="n">
        <f aca="false">+E39+1</f>
        <v>44160</v>
      </c>
      <c r="F38" s="3" t="n">
        <v>44155</v>
      </c>
      <c r="G38" s="7" t="n">
        <f aca="false">NETWORKDAYS(F38,E38)-1</f>
        <v>3</v>
      </c>
      <c r="H38" s="8" t="n">
        <f aca="false">+MONTH(F38)</f>
        <v>11</v>
      </c>
      <c r="I38" s="6" t="n">
        <f aca="false">WEEKNUM(F38,1)</f>
        <v>47</v>
      </c>
      <c r="J38" s="6" t="n">
        <v>405</v>
      </c>
      <c r="K38" s="6" t="n">
        <v>239</v>
      </c>
      <c r="L38" s="6" t="n">
        <f aca="false">J38-K38</f>
        <v>166</v>
      </c>
      <c r="M38" s="6" t="n">
        <v>2.6</v>
      </c>
      <c r="N38" s="6" t="n">
        <v>32.1</v>
      </c>
      <c r="O38" s="4" t="n">
        <f aca="false">M38*J38</f>
        <v>1053</v>
      </c>
      <c r="P38" s="4" t="n">
        <f aca="false">N38*J38</f>
        <v>13000.5</v>
      </c>
      <c r="Q38" s="4" t="n">
        <f aca="false">+O38/10</f>
        <v>105.3</v>
      </c>
    </row>
    <row r="39" customFormat="false" ht="12.8" hidden="false" customHeight="false" outlineLevel="0" collapsed="false">
      <c r="A39" s="6" t="n">
        <f aca="false">+A40+1</f>
        <v>588</v>
      </c>
      <c r="B39" s="6" t="n">
        <f aca="false">YEAR(F39)</f>
        <v>2020</v>
      </c>
      <c r="C39" s="6" t="n">
        <f aca="false">WEEKNUM(E39,1)</f>
        <v>48</v>
      </c>
      <c r="D39" s="6" t="n">
        <f aca="false">MONTH(E39)</f>
        <v>11</v>
      </c>
      <c r="E39" s="2" t="n">
        <f aca="false">+E40+1</f>
        <v>44159</v>
      </c>
      <c r="F39" s="3" t="n">
        <v>44154</v>
      </c>
      <c r="G39" s="7" t="n">
        <f aca="false">NETWORKDAYS(F39,E39)-1</f>
        <v>3</v>
      </c>
      <c r="H39" s="8" t="n">
        <f aca="false">+MONTH(F39)</f>
        <v>11</v>
      </c>
      <c r="I39" s="6" t="n">
        <f aca="false">WEEKNUM(F39,1)</f>
        <v>47</v>
      </c>
      <c r="J39" s="6" t="n">
        <v>492</v>
      </c>
      <c r="K39" s="6" t="n">
        <v>239</v>
      </c>
      <c r="L39" s="6" t="n">
        <f aca="false">J39-K39</f>
        <v>253</v>
      </c>
      <c r="M39" s="6" t="n">
        <v>2.6</v>
      </c>
      <c r="N39" s="6" t="n">
        <v>31.7</v>
      </c>
      <c r="O39" s="4" t="n">
        <f aca="false">M39*J39</f>
        <v>1279.2</v>
      </c>
      <c r="P39" s="4" t="n">
        <f aca="false">N39*J39</f>
        <v>15596.4</v>
      </c>
      <c r="Q39" s="4" t="n">
        <f aca="false">+O39/10</f>
        <v>127.92</v>
      </c>
    </row>
    <row r="40" customFormat="false" ht="12.8" hidden="false" customHeight="false" outlineLevel="0" collapsed="false">
      <c r="A40" s="6" t="n">
        <f aca="false">+A41+1</f>
        <v>587</v>
      </c>
      <c r="B40" s="6" t="n">
        <f aca="false">YEAR(F40)</f>
        <v>2020</v>
      </c>
      <c r="C40" s="6" t="n">
        <f aca="false">WEEKNUM(E40,1)</f>
        <v>48</v>
      </c>
      <c r="D40" s="6" t="n">
        <f aca="false">MONTH(E40)</f>
        <v>11</v>
      </c>
      <c r="E40" s="2" t="n">
        <v>44158</v>
      </c>
      <c r="F40" s="3" t="n">
        <v>44153</v>
      </c>
      <c r="G40" s="7" t="n">
        <f aca="false">NETWORKDAYS(F40,E40)-1</f>
        <v>3</v>
      </c>
      <c r="H40" s="8" t="n">
        <f aca="false">+MONTH(F40)</f>
        <v>11</v>
      </c>
      <c r="I40" s="6" t="n">
        <f aca="false">WEEKNUM(F40,1)</f>
        <v>47</v>
      </c>
      <c r="J40" s="6" t="n">
        <v>411</v>
      </c>
      <c r="K40" s="6" t="n">
        <v>238</v>
      </c>
      <c r="L40" s="6" t="n">
        <f aca="false">J40-K40</f>
        <v>173</v>
      </c>
      <c r="M40" s="6" t="n">
        <v>2.7</v>
      </c>
      <c r="N40" s="6" t="n">
        <v>31.5</v>
      </c>
      <c r="O40" s="4" t="n">
        <f aca="false">M40*J40</f>
        <v>1109.7</v>
      </c>
      <c r="P40" s="4" t="n">
        <f aca="false">N40*J40</f>
        <v>12946.5</v>
      </c>
      <c r="Q40" s="4" t="n">
        <f aca="false">+O40/10</f>
        <v>110.97</v>
      </c>
    </row>
    <row r="41" customFormat="false" ht="12.8" hidden="false" customHeight="false" outlineLevel="0" collapsed="false">
      <c r="A41" s="6" t="n">
        <f aca="false">+A42+1</f>
        <v>586</v>
      </c>
      <c r="B41" s="6" t="n">
        <f aca="false">YEAR(F41)</f>
        <v>2020</v>
      </c>
      <c r="C41" s="6" t="n">
        <f aca="false">WEEKNUM(E41,1)</f>
        <v>47</v>
      </c>
      <c r="D41" s="6" t="n">
        <f aca="false">MONTH(E41)</f>
        <v>11</v>
      </c>
      <c r="E41" s="2" t="n">
        <f aca="false">+E42+1</f>
        <v>44155</v>
      </c>
      <c r="F41" s="2" t="n">
        <f aca="false">+F42+1</f>
        <v>44152</v>
      </c>
      <c r="G41" s="7" t="n">
        <f aca="false">NETWORKDAYS(F41,E41)-1</f>
        <v>3</v>
      </c>
      <c r="H41" s="8" t="n">
        <f aca="false">+MONTH(F41)</f>
        <v>11</v>
      </c>
      <c r="I41" s="6" t="n">
        <f aca="false">WEEKNUM(F41,1)</f>
        <v>47</v>
      </c>
      <c r="J41" s="6" t="n">
        <v>450</v>
      </c>
      <c r="K41" s="6" t="n">
        <v>238</v>
      </c>
      <c r="L41" s="6" t="n">
        <f aca="false">J41-K41</f>
        <v>212</v>
      </c>
      <c r="M41" s="6" t="n">
        <v>2.5</v>
      </c>
      <c r="N41" s="6" t="n">
        <v>32.3</v>
      </c>
      <c r="O41" s="4" t="n">
        <f aca="false">M41*J41</f>
        <v>1125</v>
      </c>
      <c r="P41" s="4" t="n">
        <f aca="false">N41*J41</f>
        <v>14535</v>
      </c>
      <c r="Q41" s="4" t="n">
        <f aca="false">+O41/10</f>
        <v>112.5</v>
      </c>
    </row>
    <row r="42" customFormat="false" ht="12.8" hidden="false" customHeight="false" outlineLevel="0" collapsed="false">
      <c r="A42" s="6" t="n">
        <f aca="false">+A43+1</f>
        <v>585</v>
      </c>
      <c r="B42" s="6" t="n">
        <f aca="false">YEAR(F42)</f>
        <v>2020</v>
      </c>
      <c r="C42" s="6" t="n">
        <f aca="false">WEEKNUM(E42,1)</f>
        <v>47</v>
      </c>
      <c r="D42" s="6" t="n">
        <f aca="false">MONTH(E42)</f>
        <v>11</v>
      </c>
      <c r="E42" s="2" t="n">
        <f aca="false">+E43+1</f>
        <v>44154</v>
      </c>
      <c r="F42" s="3" t="n">
        <v>44151</v>
      </c>
      <c r="G42" s="7" t="n">
        <f aca="false">NETWORKDAYS(F42,E42)-1</f>
        <v>3</v>
      </c>
      <c r="H42" s="8" t="n">
        <f aca="false">+MONTH(F42)</f>
        <v>11</v>
      </c>
      <c r="I42" s="6" t="n">
        <f aca="false">WEEKNUM(F42,1)</f>
        <v>47</v>
      </c>
      <c r="J42" s="6" t="n">
        <v>369</v>
      </c>
      <c r="K42" s="6" t="n">
        <v>238</v>
      </c>
      <c r="L42" s="6" t="n">
        <f aca="false">J42-K42</f>
        <v>131</v>
      </c>
      <c r="M42" s="6" t="n">
        <v>2.8</v>
      </c>
      <c r="N42" s="6" t="n">
        <v>32.5</v>
      </c>
      <c r="O42" s="4" t="n">
        <f aca="false">M42*J42</f>
        <v>1033.2</v>
      </c>
      <c r="P42" s="4" t="n">
        <f aca="false">N42*J42</f>
        <v>11992.5</v>
      </c>
      <c r="Q42" s="4" t="n">
        <f aca="false">+O42/10</f>
        <v>103.32</v>
      </c>
    </row>
    <row r="43" customFormat="false" ht="12.8" hidden="false" customHeight="false" outlineLevel="0" collapsed="false">
      <c r="A43" s="6" t="n">
        <f aca="false">+A44+1</f>
        <v>584</v>
      </c>
      <c r="B43" s="6" t="n">
        <f aca="false">YEAR(F43)</f>
        <v>2020</v>
      </c>
      <c r="C43" s="6" t="n">
        <f aca="false">WEEKNUM(E43,1)</f>
        <v>47</v>
      </c>
      <c r="D43" s="6" t="n">
        <f aca="false">MONTH(E43)</f>
        <v>11</v>
      </c>
      <c r="E43" s="2" t="n">
        <f aca="false">+E44+1</f>
        <v>44153</v>
      </c>
      <c r="F43" s="3" t="n">
        <v>44148</v>
      </c>
      <c r="G43" s="7" t="n">
        <f aca="false">NETWORKDAYS(F43,E43)-1</f>
        <v>3</v>
      </c>
      <c r="H43" s="8" t="n">
        <f aca="false">+MONTH(F43)</f>
        <v>11</v>
      </c>
      <c r="I43" s="6" t="n">
        <f aca="false">WEEKNUM(F43,1)</f>
        <v>46</v>
      </c>
      <c r="J43" s="6" t="n">
        <v>456</v>
      </c>
      <c r="K43" s="6" t="n">
        <v>240</v>
      </c>
      <c r="L43" s="6" t="n">
        <f aca="false">J43-K43</f>
        <v>216</v>
      </c>
      <c r="M43" s="6" t="n">
        <v>2.3</v>
      </c>
      <c r="N43" s="6" t="n">
        <v>32</v>
      </c>
      <c r="O43" s="4" t="n">
        <f aca="false">M43*J43</f>
        <v>1048.8</v>
      </c>
      <c r="P43" s="4" t="n">
        <f aca="false">N43*J43</f>
        <v>14592</v>
      </c>
      <c r="Q43" s="4" t="n">
        <f aca="false">+O43/10</f>
        <v>104.88</v>
      </c>
    </row>
    <row r="44" customFormat="false" ht="12.8" hidden="false" customHeight="false" outlineLevel="0" collapsed="false">
      <c r="A44" s="6" t="n">
        <f aca="false">+A45+1</f>
        <v>583</v>
      </c>
      <c r="B44" s="6" t="n">
        <f aca="false">YEAR(F44)</f>
        <v>2020</v>
      </c>
      <c r="C44" s="6" t="n">
        <f aca="false">WEEKNUM(E44,1)</f>
        <v>47</v>
      </c>
      <c r="D44" s="6" t="n">
        <f aca="false">MONTH(E44)</f>
        <v>11</v>
      </c>
      <c r="E44" s="2" t="n">
        <f aca="false">+E45+1</f>
        <v>44152</v>
      </c>
      <c r="F44" s="3" t="n">
        <v>44147</v>
      </c>
      <c r="G44" s="7" t="n">
        <f aca="false">NETWORKDAYS(F44,E44)-1</f>
        <v>3</v>
      </c>
      <c r="H44" s="8" t="n">
        <f aca="false">+MONTH(F44)</f>
        <v>11</v>
      </c>
      <c r="I44" s="6" t="n">
        <f aca="false">WEEKNUM(F44,1)</f>
        <v>46</v>
      </c>
      <c r="J44" s="6" t="n">
        <v>444</v>
      </c>
      <c r="K44" s="6" t="n">
        <v>328</v>
      </c>
      <c r="L44" s="6" t="n">
        <f aca="false">J44-K44</f>
        <v>116</v>
      </c>
      <c r="M44" s="6" t="n">
        <v>2.8</v>
      </c>
      <c r="N44" s="6" t="n">
        <v>32.4</v>
      </c>
      <c r="O44" s="4" t="n">
        <f aca="false">M44*J44</f>
        <v>1243.2</v>
      </c>
      <c r="P44" s="4" t="n">
        <f aca="false">N44*J44</f>
        <v>14385.6</v>
      </c>
      <c r="Q44" s="4" t="n">
        <f aca="false">+O44/10</f>
        <v>124.32</v>
      </c>
    </row>
    <row r="45" customFormat="false" ht="12.8" hidden="false" customHeight="false" outlineLevel="0" collapsed="false">
      <c r="A45" s="6" t="n">
        <f aca="false">+A46+1</f>
        <v>582</v>
      </c>
      <c r="B45" s="6" t="n">
        <f aca="false">YEAR(F45)</f>
        <v>2020</v>
      </c>
      <c r="C45" s="6" t="n">
        <f aca="false">WEEKNUM(E45,1)</f>
        <v>47</v>
      </c>
      <c r="D45" s="6" t="n">
        <f aca="false">MONTH(E45)</f>
        <v>11</v>
      </c>
      <c r="E45" s="2" t="n">
        <v>44151</v>
      </c>
      <c r="F45" s="3" t="n">
        <v>44145</v>
      </c>
      <c r="G45" s="7" t="n">
        <f aca="false">NETWORKDAYS(F45,E45)-1</f>
        <v>4</v>
      </c>
      <c r="H45" s="8" t="n">
        <f aca="false">+MONTH(F45)</f>
        <v>11</v>
      </c>
      <c r="I45" s="6" t="n">
        <f aca="false">WEEKNUM(F45,1)</f>
        <v>46</v>
      </c>
      <c r="J45" s="6" t="n">
        <v>476</v>
      </c>
      <c r="K45" s="6" t="n">
        <v>238</v>
      </c>
      <c r="L45" s="6" t="n">
        <f aca="false">J45-K45</f>
        <v>238</v>
      </c>
      <c r="M45" s="6" t="n">
        <v>2.2</v>
      </c>
      <c r="N45" s="6" t="n">
        <v>30.5</v>
      </c>
      <c r="O45" s="4" t="n">
        <f aca="false">M45*J45</f>
        <v>1047.2</v>
      </c>
      <c r="P45" s="4" t="n">
        <f aca="false">N45*J45</f>
        <v>14518</v>
      </c>
      <c r="Q45" s="4" t="n">
        <f aca="false">+O45/10</f>
        <v>104.72</v>
      </c>
    </row>
    <row r="46" customFormat="false" ht="12.8" hidden="false" customHeight="false" outlineLevel="0" collapsed="false">
      <c r="A46" s="6" t="n">
        <f aca="false">+A47+1</f>
        <v>581</v>
      </c>
      <c r="B46" s="6" t="n">
        <f aca="false">YEAR(F46)</f>
        <v>2020</v>
      </c>
      <c r="C46" s="6" t="n">
        <f aca="false">WEEKNUM(E46,1)</f>
        <v>46</v>
      </c>
      <c r="D46" s="6" t="n">
        <f aca="false">MONTH(E46)</f>
        <v>11</v>
      </c>
      <c r="E46" s="2" t="n">
        <v>44148</v>
      </c>
      <c r="F46" s="3" t="n">
        <v>44144</v>
      </c>
      <c r="G46" s="7" t="n">
        <f aca="false">NETWORKDAYS(F46,E46)-1</f>
        <v>4</v>
      </c>
      <c r="H46" s="8" t="n">
        <f aca="false">+MONTH(F46)</f>
        <v>11</v>
      </c>
      <c r="I46" s="6" t="n">
        <f aca="false">WEEKNUM(F46,1)</f>
        <v>46</v>
      </c>
      <c r="J46" s="6" t="n">
        <v>466</v>
      </c>
      <c r="K46" s="6" t="n">
        <v>240</v>
      </c>
      <c r="L46" s="6" t="n">
        <f aca="false">J46-K46</f>
        <v>226</v>
      </c>
      <c r="M46" s="6" t="n">
        <v>2.4</v>
      </c>
      <c r="N46" s="6" t="n">
        <v>32.6</v>
      </c>
      <c r="O46" s="4" t="n">
        <f aca="false">M46*J46</f>
        <v>1118.4</v>
      </c>
      <c r="P46" s="4" t="n">
        <f aca="false">N46*J46</f>
        <v>15191.6</v>
      </c>
      <c r="Q46" s="4" t="n">
        <f aca="false">+O46/10</f>
        <v>111.84</v>
      </c>
    </row>
    <row r="47" customFormat="false" ht="12.8" hidden="false" customHeight="false" outlineLevel="0" collapsed="false">
      <c r="A47" s="6" t="n">
        <f aca="false">+A48+1</f>
        <v>580</v>
      </c>
      <c r="B47" s="6" t="n">
        <f aca="false">YEAR(F47)</f>
        <v>2020</v>
      </c>
      <c r="C47" s="6" t="n">
        <f aca="false">WEEKNUM(E47,1)</f>
        <v>46</v>
      </c>
      <c r="D47" s="6" t="n">
        <f aca="false">MONTH(E47)</f>
        <v>11</v>
      </c>
      <c r="E47" s="2" t="n">
        <v>44147</v>
      </c>
      <c r="F47" s="3" t="n">
        <v>44141</v>
      </c>
      <c r="G47" s="7" t="n">
        <f aca="false">NETWORKDAYS(F47,E47)-1</f>
        <v>4</v>
      </c>
      <c r="H47" s="8" t="n">
        <f aca="false">+MONTH(F47)</f>
        <v>11</v>
      </c>
      <c r="I47" s="6" t="n">
        <f aca="false">WEEKNUM(F47,1)</f>
        <v>45</v>
      </c>
      <c r="J47" s="6" t="n">
        <v>540</v>
      </c>
      <c r="K47" s="6" t="n">
        <v>237</v>
      </c>
      <c r="L47" s="6" t="n">
        <f aca="false">J47-K47</f>
        <v>303</v>
      </c>
      <c r="M47" s="6" t="n">
        <v>1.9</v>
      </c>
      <c r="N47" s="6" t="n">
        <v>32.4</v>
      </c>
      <c r="O47" s="4" t="n">
        <f aca="false">M47*J47</f>
        <v>1026</v>
      </c>
      <c r="P47" s="4" t="n">
        <f aca="false">N47*J47</f>
        <v>17496</v>
      </c>
      <c r="Q47" s="4" t="n">
        <f aca="false">+O47/10</f>
        <v>102.6</v>
      </c>
    </row>
    <row r="48" customFormat="false" ht="12.8" hidden="false" customHeight="false" outlineLevel="0" collapsed="false">
      <c r="A48" s="6" t="n">
        <f aca="false">+A49+1</f>
        <v>579</v>
      </c>
      <c r="B48" s="6" t="n">
        <f aca="false">YEAR(F48)</f>
        <v>2020</v>
      </c>
      <c r="C48" s="6" t="n">
        <f aca="false">WEEKNUM(E48,1)</f>
        <v>46</v>
      </c>
      <c r="D48" s="6" t="n">
        <f aca="false">MONTH(E48)</f>
        <v>11</v>
      </c>
      <c r="E48" s="2" t="n">
        <v>44145</v>
      </c>
      <c r="F48" s="3" t="n">
        <v>44140</v>
      </c>
      <c r="G48" s="7" t="n">
        <f aca="false">NETWORKDAYS(F48,E48)-1</f>
        <v>3</v>
      </c>
      <c r="H48" s="8" t="n">
        <f aca="false">+MONTH(F48)</f>
        <v>11</v>
      </c>
      <c r="I48" s="6" t="n">
        <f aca="false">WEEKNUM(F48,1)</f>
        <v>45</v>
      </c>
      <c r="J48" s="6" t="n">
        <v>573</v>
      </c>
      <c r="K48" s="6" t="n">
        <v>233</v>
      </c>
      <c r="L48" s="6" t="n">
        <f aca="false">J48-K48</f>
        <v>340</v>
      </c>
      <c r="M48" s="6" t="n">
        <v>2.1</v>
      </c>
      <c r="N48" s="6" t="n">
        <v>32.3</v>
      </c>
      <c r="O48" s="4" t="n">
        <f aca="false">M48*J48</f>
        <v>1203.3</v>
      </c>
      <c r="P48" s="4" t="n">
        <f aca="false">N48*J48</f>
        <v>18507.9</v>
      </c>
      <c r="Q48" s="4" t="n">
        <f aca="false">+O48/10</f>
        <v>120.33</v>
      </c>
    </row>
    <row r="49" customFormat="false" ht="12.8" hidden="false" customHeight="false" outlineLevel="0" collapsed="false">
      <c r="A49" s="6" t="n">
        <f aca="false">+A50+1</f>
        <v>578</v>
      </c>
      <c r="B49" s="6" t="n">
        <f aca="false">YEAR(F49)</f>
        <v>2020</v>
      </c>
      <c r="C49" s="6" t="n">
        <f aca="false">WEEKNUM(E49,1)</f>
        <v>46</v>
      </c>
      <c r="D49" s="6" t="n">
        <f aca="false">MONTH(E49)</f>
        <v>11</v>
      </c>
      <c r="E49" s="2" t="n">
        <v>44144</v>
      </c>
      <c r="F49" s="3" t="n">
        <v>44139</v>
      </c>
      <c r="G49" s="7" t="n">
        <f aca="false">NETWORKDAYS(F49,E49)-1</f>
        <v>3</v>
      </c>
      <c r="H49" s="8" t="n">
        <f aca="false">+MONTH(F49)</f>
        <v>11</v>
      </c>
      <c r="I49" s="6" t="n">
        <f aca="false">WEEKNUM(F49,1)</f>
        <v>45</v>
      </c>
      <c r="J49" s="6" t="n">
        <v>458</v>
      </c>
      <c r="K49" s="6" t="n">
        <v>241</v>
      </c>
      <c r="L49" s="6" t="n">
        <f aca="false">J49-K49</f>
        <v>217</v>
      </c>
      <c r="M49" s="6" t="n">
        <v>2.4</v>
      </c>
      <c r="N49" s="6" t="n">
        <v>33.1</v>
      </c>
      <c r="O49" s="4" t="n">
        <f aca="false">M49*J49</f>
        <v>1099.2</v>
      </c>
      <c r="P49" s="4" t="n">
        <f aca="false">N49*J49</f>
        <v>15159.8</v>
      </c>
      <c r="Q49" s="4" t="n">
        <f aca="false">+O49/10</f>
        <v>109.92</v>
      </c>
    </row>
    <row r="50" customFormat="false" ht="12.8" hidden="false" customHeight="false" outlineLevel="0" collapsed="false">
      <c r="A50" s="6" t="n">
        <f aca="false">+A51+1</f>
        <v>577</v>
      </c>
      <c r="B50" s="6" t="n">
        <f aca="false">YEAR(F50)</f>
        <v>2020</v>
      </c>
      <c r="C50" s="6" t="n">
        <f aca="false">WEEKNUM(E50,1)</f>
        <v>45</v>
      </c>
      <c r="D50" s="6" t="n">
        <f aca="false">MONTH(E50)</f>
        <v>11</v>
      </c>
      <c r="E50" s="2" t="n">
        <v>44141</v>
      </c>
      <c r="F50" s="3" t="n">
        <v>44138</v>
      </c>
      <c r="G50" s="7" t="n">
        <f aca="false">NETWORKDAYS(F50,E50)-1</f>
        <v>3</v>
      </c>
      <c r="H50" s="8" t="n">
        <f aca="false">+MONTH(F50)</f>
        <v>11</v>
      </c>
      <c r="I50" s="6" t="n">
        <f aca="false">WEEKNUM(F50,1)</f>
        <v>45</v>
      </c>
      <c r="J50" s="6" t="n">
        <v>428</v>
      </c>
      <c r="K50" s="6" t="n">
        <v>234</v>
      </c>
      <c r="L50" s="6" t="n">
        <f aca="false">J50-K50</f>
        <v>194</v>
      </c>
      <c r="M50" s="6" t="n">
        <v>2.6</v>
      </c>
      <c r="N50" s="6" t="n">
        <v>31.4</v>
      </c>
      <c r="O50" s="4" t="n">
        <f aca="false">M50*J50</f>
        <v>1112.8</v>
      </c>
      <c r="P50" s="4" t="n">
        <f aca="false">N50*J50</f>
        <v>13439.2</v>
      </c>
      <c r="Q50" s="4" t="n">
        <f aca="false">+O50/10</f>
        <v>111.28</v>
      </c>
    </row>
    <row r="51" customFormat="false" ht="12.8" hidden="false" customHeight="false" outlineLevel="0" collapsed="false">
      <c r="A51" s="6" t="n">
        <f aca="false">+A52+1</f>
        <v>576</v>
      </c>
      <c r="B51" s="6" t="n">
        <f aca="false">YEAR(F51)</f>
        <v>2020</v>
      </c>
      <c r="C51" s="6" t="n">
        <f aca="false">WEEKNUM(E51,1)</f>
        <v>45</v>
      </c>
      <c r="D51" s="6" t="n">
        <f aca="false">MONTH(E51)</f>
        <v>11</v>
      </c>
      <c r="E51" s="2" t="n">
        <f aca="false">+E50-1</f>
        <v>44140</v>
      </c>
      <c r="F51" s="3" t="n">
        <v>44137</v>
      </c>
      <c r="G51" s="7" t="n">
        <f aca="false">NETWORKDAYS(F51,E51)-1</f>
        <v>3</v>
      </c>
      <c r="H51" s="8" t="n">
        <f aca="false">+MONTH(F51)</f>
        <v>11</v>
      </c>
      <c r="I51" s="6" t="n">
        <f aca="false">WEEKNUM(F51,1)</f>
        <v>45</v>
      </c>
      <c r="J51" s="6" t="n">
        <v>371</v>
      </c>
      <c r="K51" s="6" t="n">
        <v>234</v>
      </c>
      <c r="L51" s="6" t="n">
        <f aca="false">J51-K51</f>
        <v>137</v>
      </c>
      <c r="M51" s="6" t="n">
        <v>2.1</v>
      </c>
      <c r="N51" s="6" t="n">
        <v>33.2</v>
      </c>
      <c r="O51" s="4" t="n">
        <f aca="false">M51*J51</f>
        <v>779.1</v>
      </c>
      <c r="P51" s="4" t="n">
        <f aca="false">N51*J51</f>
        <v>12317.2</v>
      </c>
      <c r="Q51" s="4" t="n">
        <f aca="false">+O51/10</f>
        <v>77.91</v>
      </c>
    </row>
    <row r="52" customFormat="false" ht="12.8" hidden="false" customHeight="false" outlineLevel="0" collapsed="false">
      <c r="A52" s="6" t="n">
        <f aca="false">+A53+1</f>
        <v>575</v>
      </c>
      <c r="B52" s="6" t="n">
        <f aca="false">YEAR(F52)</f>
        <v>2020</v>
      </c>
      <c r="C52" s="6" t="n">
        <f aca="false">WEEKNUM(E52,1)</f>
        <v>45</v>
      </c>
      <c r="D52" s="6" t="n">
        <f aca="false">MONTH(E52)</f>
        <v>11</v>
      </c>
      <c r="E52" s="2" t="n">
        <f aca="false">+E51-1</f>
        <v>44139</v>
      </c>
      <c r="F52" s="3" t="n">
        <v>44134</v>
      </c>
      <c r="G52" s="7" t="n">
        <f aca="false">NETWORKDAYS(F52,E52)-1</f>
        <v>3</v>
      </c>
      <c r="H52" s="8" t="n">
        <f aca="false">+MONTH(F52)</f>
        <v>10</v>
      </c>
      <c r="I52" s="6" t="n">
        <f aca="false">WEEKNUM(F52,1)</f>
        <v>44</v>
      </c>
      <c r="J52" s="6" t="n">
        <v>341</v>
      </c>
      <c r="K52" s="6" t="n">
        <v>222</v>
      </c>
      <c r="L52" s="6" t="n">
        <f aca="false">J52-K52</f>
        <v>119</v>
      </c>
      <c r="M52" s="6" t="n">
        <v>2.2</v>
      </c>
      <c r="N52" s="6" t="n">
        <v>34.4</v>
      </c>
      <c r="O52" s="4" t="n">
        <f aca="false">M52*J52</f>
        <v>750.2</v>
      </c>
      <c r="P52" s="4" t="n">
        <f aca="false">N52*J52</f>
        <v>11730.4</v>
      </c>
      <c r="Q52" s="4" t="n">
        <f aca="false">+O52/10</f>
        <v>75.02</v>
      </c>
    </row>
    <row r="53" customFormat="false" ht="12.8" hidden="false" customHeight="false" outlineLevel="0" collapsed="false">
      <c r="A53" s="6" t="n">
        <f aca="false">+A54+1</f>
        <v>574</v>
      </c>
      <c r="B53" s="6" t="n">
        <f aca="false">YEAR(F53)</f>
        <v>2020</v>
      </c>
      <c r="C53" s="6" t="n">
        <f aca="false">WEEKNUM(E53,1)</f>
        <v>45</v>
      </c>
      <c r="D53" s="6" t="n">
        <f aca="false">MONTH(E53)</f>
        <v>11</v>
      </c>
      <c r="E53" s="2" t="n">
        <f aca="false">+E52-1</f>
        <v>44138</v>
      </c>
      <c r="F53" s="3" t="n">
        <f aca="false">+F52-1</f>
        <v>44133</v>
      </c>
      <c r="G53" s="7" t="n">
        <f aca="false">NETWORKDAYS(F53,E53)-1</f>
        <v>3</v>
      </c>
      <c r="H53" s="8" t="n">
        <f aca="false">+MONTH(F53)</f>
        <v>10</v>
      </c>
      <c r="I53" s="6" t="n">
        <f aca="false">WEEKNUM(F53,1)</f>
        <v>44</v>
      </c>
      <c r="J53" s="6" t="n">
        <v>331</v>
      </c>
      <c r="K53" s="6" t="n">
        <v>220</v>
      </c>
      <c r="L53" s="6" t="n">
        <f aca="false">J53-K53</f>
        <v>111</v>
      </c>
      <c r="M53" s="6" t="n">
        <v>2.2</v>
      </c>
      <c r="N53" s="6" t="n">
        <v>34.6</v>
      </c>
      <c r="O53" s="4" t="n">
        <f aca="false">M53*J53</f>
        <v>728.2</v>
      </c>
      <c r="P53" s="4" t="n">
        <f aca="false">N53*J53</f>
        <v>11452.6</v>
      </c>
      <c r="Q53" s="4" t="n">
        <f aca="false">+O53/10</f>
        <v>72.82</v>
      </c>
    </row>
    <row r="54" customFormat="false" ht="12.8" hidden="false" customHeight="false" outlineLevel="0" collapsed="false">
      <c r="A54" s="6" t="n">
        <f aca="false">+A55+1</f>
        <v>573</v>
      </c>
      <c r="B54" s="6" t="n">
        <f aca="false">YEAR(F54)</f>
        <v>2020</v>
      </c>
      <c r="C54" s="6" t="n">
        <f aca="false">WEEKNUM(E54,1)</f>
        <v>45</v>
      </c>
      <c r="D54" s="6" t="n">
        <f aca="false">MONTH(E54)</f>
        <v>11</v>
      </c>
      <c r="E54" s="2" t="n">
        <f aca="false">+E53-1</f>
        <v>44137</v>
      </c>
      <c r="F54" s="3" t="n">
        <f aca="false">+F53-1</f>
        <v>44132</v>
      </c>
      <c r="G54" s="7" t="n">
        <f aca="false">NETWORKDAYS(F54,E54)-1</f>
        <v>3</v>
      </c>
      <c r="H54" s="8" t="n">
        <f aca="false">+MONTH(F54)</f>
        <v>10</v>
      </c>
      <c r="I54" s="6" t="n">
        <f aca="false">WEEKNUM(F54,1)</f>
        <v>44</v>
      </c>
      <c r="J54" s="6" t="n">
        <v>321</v>
      </c>
      <c r="K54" s="6" t="n">
        <v>207</v>
      </c>
      <c r="L54" s="6" t="n">
        <f aca="false">J54-K54</f>
        <v>114</v>
      </c>
      <c r="M54" s="6" t="n">
        <v>2.3</v>
      </c>
      <c r="N54" s="6" t="n">
        <v>33.4</v>
      </c>
      <c r="O54" s="4" t="n">
        <f aca="false">M54*J54</f>
        <v>738.3</v>
      </c>
      <c r="P54" s="4" t="n">
        <f aca="false">N54*J54</f>
        <v>10721.4</v>
      </c>
      <c r="Q54" s="4" t="n">
        <f aca="false">+O54/10</f>
        <v>73.83</v>
      </c>
    </row>
    <row r="55" customFormat="false" ht="12.8" hidden="false" customHeight="false" outlineLevel="0" collapsed="false">
      <c r="A55" s="6" t="n">
        <f aca="false">+A56+1</f>
        <v>572</v>
      </c>
      <c r="B55" s="6" t="n">
        <f aca="false">YEAR(F55)</f>
        <v>2020</v>
      </c>
      <c r="C55" s="6" t="n">
        <f aca="false">WEEKNUM(E55,1)</f>
        <v>44</v>
      </c>
      <c r="D55" s="6" t="n">
        <f aca="false">MONTH(E55)</f>
        <v>10</v>
      </c>
      <c r="E55" s="2" t="n">
        <v>44134</v>
      </c>
      <c r="F55" s="3" t="n">
        <f aca="false">+F54-1</f>
        <v>44131</v>
      </c>
      <c r="G55" s="7" t="n">
        <f aca="false">NETWORKDAYS(F55,E55)-1</f>
        <v>3</v>
      </c>
      <c r="H55" s="8" t="n">
        <f aca="false">+MONTH(F55)</f>
        <v>10</v>
      </c>
      <c r="I55" s="6" t="n">
        <f aca="false">WEEKNUM(F55,1)</f>
        <v>44</v>
      </c>
      <c r="J55" s="6" t="n">
        <v>378</v>
      </c>
      <c r="K55" s="6" t="n">
        <v>176</v>
      </c>
      <c r="L55" s="6" t="n">
        <f aca="false">J55-K55</f>
        <v>202</v>
      </c>
      <c r="M55" s="6" t="n">
        <v>1.9</v>
      </c>
      <c r="N55" s="6" t="n">
        <v>33.1</v>
      </c>
      <c r="O55" s="4" t="n">
        <f aca="false">M55*J55</f>
        <v>718.2</v>
      </c>
      <c r="P55" s="4" t="n">
        <f aca="false">N55*J55</f>
        <v>12511.8</v>
      </c>
      <c r="Q55" s="4" t="n">
        <f aca="false">+O55/10</f>
        <v>71.82</v>
      </c>
    </row>
    <row r="56" customFormat="false" ht="12.8" hidden="false" customHeight="false" outlineLevel="0" collapsed="false">
      <c r="A56" s="6" t="n">
        <f aca="false">+A57+1</f>
        <v>571</v>
      </c>
      <c r="B56" s="6" t="n">
        <f aca="false">YEAR(F56)</f>
        <v>2020</v>
      </c>
      <c r="C56" s="6" t="n">
        <f aca="false">WEEKNUM(E56,1)</f>
        <v>44</v>
      </c>
      <c r="D56" s="6" t="n">
        <f aca="false">MONTH(E56)</f>
        <v>10</v>
      </c>
      <c r="E56" s="2" t="n">
        <f aca="false">+E55-1</f>
        <v>44133</v>
      </c>
      <c r="F56" s="11" t="n">
        <v>44130</v>
      </c>
      <c r="G56" s="7" t="n">
        <f aca="false">NETWORKDAYS(F56,E56)-1</f>
        <v>3</v>
      </c>
      <c r="H56" s="8" t="n">
        <f aca="false">+MONTH(F56)</f>
        <v>10</v>
      </c>
      <c r="I56" s="6" t="n">
        <f aca="false">WEEKNUM(F56,1)</f>
        <v>44</v>
      </c>
      <c r="J56" s="6" t="n">
        <v>200</v>
      </c>
      <c r="K56" s="6" t="n">
        <v>148</v>
      </c>
      <c r="L56" s="6" t="n">
        <f aca="false">J56-K56</f>
        <v>52</v>
      </c>
      <c r="M56" s="6" t="n">
        <v>3.2</v>
      </c>
      <c r="N56" s="6" t="n">
        <v>31.7</v>
      </c>
      <c r="O56" s="4" t="n">
        <f aca="false">M56*J56</f>
        <v>640</v>
      </c>
      <c r="P56" s="4" t="n">
        <f aca="false">N56*J56</f>
        <v>6340</v>
      </c>
      <c r="Q56" s="4" t="n">
        <f aca="false">+O56/10</f>
        <v>64</v>
      </c>
    </row>
    <row r="57" customFormat="false" ht="12.8" hidden="false" customHeight="false" outlineLevel="0" collapsed="false">
      <c r="A57" s="6" t="n">
        <f aca="false">+A58+1</f>
        <v>570</v>
      </c>
      <c r="B57" s="6" t="n">
        <f aca="false">YEAR(F57)</f>
        <v>2020</v>
      </c>
      <c r="C57" s="6" t="n">
        <f aca="false">WEEKNUM(E57,1)</f>
        <v>44</v>
      </c>
      <c r="D57" s="6" t="n">
        <f aca="false">MONTH(E57)</f>
        <v>10</v>
      </c>
      <c r="E57" s="2" t="n">
        <f aca="false">+E56-1</f>
        <v>44132</v>
      </c>
      <c r="F57" s="12" t="n">
        <v>44127</v>
      </c>
      <c r="G57" s="7" t="n">
        <f aca="false">NETWORKDAYS(F57,E57)-1</f>
        <v>3</v>
      </c>
      <c r="H57" s="8" t="n">
        <f aca="false">+MONTH(F57)</f>
        <v>10</v>
      </c>
      <c r="I57" s="6" t="n">
        <f aca="false">WEEKNUM(F57,1)</f>
        <v>43</v>
      </c>
      <c r="J57" s="6" t="n">
        <v>220</v>
      </c>
      <c r="K57" s="6" t="n">
        <v>165</v>
      </c>
      <c r="L57" s="6" t="n">
        <f aca="false">J57-K57</f>
        <v>55</v>
      </c>
      <c r="M57" s="6" t="n">
        <v>3.2</v>
      </c>
      <c r="N57" s="6" t="n">
        <v>32.2</v>
      </c>
      <c r="O57" s="4" t="n">
        <f aca="false">M57*J57</f>
        <v>704</v>
      </c>
      <c r="P57" s="4" t="n">
        <f aca="false">N57*J57</f>
        <v>7084</v>
      </c>
      <c r="Q57" s="4" t="n">
        <f aca="false">+O57/10</f>
        <v>70.4</v>
      </c>
    </row>
    <row r="58" customFormat="false" ht="12.8" hidden="false" customHeight="false" outlineLevel="0" collapsed="false">
      <c r="A58" s="6" t="n">
        <f aca="false">+A59+1</f>
        <v>569</v>
      </c>
      <c r="B58" s="6" t="n">
        <f aca="false">YEAR(F58)</f>
        <v>2020</v>
      </c>
      <c r="C58" s="6" t="n">
        <f aca="false">WEEKNUM(E58,1)</f>
        <v>44</v>
      </c>
      <c r="D58" s="6" t="n">
        <f aca="false">MONTH(E58)</f>
        <v>10</v>
      </c>
      <c r="E58" s="2" t="n">
        <v>44131</v>
      </c>
      <c r="F58" s="12" t="n">
        <v>44126</v>
      </c>
      <c r="G58" s="7" t="n">
        <f aca="false">NETWORKDAYS(F58,E58)-1</f>
        <v>3</v>
      </c>
      <c r="H58" s="8" t="n">
        <f aca="false">+MONTH(F58)</f>
        <v>10</v>
      </c>
      <c r="I58" s="6" t="n">
        <f aca="false">WEEKNUM(F58,1)</f>
        <v>43</v>
      </c>
      <c r="J58" s="6" t="n">
        <v>195</v>
      </c>
      <c r="K58" s="6" t="n">
        <v>156</v>
      </c>
      <c r="L58" s="6" t="n">
        <f aca="false">J58-K58</f>
        <v>39</v>
      </c>
      <c r="M58" s="6" t="n">
        <v>3.2</v>
      </c>
      <c r="N58" s="6" t="n">
        <v>34.1</v>
      </c>
      <c r="O58" s="4" t="n">
        <f aca="false">M58*J58</f>
        <v>624</v>
      </c>
      <c r="P58" s="4" t="n">
        <f aca="false">N58*J58</f>
        <v>6649.5</v>
      </c>
      <c r="Q58" s="4" t="n">
        <f aca="false">+O58/10</f>
        <v>62.4</v>
      </c>
    </row>
    <row r="59" customFormat="false" ht="12.8" hidden="false" customHeight="false" outlineLevel="0" collapsed="false">
      <c r="A59" s="13" t="n">
        <f aca="false">+A61+1</f>
        <v>568</v>
      </c>
      <c r="B59" s="6" t="n">
        <f aca="false">YEAR(F59)</f>
        <v>2020</v>
      </c>
      <c r="C59" s="13" t="n">
        <f aca="false">WEEKNUM(E59,1)</f>
        <v>44</v>
      </c>
      <c r="D59" s="13" t="n">
        <v>10</v>
      </c>
      <c r="E59" s="14" t="n">
        <v>44130</v>
      </c>
      <c r="F59" s="15" t="n">
        <v>44125</v>
      </c>
      <c r="G59" s="16" t="n">
        <f aca="false">NETWORKDAYS(F59,E59)-1</f>
        <v>3</v>
      </c>
      <c r="H59" s="8" t="n">
        <f aca="false">+MONTH(F59)</f>
        <v>10</v>
      </c>
      <c r="I59" s="13" t="n">
        <f aca="false">WEEKNUM(F59,1)</f>
        <v>43</v>
      </c>
      <c r="J59" s="13" t="n">
        <v>290</v>
      </c>
      <c r="K59" s="13" t="n">
        <v>241</v>
      </c>
      <c r="L59" s="6" t="n">
        <f aca="false">J59-K59</f>
        <v>49</v>
      </c>
      <c r="M59" s="13" t="n">
        <v>3</v>
      </c>
      <c r="N59" s="13" t="n">
        <v>30</v>
      </c>
      <c r="O59" s="4" t="n">
        <f aca="false">M59*J59</f>
        <v>870</v>
      </c>
      <c r="P59" s="4" t="n">
        <f aca="false">N59*J59</f>
        <v>8700</v>
      </c>
      <c r="Q59" s="4" t="n">
        <f aca="false">+O59/10</f>
        <v>87</v>
      </c>
    </row>
    <row r="60" customFormat="false" ht="12.8" hidden="false" customHeight="false" outlineLevel="0" collapsed="false">
      <c r="A60" s="6" t="n">
        <f aca="false">+A61+1</f>
        <v>568</v>
      </c>
      <c r="B60" s="6" t="n">
        <f aca="false">YEAR(F60)</f>
        <v>2020</v>
      </c>
      <c r="C60" s="6" t="n">
        <f aca="false">WEEKNUM(E60,1)</f>
        <v>43</v>
      </c>
      <c r="D60" s="6" t="n">
        <f aca="false">MONTH(E60)</f>
        <v>10</v>
      </c>
      <c r="E60" s="2" t="n">
        <v>44127</v>
      </c>
      <c r="F60" s="17" t="n">
        <f aca="false">+F61+1</f>
        <v>44124</v>
      </c>
      <c r="G60" s="7" t="n">
        <f aca="false">NETWORKDAYS(F60,E60)-1</f>
        <v>3</v>
      </c>
      <c r="H60" s="8" t="n">
        <f aca="false">+MONTH(F60)</f>
        <v>10</v>
      </c>
      <c r="I60" s="6" t="n">
        <f aca="false">WEEKNUM(F60,1)</f>
        <v>43</v>
      </c>
      <c r="J60" s="6" t="n">
        <v>266</v>
      </c>
      <c r="K60" s="6" t="n">
        <v>239</v>
      </c>
      <c r="L60" s="6" t="n">
        <f aca="false">J60-K60</f>
        <v>27</v>
      </c>
      <c r="M60" s="6" t="n">
        <v>3</v>
      </c>
      <c r="N60" s="6" t="n">
        <v>32.2</v>
      </c>
      <c r="O60" s="4" t="n">
        <f aca="false">M60*J60</f>
        <v>798</v>
      </c>
      <c r="P60" s="4" t="n">
        <f aca="false">N60*J60</f>
        <v>8565.2</v>
      </c>
      <c r="Q60" s="4" t="n">
        <f aca="false">+O60/10</f>
        <v>79.8</v>
      </c>
    </row>
    <row r="61" customFormat="false" ht="12.8" hidden="false" customHeight="false" outlineLevel="0" collapsed="false">
      <c r="A61" s="6" t="n">
        <f aca="false">+A62+1</f>
        <v>567</v>
      </c>
      <c r="B61" s="6" t="n">
        <f aca="false">YEAR(F61)</f>
        <v>2020</v>
      </c>
      <c r="C61" s="6" t="n">
        <f aca="false">WEEKNUM(E61,1)</f>
        <v>43</v>
      </c>
      <c r="D61" s="6" t="n">
        <f aca="false">MONTH(E61)</f>
        <v>10</v>
      </c>
      <c r="E61" s="2" t="n">
        <f aca="false">+E60-1</f>
        <v>44126</v>
      </c>
      <c r="F61" s="3" t="n">
        <v>44123</v>
      </c>
      <c r="G61" s="7" t="n">
        <f aca="false">NETWORKDAYS(F61,E61)-1</f>
        <v>3</v>
      </c>
      <c r="H61" s="8" t="n">
        <f aca="false">+MONTH(F61)</f>
        <v>10</v>
      </c>
      <c r="I61" s="6" t="n">
        <f aca="false">WEEKNUM(F61,1)</f>
        <v>43</v>
      </c>
      <c r="J61" s="6" t="n">
        <v>263</v>
      </c>
      <c r="K61" s="6" t="n">
        <v>237</v>
      </c>
      <c r="L61" s="6" t="n">
        <f aca="false">J61-K61</f>
        <v>26</v>
      </c>
      <c r="M61" s="6" t="n">
        <v>3.2</v>
      </c>
      <c r="N61" s="6" t="n">
        <v>32.2</v>
      </c>
      <c r="O61" s="4" t="n">
        <f aca="false">M61*J61</f>
        <v>841.6</v>
      </c>
      <c r="P61" s="4" t="n">
        <f aca="false">N61*J61</f>
        <v>8468.6</v>
      </c>
      <c r="Q61" s="4" t="n">
        <f aca="false">+O61/10</f>
        <v>84.16</v>
      </c>
    </row>
    <row r="62" customFormat="false" ht="12.8" hidden="false" customHeight="false" outlineLevel="0" collapsed="false">
      <c r="A62" s="6" t="n">
        <f aca="false">+A63+1</f>
        <v>566</v>
      </c>
      <c r="B62" s="6" t="n">
        <f aca="false">YEAR(F62)</f>
        <v>2020</v>
      </c>
      <c r="C62" s="6" t="n">
        <f aca="false">WEEKNUM(E62,1)</f>
        <v>43</v>
      </c>
      <c r="D62" s="6" t="n">
        <f aca="false">MONTH(E62)</f>
        <v>10</v>
      </c>
      <c r="E62" s="2" t="n">
        <f aca="false">+E61-1</f>
        <v>44125</v>
      </c>
      <c r="F62" s="12" t="n">
        <v>44120</v>
      </c>
      <c r="G62" s="7" t="n">
        <f aca="false">NETWORKDAYS(F62,E62)-1</f>
        <v>3</v>
      </c>
      <c r="H62" s="8" t="n">
        <f aca="false">+MONTH(F62)</f>
        <v>10</v>
      </c>
      <c r="I62" s="6" t="n">
        <f aca="false">WEEKNUM(F62,1)</f>
        <v>42</v>
      </c>
      <c r="J62" s="6" t="n">
        <v>225</v>
      </c>
      <c r="K62" s="6" t="n">
        <v>172</v>
      </c>
      <c r="L62" s="6" t="n">
        <f aca="false">J62-K62</f>
        <v>53</v>
      </c>
      <c r="M62" s="6" t="n">
        <v>3</v>
      </c>
      <c r="N62" s="6" t="n">
        <v>32</v>
      </c>
      <c r="O62" s="4" t="n">
        <f aca="false">M62*J62</f>
        <v>675</v>
      </c>
      <c r="P62" s="4" t="n">
        <f aca="false">N62*J62</f>
        <v>7200</v>
      </c>
      <c r="Q62" s="4" t="n">
        <f aca="false">+O62/10</f>
        <v>67.5</v>
      </c>
    </row>
    <row r="63" customFormat="false" ht="12.8" hidden="false" customHeight="false" outlineLevel="0" collapsed="false">
      <c r="A63" s="6" t="n">
        <f aca="false">+A64+1</f>
        <v>565</v>
      </c>
      <c r="B63" s="6" t="n">
        <f aca="false">YEAR(F63)</f>
        <v>2020</v>
      </c>
      <c r="C63" s="6" t="n">
        <f aca="false">WEEKNUM(E63,1)</f>
        <v>43</v>
      </c>
      <c r="D63" s="6" t="n">
        <f aca="false">MONTH(E63)</f>
        <v>10</v>
      </c>
      <c r="E63" s="2" t="n">
        <f aca="false">+E62-1</f>
        <v>44124</v>
      </c>
      <c r="F63" s="3" t="n">
        <v>44119</v>
      </c>
      <c r="G63" s="7" t="n">
        <f aca="false">NETWORKDAYS(F63,E63)-1</f>
        <v>3</v>
      </c>
      <c r="H63" s="8" t="n">
        <f aca="false">+MONTH(F63)</f>
        <v>10</v>
      </c>
      <c r="I63" s="6" t="n">
        <f aca="false">WEEKNUM(F63,1)</f>
        <v>42</v>
      </c>
      <c r="J63" s="6" t="n">
        <v>359</v>
      </c>
      <c r="K63" s="6" t="n">
        <v>236</v>
      </c>
      <c r="L63" s="6" t="n">
        <f aca="false">J63-K63</f>
        <v>123</v>
      </c>
      <c r="M63" s="6" t="n">
        <v>2.5</v>
      </c>
      <c r="N63" s="6" t="n">
        <v>29.6</v>
      </c>
      <c r="O63" s="4" t="n">
        <f aca="false">M63*J63</f>
        <v>897.5</v>
      </c>
      <c r="P63" s="4" t="n">
        <f aca="false">N63*J63</f>
        <v>10626.4</v>
      </c>
      <c r="Q63" s="4" t="n">
        <f aca="false">+O63/10</f>
        <v>89.75</v>
      </c>
    </row>
    <row r="64" customFormat="false" ht="12.8" hidden="false" customHeight="false" outlineLevel="0" collapsed="false">
      <c r="A64" s="6" t="n">
        <f aca="false">+A65+1</f>
        <v>564</v>
      </c>
      <c r="B64" s="6" t="n">
        <f aca="false">YEAR(F64)</f>
        <v>2020</v>
      </c>
      <c r="C64" s="6" t="n">
        <f aca="false">WEEKNUM(E64,1)</f>
        <v>43</v>
      </c>
      <c r="D64" s="6" t="n">
        <f aca="false">MONTH(E64)</f>
        <v>10</v>
      </c>
      <c r="E64" s="2" t="n">
        <f aca="false">+E63-1</f>
        <v>44123</v>
      </c>
      <c r="F64" s="3" t="n">
        <v>44118</v>
      </c>
      <c r="G64" s="7" t="n">
        <f aca="false">NETWORKDAYS(F64,E64)-1</f>
        <v>3</v>
      </c>
      <c r="H64" s="8" t="n">
        <f aca="false">+MONTH(F64)</f>
        <v>10</v>
      </c>
      <c r="I64" s="6" t="n">
        <f aca="false">WEEKNUM(F64,1)</f>
        <v>42</v>
      </c>
      <c r="J64" s="6" t="n">
        <v>409</v>
      </c>
      <c r="K64" s="6" t="n">
        <v>236</v>
      </c>
      <c r="L64" s="6" t="n">
        <f aca="false">J64-K64</f>
        <v>173</v>
      </c>
      <c r="M64" s="6" t="n">
        <v>2.3</v>
      </c>
      <c r="N64" s="6" t="n">
        <v>32.4</v>
      </c>
      <c r="O64" s="4" t="n">
        <f aca="false">M64*J64</f>
        <v>940.7</v>
      </c>
      <c r="P64" s="4" t="n">
        <f aca="false">N64*J64</f>
        <v>13251.6</v>
      </c>
      <c r="Q64" s="4" t="n">
        <f aca="false">+O64/10</f>
        <v>94.07</v>
      </c>
    </row>
    <row r="65" customFormat="false" ht="12.8" hidden="false" customHeight="false" outlineLevel="0" collapsed="false">
      <c r="A65" s="6" t="n">
        <f aca="false">+A66+1</f>
        <v>563</v>
      </c>
      <c r="B65" s="6" t="n">
        <f aca="false">YEAR(F65)</f>
        <v>2020</v>
      </c>
      <c r="C65" s="6" t="n">
        <f aca="false">WEEKNUM(E65,1)</f>
        <v>42</v>
      </c>
      <c r="D65" s="6" t="n">
        <f aca="false">MONTH(E65)</f>
        <v>10</v>
      </c>
      <c r="E65" s="2" t="n">
        <v>44120</v>
      </c>
      <c r="F65" s="3" t="n">
        <v>44117</v>
      </c>
      <c r="G65" s="7" t="n">
        <f aca="false">NETWORKDAYS(F65,E65)-1</f>
        <v>3</v>
      </c>
      <c r="H65" s="8" t="n">
        <f aca="false">+MONTH(F65)</f>
        <v>10</v>
      </c>
      <c r="I65" s="6" t="n">
        <f aca="false">WEEKNUM(F65,1)</f>
        <v>42</v>
      </c>
      <c r="J65" s="6" t="n">
        <v>283</v>
      </c>
      <c r="K65" s="6" t="n">
        <v>235</v>
      </c>
      <c r="L65" s="6" t="n">
        <f aca="false">J65-K65</f>
        <v>48</v>
      </c>
      <c r="M65" s="6" t="n">
        <v>1.5</v>
      </c>
      <c r="N65" s="6" t="n">
        <v>32</v>
      </c>
      <c r="O65" s="4" t="n">
        <f aca="false">M65*J65</f>
        <v>424.5</v>
      </c>
      <c r="P65" s="4" t="n">
        <f aca="false">N65*J65</f>
        <v>9056</v>
      </c>
      <c r="Q65" s="4" t="n">
        <f aca="false">+O65/10</f>
        <v>42.45</v>
      </c>
    </row>
    <row r="66" customFormat="false" ht="12.8" hidden="false" customHeight="false" outlineLevel="0" collapsed="false">
      <c r="A66" s="6" t="n">
        <f aca="false">+A67+1</f>
        <v>562</v>
      </c>
      <c r="B66" s="6" t="n">
        <f aca="false">YEAR(F66)</f>
        <v>2020</v>
      </c>
      <c r="C66" s="6" t="n">
        <f aca="false">WEEKNUM(E66,1)</f>
        <v>42</v>
      </c>
      <c r="D66" s="6" t="n">
        <f aca="false">MONTH(E66)</f>
        <v>10</v>
      </c>
      <c r="E66" s="2" t="n">
        <v>44118</v>
      </c>
      <c r="F66" s="3" t="n">
        <v>44116</v>
      </c>
      <c r="G66" s="7" t="n">
        <f aca="false">NETWORKDAYS(F66,E66)-1</f>
        <v>2</v>
      </c>
      <c r="H66" s="8" t="n">
        <f aca="false">+MONTH(F66)</f>
        <v>10</v>
      </c>
      <c r="I66" s="6" t="n">
        <f aca="false">WEEKNUM(F66,1)</f>
        <v>42</v>
      </c>
      <c r="J66" s="6" t="n">
        <v>331</v>
      </c>
      <c r="K66" s="6" t="n">
        <v>236</v>
      </c>
      <c r="L66" s="6" t="n">
        <f aca="false">J66-K66</f>
        <v>95</v>
      </c>
      <c r="M66" s="6" t="n">
        <v>2.6</v>
      </c>
      <c r="N66" s="6" t="n">
        <v>28.5</v>
      </c>
      <c r="O66" s="4" t="n">
        <f aca="false">M66*J66</f>
        <v>860.6</v>
      </c>
      <c r="P66" s="4" t="n">
        <f aca="false">N66*J66</f>
        <v>9433.5</v>
      </c>
      <c r="Q66" s="4" t="n">
        <f aca="false">+O66/10</f>
        <v>86.06</v>
      </c>
    </row>
    <row r="67" customFormat="false" ht="12.8" hidden="false" customHeight="false" outlineLevel="0" collapsed="false">
      <c r="A67" s="6" t="n">
        <f aca="false">+A68+1</f>
        <v>561</v>
      </c>
      <c r="B67" s="6" t="n">
        <f aca="false">YEAR(F67)</f>
        <v>2020</v>
      </c>
      <c r="C67" s="6" t="n">
        <f aca="false">WEEKNUM(E67,1)</f>
        <v>42</v>
      </c>
      <c r="D67" s="6" t="n">
        <f aca="false">MONTH(E67)</f>
        <v>10</v>
      </c>
      <c r="E67" s="2" t="n">
        <f aca="false">+E66-1</f>
        <v>44117</v>
      </c>
      <c r="F67" s="3" t="n">
        <v>44113</v>
      </c>
      <c r="G67" s="7" t="n">
        <f aca="false">NETWORKDAYS(F67,E67)-1</f>
        <v>2</v>
      </c>
      <c r="H67" s="8" t="n">
        <f aca="false">+MONTH(F67)</f>
        <v>10</v>
      </c>
      <c r="I67" s="6" t="n">
        <f aca="false">WEEKNUM(F67,1)</f>
        <v>41</v>
      </c>
      <c r="J67" s="6" t="n">
        <v>248</v>
      </c>
      <c r="K67" s="6" t="n">
        <v>232</v>
      </c>
      <c r="L67" s="6" t="n">
        <f aca="false">J67-K67</f>
        <v>16</v>
      </c>
      <c r="M67" s="6" t="n">
        <v>3.3</v>
      </c>
      <c r="N67" s="6" t="n">
        <v>28.2</v>
      </c>
      <c r="O67" s="4" t="n">
        <f aca="false">M67*J67</f>
        <v>818.4</v>
      </c>
      <c r="P67" s="4" t="n">
        <f aca="false">N67*J67</f>
        <v>6993.6</v>
      </c>
      <c r="Q67" s="4" t="n">
        <f aca="false">+O67/10</f>
        <v>81.84</v>
      </c>
    </row>
    <row r="68" customFormat="false" ht="12.8" hidden="false" customHeight="false" outlineLevel="0" collapsed="false">
      <c r="A68" s="6" t="n">
        <f aca="false">+A69+1</f>
        <v>560</v>
      </c>
      <c r="B68" s="6" t="n">
        <f aca="false">YEAR(F68)</f>
        <v>2020</v>
      </c>
      <c r="C68" s="6" t="n">
        <f aca="false">WEEKNUM(E68,1)</f>
        <v>42</v>
      </c>
      <c r="D68" s="6" t="n">
        <f aca="false">MONTH(E68)</f>
        <v>10</v>
      </c>
      <c r="E68" s="2" t="n">
        <f aca="false">+E67-1</f>
        <v>44116</v>
      </c>
      <c r="F68" s="3" t="n">
        <f aca="false">+F67-1</f>
        <v>44112</v>
      </c>
      <c r="G68" s="7" t="n">
        <f aca="false">NETWORKDAYS(F68,E68)-1</f>
        <v>2</v>
      </c>
      <c r="H68" s="8" t="n">
        <f aca="false">+MONTH(F68)</f>
        <v>10</v>
      </c>
      <c r="I68" s="6" t="n">
        <f aca="false">WEEKNUM(F68,1)</f>
        <v>41</v>
      </c>
      <c r="J68" s="6" t="n">
        <v>313</v>
      </c>
      <c r="K68" s="6" t="n">
        <v>228</v>
      </c>
      <c r="L68" s="6" t="n">
        <f aca="false">J68-K68</f>
        <v>85</v>
      </c>
      <c r="M68" s="6" t="n">
        <v>2.8</v>
      </c>
      <c r="N68" s="6" t="n">
        <v>29.8</v>
      </c>
      <c r="O68" s="4" t="n">
        <f aca="false">M68*J68</f>
        <v>876.4</v>
      </c>
      <c r="P68" s="4" t="n">
        <f aca="false">N68*J68</f>
        <v>9327.4</v>
      </c>
      <c r="Q68" s="4" t="n">
        <f aca="false">+O68/10</f>
        <v>87.64</v>
      </c>
    </row>
    <row r="69" customFormat="false" ht="12.8" hidden="false" customHeight="false" outlineLevel="0" collapsed="false">
      <c r="A69" s="6" t="n">
        <f aca="false">+A70+1</f>
        <v>559</v>
      </c>
      <c r="B69" s="6" t="n">
        <f aca="false">YEAR(F69)</f>
        <v>2020</v>
      </c>
      <c r="C69" s="6" t="n">
        <f aca="false">WEEKNUM(E69,1)</f>
        <v>41</v>
      </c>
      <c r="D69" s="6" t="n">
        <f aca="false">MONTH(E69)</f>
        <v>10</v>
      </c>
      <c r="E69" s="2" t="n">
        <v>44113</v>
      </c>
      <c r="F69" s="3" t="n">
        <f aca="false">+F68-1</f>
        <v>44111</v>
      </c>
      <c r="G69" s="7" t="n">
        <f aca="false">NETWORKDAYS(F69,E69)-1</f>
        <v>2</v>
      </c>
      <c r="H69" s="8" t="n">
        <f aca="false">+MONTH(F69)</f>
        <v>10</v>
      </c>
      <c r="I69" s="6" t="n">
        <f aca="false">WEEKNUM(F69,1)</f>
        <v>41</v>
      </c>
      <c r="J69" s="6" t="n">
        <v>270</v>
      </c>
      <c r="K69" s="6" t="n">
        <v>223</v>
      </c>
      <c r="L69" s="6" t="n">
        <f aca="false">J69-K69</f>
        <v>47</v>
      </c>
      <c r="M69" s="6" t="n">
        <v>3.3</v>
      </c>
      <c r="N69" s="6" t="n">
        <v>28.9</v>
      </c>
      <c r="O69" s="4" t="n">
        <f aca="false">M69*J69</f>
        <v>891</v>
      </c>
      <c r="P69" s="4" t="n">
        <f aca="false">N69*J69</f>
        <v>7803</v>
      </c>
      <c r="Q69" s="4" t="n">
        <f aca="false">+O69/10</f>
        <v>89.1</v>
      </c>
    </row>
    <row r="70" customFormat="false" ht="12.8" hidden="false" customHeight="false" outlineLevel="0" collapsed="false">
      <c r="A70" s="6" t="n">
        <f aca="false">+A71+1</f>
        <v>558</v>
      </c>
      <c r="B70" s="6" t="n">
        <f aca="false">YEAR(F70)</f>
        <v>2020</v>
      </c>
      <c r="C70" s="6" t="n">
        <f aca="false">WEEKNUM(E70,1)</f>
        <v>41</v>
      </c>
      <c r="D70" s="6" t="n">
        <f aca="false">MONTH(E70)</f>
        <v>10</v>
      </c>
      <c r="E70" s="2" t="n">
        <f aca="false">+E69-1</f>
        <v>44112</v>
      </c>
      <c r="F70" s="3" t="n">
        <f aca="false">+F69-1</f>
        <v>44110</v>
      </c>
      <c r="G70" s="7" t="n">
        <f aca="false">NETWORKDAYS(F70,E70)-1</f>
        <v>2</v>
      </c>
      <c r="H70" s="8" t="n">
        <f aca="false">+MONTH(F70)</f>
        <v>10</v>
      </c>
      <c r="I70" s="6" t="n">
        <f aca="false">WEEKNUM(F70,1)</f>
        <v>41</v>
      </c>
      <c r="J70" s="6" t="n">
        <v>296</v>
      </c>
      <c r="K70" s="6" t="n">
        <v>218</v>
      </c>
      <c r="L70" s="6" t="n">
        <f aca="false">J70-K70</f>
        <v>78</v>
      </c>
      <c r="M70" s="6" t="n">
        <v>2.4</v>
      </c>
      <c r="N70" s="6" t="n">
        <v>28.8</v>
      </c>
      <c r="O70" s="4" t="n">
        <f aca="false">M70*J70</f>
        <v>710.4</v>
      </c>
      <c r="P70" s="4" t="n">
        <f aca="false">N70*J70</f>
        <v>8524.8</v>
      </c>
      <c r="Q70" s="4" t="n">
        <f aca="false">+O70/10</f>
        <v>71.04</v>
      </c>
    </row>
    <row r="71" customFormat="false" ht="12.8" hidden="false" customHeight="false" outlineLevel="0" collapsed="false">
      <c r="A71" s="6" t="n">
        <f aca="false">+A72+1</f>
        <v>557</v>
      </c>
      <c r="B71" s="6" t="n">
        <f aca="false">YEAR(F71)</f>
        <v>2020</v>
      </c>
      <c r="C71" s="6" t="n">
        <f aca="false">WEEKNUM(E71,1)</f>
        <v>41</v>
      </c>
      <c r="D71" s="6" t="n">
        <f aca="false">MONTH(E71)</f>
        <v>10</v>
      </c>
      <c r="E71" s="2" t="n">
        <f aca="false">+E70-1</f>
        <v>44111</v>
      </c>
      <c r="F71" s="3" t="n">
        <f aca="false">+F70-1</f>
        <v>44109</v>
      </c>
      <c r="G71" s="7" t="n">
        <f aca="false">NETWORKDAYS(F71,E71)-1</f>
        <v>2</v>
      </c>
      <c r="H71" s="8" t="n">
        <f aca="false">+MONTH(F71)</f>
        <v>10</v>
      </c>
      <c r="I71" s="6" t="n">
        <f aca="false">WEEKNUM(F71,1)</f>
        <v>41</v>
      </c>
      <c r="J71" s="6" t="n">
        <v>449</v>
      </c>
      <c r="K71" s="6" t="n">
        <v>217</v>
      </c>
      <c r="L71" s="6" t="n">
        <f aca="false">J71-K71</f>
        <v>232</v>
      </c>
      <c r="M71" s="6" t="n">
        <v>2.4</v>
      </c>
      <c r="N71" s="6" t="n">
        <v>26.5</v>
      </c>
      <c r="O71" s="4" t="n">
        <f aca="false">M71*J71</f>
        <v>1077.6</v>
      </c>
      <c r="P71" s="4" t="n">
        <f aca="false">N71*J71</f>
        <v>11898.5</v>
      </c>
      <c r="Q71" s="4" t="n">
        <f aca="false">+O71/10</f>
        <v>107.76</v>
      </c>
    </row>
    <row r="72" customFormat="false" ht="12.8" hidden="false" customHeight="false" outlineLevel="0" collapsed="false">
      <c r="A72" s="6" t="n">
        <f aca="false">+A73+1</f>
        <v>556</v>
      </c>
      <c r="B72" s="6" t="n">
        <f aca="false">YEAR(F72)</f>
        <v>2020</v>
      </c>
      <c r="C72" s="6" t="n">
        <f aca="false">WEEKNUM(E72,1)</f>
        <v>41</v>
      </c>
      <c r="D72" s="6" t="n">
        <f aca="false">MONTH(E72)</f>
        <v>10</v>
      </c>
      <c r="E72" s="2" t="n">
        <f aca="false">+E71-1</f>
        <v>44110</v>
      </c>
      <c r="F72" s="3" t="n">
        <v>44106</v>
      </c>
      <c r="G72" s="7" t="n">
        <f aca="false">NETWORKDAYS(F72,E72)-1</f>
        <v>2</v>
      </c>
      <c r="H72" s="8" t="n">
        <f aca="false">+MONTH(F72)</f>
        <v>10</v>
      </c>
      <c r="I72" s="6" t="n">
        <f aca="false">WEEKNUM(F72,1)</f>
        <v>40</v>
      </c>
      <c r="J72" s="6" t="n">
        <v>562</v>
      </c>
      <c r="K72" s="6" t="n">
        <v>171</v>
      </c>
      <c r="L72" s="6" t="n">
        <f aca="false">J72-K72</f>
        <v>391</v>
      </c>
      <c r="M72" s="6" t="n">
        <v>1.7</v>
      </c>
      <c r="N72" s="6" t="n">
        <v>30.1</v>
      </c>
      <c r="O72" s="4" t="n">
        <f aca="false">M72*J72</f>
        <v>955.4</v>
      </c>
      <c r="P72" s="4" t="n">
        <f aca="false">N72*J72</f>
        <v>16916.2</v>
      </c>
      <c r="Q72" s="4" t="n">
        <f aca="false">+O72/10</f>
        <v>95.54</v>
      </c>
    </row>
    <row r="73" customFormat="false" ht="12.8" hidden="false" customHeight="false" outlineLevel="0" collapsed="false">
      <c r="A73" s="6" t="n">
        <f aca="false">+A74+1</f>
        <v>555</v>
      </c>
      <c r="B73" s="6" t="n">
        <f aca="false">YEAR(F73)</f>
        <v>2020</v>
      </c>
      <c r="C73" s="6" t="n">
        <f aca="false">WEEKNUM(E73,1)</f>
        <v>41</v>
      </c>
      <c r="D73" s="6" t="n">
        <f aca="false">MONTH(E73)</f>
        <v>10</v>
      </c>
      <c r="E73" s="2" t="n">
        <f aca="false">+E72-1</f>
        <v>44109</v>
      </c>
      <c r="F73" s="3" t="n">
        <f aca="false">+F72-1</f>
        <v>44105</v>
      </c>
      <c r="G73" s="7" t="n">
        <f aca="false">NETWORKDAYS(F73,E73)-1</f>
        <v>2</v>
      </c>
      <c r="H73" s="8" t="n">
        <f aca="false">+MONTH(F73)</f>
        <v>10</v>
      </c>
      <c r="I73" s="6" t="n">
        <f aca="false">WEEKNUM(F73,1)</f>
        <v>40</v>
      </c>
      <c r="J73" s="6" t="n">
        <v>585</v>
      </c>
      <c r="K73" s="6" t="n">
        <v>210</v>
      </c>
      <c r="L73" s="6" t="n">
        <f aca="false">J73-K73</f>
        <v>375</v>
      </c>
      <c r="M73" s="6" t="n">
        <v>2.1</v>
      </c>
      <c r="N73" s="6" t="n">
        <v>27.4</v>
      </c>
      <c r="O73" s="4" t="n">
        <f aca="false">M73*J73</f>
        <v>1228.5</v>
      </c>
      <c r="P73" s="4" t="n">
        <f aca="false">N73*J73</f>
        <v>16029</v>
      </c>
      <c r="Q73" s="4" t="n">
        <f aca="false">+O73/10</f>
        <v>122.85</v>
      </c>
    </row>
    <row r="74" customFormat="false" ht="12.8" hidden="false" customHeight="false" outlineLevel="0" collapsed="false">
      <c r="A74" s="6" t="n">
        <f aca="false">+A75+1</f>
        <v>554</v>
      </c>
      <c r="B74" s="6" t="n">
        <f aca="false">YEAR(F74)</f>
        <v>2020</v>
      </c>
      <c r="C74" s="6" t="n">
        <f aca="false">WEEKNUM(E74,1)</f>
        <v>40</v>
      </c>
      <c r="D74" s="6" t="n">
        <f aca="false">MONTH(E74)</f>
        <v>10</v>
      </c>
      <c r="E74" s="2" t="n">
        <v>44106</v>
      </c>
      <c r="F74" s="3" t="n">
        <f aca="false">+F73-1</f>
        <v>44104</v>
      </c>
      <c r="G74" s="7" t="n">
        <f aca="false">NETWORKDAYS(F74,E74)-1</f>
        <v>2</v>
      </c>
      <c r="H74" s="8" t="n">
        <f aca="false">+MONTH(F74)</f>
        <v>9</v>
      </c>
      <c r="I74" s="6" t="n">
        <f aca="false">WEEKNUM(F74,1)</f>
        <v>40</v>
      </c>
      <c r="J74" s="6" t="n">
        <v>722</v>
      </c>
      <c r="K74" s="6" t="n">
        <v>217</v>
      </c>
      <c r="L74" s="6" t="n">
        <f aca="false">J74-K74</f>
        <v>505</v>
      </c>
      <c r="M74" s="6" t="n">
        <v>1.5</v>
      </c>
      <c r="N74" s="6" t="n">
        <v>27.8</v>
      </c>
      <c r="O74" s="4" t="n">
        <f aca="false">M74*J74</f>
        <v>1083</v>
      </c>
      <c r="P74" s="4" t="n">
        <f aca="false">N74*J74</f>
        <v>20071.6</v>
      </c>
      <c r="Q74" s="4" t="n">
        <f aca="false">+O74/10</f>
        <v>108.3</v>
      </c>
    </row>
    <row r="75" customFormat="false" ht="12.8" hidden="false" customHeight="false" outlineLevel="0" collapsed="false">
      <c r="A75" s="6" t="n">
        <f aca="false">+A76+1</f>
        <v>553</v>
      </c>
      <c r="B75" s="6" t="n">
        <f aca="false">YEAR(F75)</f>
        <v>2020</v>
      </c>
      <c r="C75" s="6" t="n">
        <f aca="false">WEEKNUM(E75,1)</f>
        <v>40</v>
      </c>
      <c r="D75" s="6" t="n">
        <f aca="false">MONTH(E75)</f>
        <v>10</v>
      </c>
      <c r="E75" s="2" t="n">
        <f aca="false">+E74-1</f>
        <v>44105</v>
      </c>
      <c r="F75" s="3" t="n">
        <f aca="false">+F74-1</f>
        <v>44103</v>
      </c>
      <c r="G75" s="7" t="n">
        <f aca="false">NETWORKDAYS(F75,E75)-1</f>
        <v>2</v>
      </c>
      <c r="H75" s="8" t="n">
        <f aca="false">+MONTH(F75)</f>
        <v>9</v>
      </c>
      <c r="I75" s="6" t="n">
        <f aca="false">WEEKNUM(F75,1)</f>
        <v>40</v>
      </c>
      <c r="J75" s="6" t="n">
        <v>817</v>
      </c>
      <c r="K75" s="6" t="n">
        <v>217</v>
      </c>
      <c r="L75" s="6" t="n">
        <f aca="false">J75-K75</f>
        <v>600</v>
      </c>
      <c r="M75" s="6" t="n">
        <v>2</v>
      </c>
      <c r="N75" s="6" t="n">
        <v>28.6</v>
      </c>
      <c r="O75" s="4" t="n">
        <f aca="false">M75*J75</f>
        <v>1634</v>
      </c>
      <c r="P75" s="4" t="n">
        <f aca="false">N75*J75</f>
        <v>23366.2</v>
      </c>
      <c r="Q75" s="4" t="n">
        <f aca="false">+O75/10</f>
        <v>163.4</v>
      </c>
    </row>
    <row r="76" customFormat="false" ht="12.8" hidden="false" customHeight="false" outlineLevel="0" collapsed="false">
      <c r="A76" s="6" t="n">
        <f aca="false">+A77+1</f>
        <v>552</v>
      </c>
      <c r="B76" s="6" t="n">
        <f aca="false">YEAR(F76)</f>
        <v>2020</v>
      </c>
      <c r="C76" s="6" t="n">
        <f aca="false">WEEKNUM(E76,1)</f>
        <v>40</v>
      </c>
      <c r="D76" s="6" t="n">
        <f aca="false">MONTH(E76)</f>
        <v>9</v>
      </c>
      <c r="E76" s="2" t="n">
        <f aca="false">+E75-1</f>
        <v>44104</v>
      </c>
      <c r="F76" s="3" t="n">
        <f aca="false">+F75-1</f>
        <v>44102</v>
      </c>
      <c r="G76" s="7" t="n">
        <f aca="false">NETWORKDAYS(F76,E76)-1</f>
        <v>2</v>
      </c>
      <c r="H76" s="8" t="n">
        <f aca="false">+MONTH(F76)</f>
        <v>9</v>
      </c>
      <c r="I76" s="6" t="n">
        <f aca="false">WEEKNUM(F76,1)</f>
        <v>40</v>
      </c>
      <c r="J76" s="6" t="n">
        <v>718</v>
      </c>
      <c r="K76" s="6" t="n">
        <v>218</v>
      </c>
      <c r="L76" s="6" t="n">
        <f aca="false">J76-K76</f>
        <v>500</v>
      </c>
      <c r="M76" s="6" t="n">
        <v>1.4</v>
      </c>
      <c r="N76" s="6" t="n">
        <v>28.3</v>
      </c>
      <c r="O76" s="4" t="n">
        <f aca="false">M76*J76</f>
        <v>1005.2</v>
      </c>
      <c r="P76" s="4" t="n">
        <f aca="false">N76*J76</f>
        <v>20319.4</v>
      </c>
      <c r="Q76" s="4" t="n">
        <f aca="false">+O76/10</f>
        <v>100.52</v>
      </c>
    </row>
    <row r="77" customFormat="false" ht="12.8" hidden="false" customHeight="false" outlineLevel="0" collapsed="false">
      <c r="A77" s="6" t="n">
        <f aca="false">+A78+1</f>
        <v>551</v>
      </c>
      <c r="B77" s="6" t="n">
        <f aca="false">YEAR(F77)</f>
        <v>2020</v>
      </c>
      <c r="C77" s="6" t="n">
        <f aca="false">WEEKNUM(E77,1)</f>
        <v>40</v>
      </c>
      <c r="D77" s="6" t="n">
        <f aca="false">MONTH(E77)</f>
        <v>9</v>
      </c>
      <c r="E77" s="2" t="n">
        <f aca="false">+E76-1</f>
        <v>44103</v>
      </c>
      <c r="F77" s="3" t="n">
        <v>44099</v>
      </c>
      <c r="G77" s="7" t="n">
        <f aca="false">NETWORKDAYS(F77,E77)-1</f>
        <v>2</v>
      </c>
      <c r="H77" s="8" t="n">
        <f aca="false">+MONTH(F77)</f>
        <v>9</v>
      </c>
      <c r="I77" s="6" t="n">
        <f aca="false">WEEKNUM(F77,1)</f>
        <v>39</v>
      </c>
      <c r="J77" s="6" t="n">
        <v>548</v>
      </c>
      <c r="K77" s="6" t="n">
        <v>207</v>
      </c>
      <c r="L77" s="6" t="n">
        <f aca="false">J77-K77</f>
        <v>341</v>
      </c>
      <c r="M77" s="6" t="n">
        <v>1.2</v>
      </c>
      <c r="N77" s="6" t="n">
        <v>21.9</v>
      </c>
      <c r="O77" s="4" t="n">
        <f aca="false">M77*J77</f>
        <v>657.6</v>
      </c>
      <c r="P77" s="4" t="n">
        <f aca="false">N77*J77</f>
        <v>12001.2</v>
      </c>
      <c r="Q77" s="4" t="n">
        <f aca="false">+O77/10</f>
        <v>65.76</v>
      </c>
    </row>
    <row r="78" customFormat="false" ht="12.8" hidden="false" customHeight="false" outlineLevel="0" collapsed="false">
      <c r="A78" s="6" t="n">
        <f aca="false">+A79+1</f>
        <v>550</v>
      </c>
      <c r="B78" s="6" t="n">
        <f aca="false">YEAR(F78)</f>
        <v>2020</v>
      </c>
      <c r="C78" s="6" t="n">
        <f aca="false">WEEKNUM(E78,1)</f>
        <v>40</v>
      </c>
      <c r="D78" s="6" t="n">
        <f aca="false">MONTH(E78)</f>
        <v>9</v>
      </c>
      <c r="E78" s="2" t="n">
        <f aca="false">+E77-1</f>
        <v>44102</v>
      </c>
      <c r="F78" s="3" t="n">
        <f aca="false">+F77-1</f>
        <v>44098</v>
      </c>
      <c r="G78" s="7" t="n">
        <f aca="false">NETWORKDAYS(F78,E78)-1</f>
        <v>2</v>
      </c>
      <c r="H78" s="8" t="n">
        <f aca="false">+MONTH(F78)</f>
        <v>9</v>
      </c>
      <c r="I78" s="6" t="n">
        <f aca="false">WEEKNUM(F78,1)</f>
        <v>39</v>
      </c>
      <c r="J78" s="6" t="n">
        <v>199</v>
      </c>
      <c r="K78" s="6" t="n">
        <v>207</v>
      </c>
      <c r="L78" s="6" t="n">
        <f aca="false">J78-K78</f>
        <v>-8</v>
      </c>
      <c r="M78" s="6" t="n">
        <v>2.6</v>
      </c>
      <c r="N78" s="6" t="n">
        <v>25.7</v>
      </c>
      <c r="O78" s="4" t="n">
        <f aca="false">M78*J78</f>
        <v>517.4</v>
      </c>
      <c r="P78" s="4" t="n">
        <f aca="false">N78*J78</f>
        <v>5114.3</v>
      </c>
      <c r="Q78" s="4" t="n">
        <f aca="false">+O78/10</f>
        <v>51.74</v>
      </c>
    </row>
    <row r="79" customFormat="false" ht="12.8" hidden="false" customHeight="false" outlineLevel="0" collapsed="false">
      <c r="A79" s="6" t="n">
        <f aca="false">+A80+1</f>
        <v>549</v>
      </c>
      <c r="B79" s="6" t="n">
        <f aca="false">YEAR(F79)</f>
        <v>2020</v>
      </c>
      <c r="C79" s="6" t="n">
        <f aca="false">WEEKNUM(E79,1)</f>
        <v>39</v>
      </c>
      <c r="D79" s="6" t="n">
        <f aca="false">MONTH(E79)</f>
        <v>9</v>
      </c>
      <c r="E79" s="2" t="n">
        <v>44099</v>
      </c>
      <c r="F79" s="3" t="n">
        <f aca="false">+F78-1</f>
        <v>44097</v>
      </c>
      <c r="G79" s="7" t="n">
        <f aca="false">NETWORKDAYS(F79,E79)-1</f>
        <v>2</v>
      </c>
      <c r="H79" s="8" t="n">
        <f aca="false">+MONTH(F79)</f>
        <v>9</v>
      </c>
      <c r="I79" s="6" t="n">
        <f aca="false">WEEKNUM(F79,1)</f>
        <v>39</v>
      </c>
      <c r="J79" s="6" t="n">
        <v>191</v>
      </c>
      <c r="K79" s="6" t="n">
        <v>207</v>
      </c>
      <c r="L79" s="6" t="n">
        <f aca="false">J79-K79</f>
        <v>-16</v>
      </c>
      <c r="M79" s="6" t="n">
        <v>2.1</v>
      </c>
      <c r="N79" s="6" t="n">
        <v>20.2</v>
      </c>
      <c r="O79" s="4" t="n">
        <f aca="false">M79*J79</f>
        <v>401.1</v>
      </c>
      <c r="P79" s="4" t="n">
        <f aca="false">N79*J79</f>
        <v>3858.2</v>
      </c>
      <c r="Q79" s="4" t="n">
        <f aca="false">+O79/10</f>
        <v>40.11</v>
      </c>
    </row>
    <row r="80" customFormat="false" ht="12.8" hidden="false" customHeight="false" outlineLevel="0" collapsed="false">
      <c r="A80" s="6" t="n">
        <f aca="false">+A81+1</f>
        <v>548</v>
      </c>
      <c r="B80" s="6" t="n">
        <f aca="false">YEAR(F80)</f>
        <v>2020</v>
      </c>
      <c r="C80" s="6" t="n">
        <f aca="false">WEEKNUM(E80,1)</f>
        <v>39</v>
      </c>
      <c r="D80" s="6" t="n">
        <f aca="false">MONTH(E80)</f>
        <v>9</v>
      </c>
      <c r="E80" s="2" t="n">
        <f aca="false">+E79-1</f>
        <v>44098</v>
      </c>
      <c r="F80" s="3" t="n">
        <f aca="false">+F79-1</f>
        <v>44096</v>
      </c>
      <c r="G80" s="7" t="n">
        <f aca="false">NETWORKDAYS(F80,E80)-1</f>
        <v>2</v>
      </c>
      <c r="H80" s="8" t="n">
        <f aca="false">+MONTH(F80)</f>
        <v>9</v>
      </c>
      <c r="I80" s="6" t="n">
        <f aca="false">WEEKNUM(F80,1)</f>
        <v>39</v>
      </c>
      <c r="J80" s="6" t="n">
        <v>319</v>
      </c>
      <c r="K80" s="6" t="n">
        <v>207</v>
      </c>
      <c r="L80" s="6" t="n">
        <f aca="false">J80-K80</f>
        <v>112</v>
      </c>
      <c r="M80" s="6" t="n">
        <v>2.1</v>
      </c>
      <c r="N80" s="6" t="n">
        <v>22.7</v>
      </c>
      <c r="O80" s="4" t="n">
        <f aca="false">M80*J80</f>
        <v>669.9</v>
      </c>
      <c r="P80" s="4" t="n">
        <f aca="false">N80*J80</f>
        <v>7241.3</v>
      </c>
      <c r="Q80" s="4" t="n">
        <f aca="false">+O80/10</f>
        <v>66.99</v>
      </c>
    </row>
    <row r="81" customFormat="false" ht="12.8" hidden="false" customHeight="false" outlineLevel="0" collapsed="false">
      <c r="A81" s="6" t="n">
        <f aca="false">+A82+1</f>
        <v>547</v>
      </c>
      <c r="B81" s="6" t="n">
        <f aca="false">YEAR(F81)</f>
        <v>2020</v>
      </c>
      <c r="C81" s="6" t="n">
        <f aca="false">WEEKNUM(E81,1)</f>
        <v>39</v>
      </c>
      <c r="D81" s="6" t="n">
        <f aca="false">MONTH(E81)</f>
        <v>9</v>
      </c>
      <c r="E81" s="2" t="n">
        <f aca="false">+E80-1</f>
        <v>44097</v>
      </c>
      <c r="F81" s="3" t="n">
        <f aca="false">+F80-1</f>
        <v>44095</v>
      </c>
      <c r="G81" s="7" t="n">
        <f aca="false">NETWORKDAYS(F81,E81)-1</f>
        <v>2</v>
      </c>
      <c r="H81" s="8" t="n">
        <f aca="false">+MONTH(F81)</f>
        <v>9</v>
      </c>
      <c r="I81" s="6" t="n">
        <f aca="false">WEEKNUM(F81,1)</f>
        <v>39</v>
      </c>
      <c r="J81" s="6" t="n">
        <v>216</v>
      </c>
      <c r="K81" s="6" t="n">
        <v>207</v>
      </c>
      <c r="L81" s="6" t="n">
        <f aca="false">J81-K81</f>
        <v>9</v>
      </c>
      <c r="M81" s="6" t="n">
        <v>1.4</v>
      </c>
      <c r="N81" s="6" t="n">
        <v>32.6</v>
      </c>
      <c r="O81" s="4" t="n">
        <f aca="false">M81*J81</f>
        <v>302.4</v>
      </c>
      <c r="P81" s="4" t="n">
        <f aca="false">N81*J81</f>
        <v>7041.6</v>
      </c>
      <c r="Q81" s="4" t="n">
        <f aca="false">+O81/10</f>
        <v>30.24</v>
      </c>
    </row>
    <row r="82" customFormat="false" ht="12.8" hidden="false" customHeight="false" outlineLevel="0" collapsed="false">
      <c r="A82" s="6" t="n">
        <f aca="false">+A83+1</f>
        <v>546</v>
      </c>
      <c r="B82" s="6" t="n">
        <f aca="false">YEAR(F82)</f>
        <v>2020</v>
      </c>
      <c r="C82" s="6" t="n">
        <f aca="false">WEEKNUM(E82,1)</f>
        <v>39</v>
      </c>
      <c r="D82" s="6" t="n">
        <f aca="false">MONTH(E82)</f>
        <v>9</v>
      </c>
      <c r="E82" s="2" t="n">
        <f aca="false">+E81-1</f>
        <v>44096</v>
      </c>
      <c r="F82" s="3" t="n">
        <v>44092</v>
      </c>
      <c r="G82" s="7" t="n">
        <f aca="false">NETWORKDAYS(F82,E82)-1</f>
        <v>2</v>
      </c>
      <c r="H82" s="8" t="n">
        <f aca="false">+MONTH(F82)</f>
        <v>9</v>
      </c>
      <c r="I82" s="6" t="n">
        <f aca="false">WEEKNUM(F82,1)</f>
        <v>38</v>
      </c>
      <c r="J82" s="6" t="n">
        <v>237</v>
      </c>
      <c r="K82" s="6" t="n">
        <v>208</v>
      </c>
      <c r="L82" s="6" t="n">
        <f aca="false">J82-K82</f>
        <v>29</v>
      </c>
      <c r="M82" s="6" t="n">
        <v>1.7</v>
      </c>
      <c r="N82" s="6" t="n">
        <v>22.4</v>
      </c>
      <c r="O82" s="4" t="n">
        <f aca="false">M82*J82</f>
        <v>402.9</v>
      </c>
      <c r="P82" s="4" t="n">
        <f aca="false">N82*J82</f>
        <v>5308.8</v>
      </c>
      <c r="Q82" s="4" t="n">
        <f aca="false">+O82/10</f>
        <v>40.29</v>
      </c>
    </row>
    <row r="83" customFormat="false" ht="12.8" hidden="false" customHeight="false" outlineLevel="0" collapsed="false">
      <c r="A83" s="6" t="n">
        <f aca="false">+A84+1</f>
        <v>545</v>
      </c>
      <c r="B83" s="6" t="n">
        <f aca="false">YEAR(F83)</f>
        <v>2020</v>
      </c>
      <c r="C83" s="6" t="n">
        <f aca="false">WEEKNUM(E83,1)</f>
        <v>39</v>
      </c>
      <c r="D83" s="6" t="n">
        <f aca="false">MONTH(E83)</f>
        <v>9</v>
      </c>
      <c r="E83" s="2" t="n">
        <f aca="false">+E82-1</f>
        <v>44095</v>
      </c>
      <c r="F83" s="3" t="n">
        <f aca="false">+F82-1</f>
        <v>44091</v>
      </c>
      <c r="G83" s="7" t="n">
        <f aca="false">NETWORKDAYS(F83,E83)-1</f>
        <v>2</v>
      </c>
      <c r="H83" s="8" t="n">
        <f aca="false">+MONTH(F83)</f>
        <v>9</v>
      </c>
      <c r="I83" s="6" t="n">
        <f aca="false">WEEKNUM(F83,1)</f>
        <v>38</v>
      </c>
      <c r="J83" s="6" t="n">
        <v>429</v>
      </c>
      <c r="K83" s="6" t="n">
        <v>208</v>
      </c>
      <c r="L83" s="6" t="n">
        <f aca="false">J83-K83</f>
        <v>221</v>
      </c>
      <c r="M83" s="6" t="n">
        <v>3.3</v>
      </c>
      <c r="N83" s="6" t="n">
        <v>22.2</v>
      </c>
      <c r="O83" s="4" t="n">
        <f aca="false">M83*J83</f>
        <v>1415.7</v>
      </c>
      <c r="P83" s="4" t="n">
        <f aca="false">N83*J83</f>
        <v>9523.8</v>
      </c>
      <c r="Q83" s="4" t="n">
        <f aca="false">+O83/10</f>
        <v>141.57</v>
      </c>
    </row>
    <row r="84" customFormat="false" ht="12.8" hidden="false" customHeight="false" outlineLevel="0" collapsed="false">
      <c r="A84" s="6" t="n">
        <f aca="false">+A85+1</f>
        <v>544</v>
      </c>
      <c r="B84" s="6" t="n">
        <f aca="false">YEAR(F84)</f>
        <v>2020</v>
      </c>
      <c r="C84" s="6" t="n">
        <f aca="false">WEEKNUM(E84,1)</f>
        <v>38</v>
      </c>
      <c r="D84" s="6" t="n">
        <f aca="false">MONTH(E84)</f>
        <v>9</v>
      </c>
      <c r="E84" s="2" t="n">
        <v>44092</v>
      </c>
      <c r="F84" s="3" t="n">
        <f aca="false">+F83-1</f>
        <v>44090</v>
      </c>
      <c r="G84" s="7" t="n">
        <f aca="false">NETWORKDAYS(F84,E84)-1</f>
        <v>2</v>
      </c>
      <c r="H84" s="8" t="n">
        <f aca="false">+MONTH(F84)</f>
        <v>9</v>
      </c>
      <c r="I84" s="6" t="n">
        <f aca="false">WEEKNUM(F84,1)</f>
        <v>38</v>
      </c>
      <c r="J84" s="6" t="n">
        <v>331</v>
      </c>
      <c r="K84" s="6" t="n">
        <v>207</v>
      </c>
      <c r="L84" s="6" t="n">
        <f aca="false">J84-K84</f>
        <v>124</v>
      </c>
      <c r="M84" s="6" t="n">
        <v>3.3</v>
      </c>
      <c r="N84" s="6" t="n">
        <v>24.6</v>
      </c>
      <c r="O84" s="4" t="n">
        <f aca="false">M84*J84</f>
        <v>1092.3</v>
      </c>
      <c r="P84" s="4" t="n">
        <f aca="false">N84*J84</f>
        <v>8142.6</v>
      </c>
      <c r="Q84" s="4" t="n">
        <f aca="false">+O84/10</f>
        <v>109.23</v>
      </c>
    </row>
    <row r="85" customFormat="false" ht="12.8" hidden="false" customHeight="false" outlineLevel="0" collapsed="false">
      <c r="A85" s="6" t="n">
        <f aca="false">+A86+1</f>
        <v>543</v>
      </c>
      <c r="B85" s="6" t="n">
        <f aca="false">YEAR(F85)</f>
        <v>2020</v>
      </c>
      <c r="C85" s="6" t="n">
        <f aca="false">WEEKNUM(E85,1)</f>
        <v>38</v>
      </c>
      <c r="D85" s="6" t="n">
        <f aca="false">MONTH(E85)</f>
        <v>9</v>
      </c>
      <c r="E85" s="2" t="n">
        <f aca="false">+E84-1</f>
        <v>44091</v>
      </c>
      <c r="F85" s="3" t="n">
        <f aca="false">+F84-1</f>
        <v>44089</v>
      </c>
      <c r="G85" s="7" t="n">
        <f aca="false">NETWORKDAYS(F85,E85)-1</f>
        <v>2</v>
      </c>
      <c r="H85" s="8" t="n">
        <f aca="false">+MONTH(F85)</f>
        <v>9</v>
      </c>
      <c r="I85" s="6" t="n">
        <f aca="false">WEEKNUM(F85,1)</f>
        <v>38</v>
      </c>
      <c r="J85" s="6" t="n">
        <v>280</v>
      </c>
      <c r="K85" s="6" t="n">
        <v>208</v>
      </c>
      <c r="L85" s="6" t="n">
        <f aca="false">J85-K85</f>
        <v>72</v>
      </c>
      <c r="M85" s="6" t="n">
        <v>2</v>
      </c>
      <c r="N85" s="6" t="n">
        <v>25.5</v>
      </c>
      <c r="O85" s="4" t="n">
        <f aca="false">M85*J85</f>
        <v>560</v>
      </c>
      <c r="P85" s="4" t="n">
        <f aca="false">N85*J85</f>
        <v>7140</v>
      </c>
      <c r="Q85" s="4" t="n">
        <f aca="false">+O85/10</f>
        <v>56</v>
      </c>
    </row>
    <row r="86" customFormat="false" ht="12.8" hidden="false" customHeight="false" outlineLevel="0" collapsed="false">
      <c r="A86" s="6" t="n">
        <f aca="false">+A87+1</f>
        <v>542</v>
      </c>
      <c r="B86" s="6" t="n">
        <f aca="false">YEAR(F86)</f>
        <v>2020</v>
      </c>
      <c r="C86" s="6" t="n">
        <f aca="false">WEEKNUM(E86,1)</f>
        <v>38</v>
      </c>
      <c r="D86" s="6" t="n">
        <f aca="false">MONTH(E86)</f>
        <v>9</v>
      </c>
      <c r="E86" s="2" t="n">
        <f aca="false">+E85-1</f>
        <v>44090</v>
      </c>
      <c r="F86" s="3" t="n">
        <f aca="false">+F85-1</f>
        <v>44088</v>
      </c>
      <c r="G86" s="7" t="n">
        <f aca="false">NETWORKDAYS(F86,E86)-1</f>
        <v>2</v>
      </c>
      <c r="H86" s="8" t="n">
        <f aca="false">+MONTH(F86)</f>
        <v>9</v>
      </c>
      <c r="I86" s="6" t="n">
        <f aca="false">WEEKNUM(F86,1)</f>
        <v>38</v>
      </c>
      <c r="J86" s="6" t="n">
        <v>220</v>
      </c>
      <c r="K86" s="6" t="n">
        <v>208</v>
      </c>
      <c r="L86" s="6" t="n">
        <f aca="false">J86-K86</f>
        <v>12</v>
      </c>
      <c r="M86" s="6" t="n">
        <v>1.6</v>
      </c>
      <c r="N86" s="6" t="n">
        <v>28</v>
      </c>
      <c r="O86" s="4" t="n">
        <f aca="false">M86*J86</f>
        <v>352</v>
      </c>
      <c r="P86" s="4" t="n">
        <f aca="false">N86*J86</f>
        <v>6160</v>
      </c>
      <c r="Q86" s="4" t="n">
        <f aca="false">+O86/10</f>
        <v>35.2</v>
      </c>
    </row>
    <row r="87" customFormat="false" ht="12.8" hidden="false" customHeight="false" outlineLevel="0" collapsed="false">
      <c r="A87" s="6" t="n">
        <f aca="false">+A88+1</f>
        <v>541</v>
      </c>
      <c r="B87" s="6" t="n">
        <f aca="false">YEAR(F87)</f>
        <v>2020</v>
      </c>
      <c r="C87" s="6" t="n">
        <f aca="false">WEEKNUM(E87,1)</f>
        <v>38</v>
      </c>
      <c r="D87" s="6" t="n">
        <f aca="false">MONTH(E87)</f>
        <v>9</v>
      </c>
      <c r="E87" s="2" t="n">
        <f aca="false">+E86-1</f>
        <v>44089</v>
      </c>
      <c r="F87" s="3" t="n">
        <v>44085</v>
      </c>
      <c r="G87" s="7" t="n">
        <f aca="false">NETWORKDAYS(F87,E87)-1</f>
        <v>2</v>
      </c>
      <c r="H87" s="8" t="n">
        <f aca="false">+MONTH(F87)</f>
        <v>9</v>
      </c>
      <c r="I87" s="6" t="n">
        <f aca="false">WEEKNUM(F87,1)</f>
        <v>37</v>
      </c>
      <c r="J87" s="6" t="n">
        <v>349</v>
      </c>
      <c r="K87" s="6" t="n">
        <v>207</v>
      </c>
      <c r="L87" s="6" t="n">
        <f aca="false">J87-K87</f>
        <v>142</v>
      </c>
      <c r="M87" s="6" t="n">
        <v>1.9</v>
      </c>
      <c r="N87" s="6" t="n">
        <v>29.4</v>
      </c>
      <c r="O87" s="4" t="n">
        <f aca="false">M87*J87</f>
        <v>663.1</v>
      </c>
      <c r="P87" s="4" t="n">
        <f aca="false">N87*J87</f>
        <v>10260.6</v>
      </c>
      <c r="Q87" s="4" t="n">
        <f aca="false">+O87/10</f>
        <v>66.31</v>
      </c>
    </row>
    <row r="88" customFormat="false" ht="12.8" hidden="false" customHeight="false" outlineLevel="0" collapsed="false">
      <c r="A88" s="6" t="n">
        <f aca="false">+A89+1</f>
        <v>540</v>
      </c>
      <c r="B88" s="6" t="n">
        <f aca="false">YEAR(F88)</f>
        <v>2020</v>
      </c>
      <c r="C88" s="6" t="n">
        <f aca="false">WEEKNUM(E88,1)</f>
        <v>38</v>
      </c>
      <c r="D88" s="6" t="n">
        <f aca="false">MONTH(E88)</f>
        <v>9</v>
      </c>
      <c r="E88" s="2" t="n">
        <f aca="false">+E87-1</f>
        <v>44088</v>
      </c>
      <c r="F88" s="3" t="n">
        <f aca="false">+F87-1</f>
        <v>44084</v>
      </c>
      <c r="G88" s="7" t="n">
        <f aca="false">NETWORKDAYS(F88,E88)-1</f>
        <v>2</v>
      </c>
      <c r="H88" s="8" t="n">
        <f aca="false">+MONTH(F88)</f>
        <v>9</v>
      </c>
      <c r="I88" s="6" t="n">
        <f aca="false">WEEKNUM(F88,1)</f>
        <v>37</v>
      </c>
      <c r="J88" s="6" t="n">
        <v>214</v>
      </c>
      <c r="K88" s="6" t="n">
        <v>194</v>
      </c>
      <c r="L88" s="6" t="n">
        <f aca="false">J88-K88</f>
        <v>20</v>
      </c>
      <c r="M88" s="6" t="n">
        <v>2.2</v>
      </c>
      <c r="N88" s="6" t="n">
        <v>28</v>
      </c>
      <c r="O88" s="4" t="n">
        <f aca="false">M88*J88</f>
        <v>470.8</v>
      </c>
      <c r="P88" s="4" t="n">
        <f aca="false">N88*J88</f>
        <v>5992</v>
      </c>
      <c r="Q88" s="4" t="n">
        <f aca="false">+O88/10</f>
        <v>47.08</v>
      </c>
    </row>
    <row r="89" customFormat="false" ht="12.8" hidden="false" customHeight="false" outlineLevel="0" collapsed="false">
      <c r="A89" s="6" t="n">
        <f aca="false">+A90+1</f>
        <v>539</v>
      </c>
      <c r="B89" s="6" t="n">
        <f aca="false">YEAR(F89)</f>
        <v>2020</v>
      </c>
      <c r="C89" s="6" t="n">
        <f aca="false">WEEKNUM(E89,1)</f>
        <v>37</v>
      </c>
      <c r="D89" s="6" t="n">
        <f aca="false">MONTH(E89)</f>
        <v>9</v>
      </c>
      <c r="E89" s="2" t="n">
        <v>44085</v>
      </c>
      <c r="F89" s="3" t="n">
        <f aca="false">+F88-1</f>
        <v>44083</v>
      </c>
      <c r="G89" s="7" t="n">
        <f aca="false">NETWORKDAYS(F89,E89)-1</f>
        <v>2</v>
      </c>
      <c r="H89" s="8" t="n">
        <f aca="false">+MONTH(F89)</f>
        <v>9</v>
      </c>
      <c r="I89" s="6" t="n">
        <f aca="false">WEEKNUM(F89,1)</f>
        <v>37</v>
      </c>
      <c r="J89" s="6" t="n">
        <v>194</v>
      </c>
      <c r="K89" s="6" t="n">
        <v>200</v>
      </c>
      <c r="L89" s="6" t="n">
        <f aca="false">J89-K89</f>
        <v>-6</v>
      </c>
      <c r="M89" s="6" t="n">
        <v>2.5</v>
      </c>
      <c r="N89" s="6" t="n">
        <v>26.6</v>
      </c>
      <c r="O89" s="4" t="n">
        <f aca="false">M89*J89</f>
        <v>485</v>
      </c>
      <c r="P89" s="4" t="n">
        <f aca="false">N89*J89</f>
        <v>5160.4</v>
      </c>
      <c r="Q89" s="4" t="n">
        <f aca="false">+O89/10</f>
        <v>48.5</v>
      </c>
    </row>
    <row r="90" customFormat="false" ht="12.8" hidden="false" customHeight="false" outlineLevel="0" collapsed="false">
      <c r="A90" s="6" t="n">
        <f aca="false">+A91+1</f>
        <v>538</v>
      </c>
      <c r="B90" s="6" t="n">
        <f aca="false">YEAR(F90)</f>
        <v>2020</v>
      </c>
      <c r="C90" s="6" t="n">
        <f aca="false">WEEKNUM(E90,1)</f>
        <v>37</v>
      </c>
      <c r="D90" s="6" t="n">
        <f aca="false">MONTH(E90)</f>
        <v>9</v>
      </c>
      <c r="E90" s="2" t="n">
        <f aca="false">+E89-1</f>
        <v>44084</v>
      </c>
      <c r="F90" s="3" t="n">
        <f aca="false">+F89-1</f>
        <v>44082</v>
      </c>
      <c r="G90" s="7" t="n">
        <f aca="false">NETWORKDAYS(F90,E90)-1</f>
        <v>2</v>
      </c>
      <c r="H90" s="8" t="n">
        <f aca="false">+MONTH(F90)</f>
        <v>9</v>
      </c>
      <c r="I90" s="6" t="n">
        <f aca="false">WEEKNUM(F90,1)</f>
        <v>37</v>
      </c>
      <c r="J90" s="6" t="n">
        <v>343</v>
      </c>
      <c r="K90" s="6" t="n">
        <v>201</v>
      </c>
      <c r="L90" s="6" t="n">
        <f aca="false">J90-K90</f>
        <v>142</v>
      </c>
      <c r="M90" s="6" t="n">
        <v>2.1</v>
      </c>
      <c r="N90" s="6" t="n">
        <v>28</v>
      </c>
      <c r="O90" s="4" t="n">
        <f aca="false">M90*J90</f>
        <v>720.3</v>
      </c>
      <c r="P90" s="4" t="n">
        <f aca="false">N90*J90</f>
        <v>9604</v>
      </c>
      <c r="Q90" s="4" t="n">
        <f aca="false">+O90/10</f>
        <v>72.03</v>
      </c>
    </row>
    <row r="91" customFormat="false" ht="12.8" hidden="false" customHeight="false" outlineLevel="0" collapsed="false">
      <c r="A91" s="6" t="n">
        <f aca="false">+A92+1</f>
        <v>537</v>
      </c>
      <c r="B91" s="6" t="n">
        <f aca="false">YEAR(F91)</f>
        <v>2020</v>
      </c>
      <c r="C91" s="6" t="n">
        <f aca="false">WEEKNUM(E91,1)</f>
        <v>37</v>
      </c>
      <c r="D91" s="6" t="n">
        <f aca="false">MONTH(E91)</f>
        <v>9</v>
      </c>
      <c r="E91" s="2" t="n">
        <f aca="false">+E90-1</f>
        <v>44083</v>
      </c>
      <c r="F91" s="3" t="n">
        <f aca="false">+F90-1</f>
        <v>44081</v>
      </c>
      <c r="G91" s="7" t="n">
        <f aca="false">NETWORKDAYS(F91,E91)-1</f>
        <v>2</v>
      </c>
      <c r="H91" s="8" t="n">
        <f aca="false">+MONTH(F91)</f>
        <v>9</v>
      </c>
      <c r="I91" s="6" t="n">
        <f aca="false">WEEKNUM(F91,1)</f>
        <v>37</v>
      </c>
      <c r="J91" s="6" t="n">
        <v>224</v>
      </c>
      <c r="K91" s="6" t="n">
        <v>198</v>
      </c>
      <c r="L91" s="6" t="n">
        <f aca="false">J91-K91</f>
        <v>26</v>
      </c>
      <c r="M91" s="6" t="n">
        <v>2</v>
      </c>
      <c r="N91" s="6" t="n">
        <v>27.9</v>
      </c>
      <c r="O91" s="4" t="n">
        <f aca="false">M91*J91</f>
        <v>448</v>
      </c>
      <c r="P91" s="4" t="n">
        <f aca="false">N91*J91</f>
        <v>6249.6</v>
      </c>
      <c r="Q91" s="4" t="n">
        <f aca="false">+O91/10</f>
        <v>44.8</v>
      </c>
    </row>
    <row r="92" customFormat="false" ht="12.8" hidden="false" customHeight="false" outlineLevel="0" collapsed="false">
      <c r="A92" s="6" t="n">
        <f aca="false">+A93+1</f>
        <v>536</v>
      </c>
      <c r="B92" s="6" t="n">
        <f aca="false">YEAR(F92)</f>
        <v>2020</v>
      </c>
      <c r="C92" s="6" t="n">
        <f aca="false">WEEKNUM(E92,1)</f>
        <v>37</v>
      </c>
      <c r="D92" s="6" t="n">
        <f aca="false">MONTH(E92)</f>
        <v>9</v>
      </c>
      <c r="E92" s="2" t="n">
        <f aca="false">+E91-1</f>
        <v>44082</v>
      </c>
      <c r="F92" s="3" t="n">
        <v>44078</v>
      </c>
      <c r="G92" s="7" t="n">
        <f aca="false">NETWORKDAYS(F92,E92)-1</f>
        <v>2</v>
      </c>
      <c r="H92" s="8" t="n">
        <f aca="false">+MONTH(F92)</f>
        <v>9</v>
      </c>
      <c r="I92" s="6" t="n">
        <f aca="false">WEEKNUM(F92,1)</f>
        <v>36</v>
      </c>
      <c r="J92" s="6" t="n">
        <v>323</v>
      </c>
      <c r="K92" s="6" t="n">
        <v>187</v>
      </c>
      <c r="L92" s="6" t="n">
        <f aca="false">J92-K92</f>
        <v>136</v>
      </c>
      <c r="M92" s="6" t="n">
        <v>1.9</v>
      </c>
      <c r="N92" s="6" t="n">
        <v>28.9</v>
      </c>
      <c r="O92" s="4" t="n">
        <f aca="false">M92*J92</f>
        <v>613.7</v>
      </c>
      <c r="P92" s="4" t="n">
        <f aca="false">N92*J92</f>
        <v>9334.7</v>
      </c>
      <c r="Q92" s="4" t="n">
        <f aca="false">+O92/10</f>
        <v>61.37</v>
      </c>
    </row>
    <row r="93" customFormat="false" ht="12.8" hidden="false" customHeight="false" outlineLevel="0" collapsed="false">
      <c r="A93" s="6" t="n">
        <f aca="false">+A94+1</f>
        <v>535</v>
      </c>
      <c r="B93" s="6" t="n">
        <f aca="false">YEAR(F93)</f>
        <v>2020</v>
      </c>
      <c r="C93" s="6" t="n">
        <f aca="false">WEEKNUM(E93,1)</f>
        <v>37</v>
      </c>
      <c r="D93" s="6" t="n">
        <f aca="false">MONTH(E93)</f>
        <v>9</v>
      </c>
      <c r="E93" s="2" t="n">
        <f aca="false">+E92-1</f>
        <v>44081</v>
      </c>
      <c r="F93" s="3" t="n">
        <f aca="false">+F92-1</f>
        <v>44077</v>
      </c>
      <c r="G93" s="7" t="n">
        <f aca="false">NETWORKDAYS(F93,E93)-1</f>
        <v>2</v>
      </c>
      <c r="H93" s="8" t="n">
        <f aca="false">+MONTH(F93)</f>
        <v>9</v>
      </c>
      <c r="I93" s="6" t="n">
        <f aca="false">WEEKNUM(F93,1)</f>
        <v>36</v>
      </c>
      <c r="J93" s="6" t="n">
        <v>220</v>
      </c>
      <c r="K93" s="6" t="n">
        <v>185</v>
      </c>
      <c r="L93" s="6" t="n">
        <f aca="false">J93-K93</f>
        <v>35</v>
      </c>
      <c r="M93" s="6" t="n">
        <v>2.4</v>
      </c>
      <c r="N93" s="6" t="n">
        <v>27.5</v>
      </c>
      <c r="O93" s="4" t="n">
        <f aca="false">M93*J93</f>
        <v>528</v>
      </c>
      <c r="P93" s="4" t="n">
        <f aca="false">N93*J93</f>
        <v>6050</v>
      </c>
      <c r="Q93" s="4" t="n">
        <f aca="false">+O93/10</f>
        <v>52.8</v>
      </c>
    </row>
    <row r="94" customFormat="false" ht="12.8" hidden="false" customHeight="false" outlineLevel="0" collapsed="false">
      <c r="A94" s="6" t="n">
        <f aca="false">+A95+1</f>
        <v>534</v>
      </c>
      <c r="B94" s="6" t="n">
        <f aca="false">YEAR(F94)</f>
        <v>2020</v>
      </c>
      <c r="C94" s="6" t="n">
        <f aca="false">WEEKNUM(E94,1)</f>
        <v>36</v>
      </c>
      <c r="D94" s="6" t="n">
        <f aca="false">MONTH(E94)</f>
        <v>9</v>
      </c>
      <c r="E94" s="2" t="n">
        <v>44078</v>
      </c>
      <c r="F94" s="3" t="n">
        <f aca="false">+F93-1</f>
        <v>44076</v>
      </c>
      <c r="G94" s="7" t="n">
        <f aca="false">NETWORKDAYS(F94,E94)-1</f>
        <v>2</v>
      </c>
      <c r="H94" s="8" t="n">
        <f aca="false">+MONTH(F94)</f>
        <v>9</v>
      </c>
      <c r="I94" s="6" t="n">
        <f aca="false">WEEKNUM(F94,1)</f>
        <v>36</v>
      </c>
      <c r="J94" s="6" t="n">
        <v>215</v>
      </c>
      <c r="K94" s="6" t="n">
        <v>185</v>
      </c>
      <c r="L94" s="6" t="n">
        <f aca="false">J94-K94</f>
        <v>30</v>
      </c>
      <c r="M94" s="6" t="n">
        <v>2.1</v>
      </c>
      <c r="N94" s="6" t="n">
        <v>26.5</v>
      </c>
      <c r="O94" s="4" t="n">
        <f aca="false">M94*J94</f>
        <v>451.5</v>
      </c>
      <c r="P94" s="4" t="n">
        <f aca="false">N94*J94</f>
        <v>5697.5</v>
      </c>
      <c r="Q94" s="4" t="n">
        <f aca="false">+O94/10</f>
        <v>45.15</v>
      </c>
    </row>
    <row r="95" customFormat="false" ht="12.8" hidden="false" customHeight="false" outlineLevel="0" collapsed="false">
      <c r="A95" s="6" t="n">
        <f aca="false">+A96+1</f>
        <v>533</v>
      </c>
      <c r="B95" s="6" t="n">
        <f aca="false">YEAR(F95)</f>
        <v>2020</v>
      </c>
      <c r="C95" s="6" t="n">
        <f aca="false">WEEKNUM(E95,1)</f>
        <v>36</v>
      </c>
      <c r="D95" s="6" t="n">
        <f aca="false">MONTH(E95)</f>
        <v>9</v>
      </c>
      <c r="E95" s="2" t="n">
        <f aca="false">+E94-1</f>
        <v>44077</v>
      </c>
      <c r="F95" s="3" t="n">
        <f aca="false">+F94-1</f>
        <v>44075</v>
      </c>
      <c r="G95" s="7" t="n">
        <f aca="false">NETWORKDAYS(F95,E95)-1</f>
        <v>2</v>
      </c>
      <c r="H95" s="8" t="n">
        <f aca="false">+MONTH(F95)</f>
        <v>9</v>
      </c>
      <c r="I95" s="6" t="n">
        <f aca="false">WEEKNUM(F95,1)</f>
        <v>36</v>
      </c>
      <c r="J95" s="6" t="n">
        <v>193</v>
      </c>
      <c r="K95" s="6" t="n">
        <v>183</v>
      </c>
      <c r="L95" s="6" t="n">
        <f aca="false">J95-K95</f>
        <v>10</v>
      </c>
      <c r="M95" s="6" t="n">
        <v>2.2</v>
      </c>
      <c r="N95" s="6" t="n">
        <v>22.1</v>
      </c>
      <c r="O95" s="4" t="n">
        <f aca="false">M95*J95</f>
        <v>424.6</v>
      </c>
      <c r="P95" s="4" t="n">
        <f aca="false">N95*J95</f>
        <v>4265.3</v>
      </c>
      <c r="Q95" s="4" t="n">
        <f aca="false">+O95/10</f>
        <v>42.46</v>
      </c>
    </row>
    <row r="96" customFormat="false" ht="12.8" hidden="false" customHeight="false" outlineLevel="0" collapsed="false">
      <c r="A96" s="6" t="n">
        <f aca="false">+A97+1</f>
        <v>532</v>
      </c>
      <c r="B96" s="6" t="n">
        <f aca="false">YEAR(F96)</f>
        <v>2020</v>
      </c>
      <c r="C96" s="6" t="n">
        <f aca="false">WEEKNUM(E96,1)</f>
        <v>36</v>
      </c>
      <c r="D96" s="6" t="n">
        <f aca="false">MONTH(E96)</f>
        <v>9</v>
      </c>
      <c r="E96" s="2" t="n">
        <f aca="false">+E95-1</f>
        <v>44076</v>
      </c>
      <c r="F96" s="3" t="n">
        <f aca="false">+F95-1</f>
        <v>44074</v>
      </c>
      <c r="G96" s="7" t="n">
        <f aca="false">NETWORKDAYS(F96,E96)-1</f>
        <v>2</v>
      </c>
      <c r="H96" s="8" t="n">
        <f aca="false">+MONTH(F96)</f>
        <v>8</v>
      </c>
      <c r="I96" s="6" t="n">
        <f aca="false">WEEKNUM(F96,1)</f>
        <v>36</v>
      </c>
      <c r="J96" s="6" t="n">
        <v>187</v>
      </c>
      <c r="K96" s="6" t="n">
        <v>182</v>
      </c>
      <c r="L96" s="6" t="n">
        <f aca="false">J96-K96</f>
        <v>5</v>
      </c>
      <c r="M96" s="6" t="n">
        <v>1.6</v>
      </c>
      <c r="N96" s="6" t="n">
        <v>20.8</v>
      </c>
      <c r="O96" s="4" t="n">
        <f aca="false">M96*J96</f>
        <v>299.2</v>
      </c>
      <c r="P96" s="4" t="n">
        <f aca="false">N96*J96</f>
        <v>3889.6</v>
      </c>
      <c r="Q96" s="4" t="n">
        <f aca="false">+O96/10</f>
        <v>29.92</v>
      </c>
    </row>
    <row r="97" customFormat="false" ht="12.8" hidden="false" customHeight="false" outlineLevel="0" collapsed="false">
      <c r="A97" s="6" t="n">
        <f aca="false">+A98+1</f>
        <v>531</v>
      </c>
      <c r="B97" s="6" t="n">
        <f aca="false">YEAR(F97)</f>
        <v>2020</v>
      </c>
      <c r="C97" s="6" t="n">
        <f aca="false">WEEKNUM(E97,1)</f>
        <v>36</v>
      </c>
      <c r="D97" s="6" t="n">
        <f aca="false">MONTH(E97)</f>
        <v>9</v>
      </c>
      <c r="E97" s="2" t="n">
        <f aca="false">+E96-1</f>
        <v>44075</v>
      </c>
      <c r="F97" s="3" t="n">
        <v>44071</v>
      </c>
      <c r="G97" s="7" t="n">
        <f aca="false">NETWORKDAYS(F97,E97)-1</f>
        <v>2</v>
      </c>
      <c r="H97" s="8" t="n">
        <f aca="false">+MONTH(F97)</f>
        <v>8</v>
      </c>
      <c r="I97" s="6" t="n">
        <f aca="false">WEEKNUM(F97,1)</f>
        <v>35</v>
      </c>
      <c r="J97" s="6" t="n">
        <v>247</v>
      </c>
      <c r="K97" s="6" t="n">
        <v>177</v>
      </c>
      <c r="L97" s="6" t="n">
        <f aca="false">J97-K97</f>
        <v>70</v>
      </c>
      <c r="M97" s="6" t="n">
        <v>1.6</v>
      </c>
      <c r="N97" s="6" t="n">
        <v>21.7</v>
      </c>
      <c r="O97" s="4" t="n">
        <f aca="false">M97*J97</f>
        <v>395.2</v>
      </c>
      <c r="P97" s="4" t="n">
        <f aca="false">N97*J97</f>
        <v>5359.9</v>
      </c>
      <c r="Q97" s="4" t="n">
        <f aca="false">+O97/10</f>
        <v>39.52</v>
      </c>
    </row>
    <row r="98" customFormat="false" ht="12.8" hidden="false" customHeight="false" outlineLevel="0" collapsed="false">
      <c r="A98" s="6" t="n">
        <f aca="false">+A99+1</f>
        <v>530</v>
      </c>
      <c r="B98" s="6" t="n">
        <f aca="false">YEAR(F98)</f>
        <v>2020</v>
      </c>
      <c r="C98" s="6" t="n">
        <f aca="false">WEEKNUM(E98,1)</f>
        <v>36</v>
      </c>
      <c r="D98" s="6" t="n">
        <f aca="false">MONTH(E98)</f>
        <v>8</v>
      </c>
      <c r="E98" s="2" t="n">
        <f aca="false">+E97-1</f>
        <v>44074</v>
      </c>
      <c r="F98" s="3" t="n">
        <f aca="false">+F97-1</f>
        <v>44070</v>
      </c>
      <c r="G98" s="7" t="n">
        <f aca="false">NETWORKDAYS(F98,E98)-1</f>
        <v>2</v>
      </c>
      <c r="H98" s="8" t="n">
        <f aca="false">+MONTH(F98)</f>
        <v>8</v>
      </c>
      <c r="I98" s="6" t="n">
        <f aca="false">WEEKNUM(F98,1)</f>
        <v>35</v>
      </c>
      <c r="J98" s="6" t="n">
        <v>175</v>
      </c>
      <c r="K98" s="6" t="n">
        <v>176</v>
      </c>
      <c r="L98" s="6" t="n">
        <f aca="false">J98-K98</f>
        <v>-1</v>
      </c>
      <c r="M98" s="6" t="n">
        <v>2.3</v>
      </c>
      <c r="N98" s="6" t="n">
        <v>21.5</v>
      </c>
      <c r="O98" s="4" t="n">
        <f aca="false">M98*J98</f>
        <v>402.5</v>
      </c>
      <c r="P98" s="4" t="n">
        <f aca="false">N98*J98</f>
        <v>3762.5</v>
      </c>
      <c r="Q98" s="4" t="n">
        <f aca="false">+O98/10</f>
        <v>40.25</v>
      </c>
    </row>
    <row r="99" customFormat="false" ht="12.8" hidden="false" customHeight="false" outlineLevel="0" collapsed="false">
      <c r="A99" s="6" t="n">
        <f aca="false">+A100+1</f>
        <v>529</v>
      </c>
      <c r="B99" s="6" t="n">
        <f aca="false">YEAR(F99)</f>
        <v>2020</v>
      </c>
      <c r="C99" s="6" t="n">
        <f aca="false">WEEKNUM(E99,1)</f>
        <v>35</v>
      </c>
      <c r="D99" s="6" t="n">
        <f aca="false">MONTH(E99)</f>
        <v>8</v>
      </c>
      <c r="E99" s="2" t="n">
        <v>44071</v>
      </c>
      <c r="F99" s="3" t="n">
        <f aca="false">+F98-1</f>
        <v>44069</v>
      </c>
      <c r="G99" s="7" t="n">
        <f aca="false">NETWORKDAYS(F99,E99)-1</f>
        <v>2</v>
      </c>
      <c r="H99" s="8" t="n">
        <f aca="false">+MONTH(F99)</f>
        <v>8</v>
      </c>
      <c r="I99" s="6" t="n">
        <f aca="false">WEEKNUM(F99,1)</f>
        <v>35</v>
      </c>
      <c r="J99" s="6" t="n">
        <v>192</v>
      </c>
      <c r="K99" s="6" t="n">
        <v>177</v>
      </c>
      <c r="L99" s="6" t="n">
        <f aca="false">J99-K99</f>
        <v>15</v>
      </c>
      <c r="M99" s="6" t="n">
        <v>1.7</v>
      </c>
      <c r="N99" s="6" t="n">
        <v>19.2</v>
      </c>
      <c r="O99" s="4" t="n">
        <f aca="false">M99*J99</f>
        <v>326.4</v>
      </c>
      <c r="P99" s="4" t="n">
        <f aca="false">N99*J99</f>
        <v>3686.4</v>
      </c>
      <c r="Q99" s="4" t="n">
        <f aca="false">+O99/10</f>
        <v>32.64</v>
      </c>
    </row>
    <row r="100" customFormat="false" ht="12.8" hidden="false" customHeight="false" outlineLevel="0" collapsed="false">
      <c r="A100" s="6" t="n">
        <f aca="false">+A101+1</f>
        <v>528</v>
      </c>
      <c r="B100" s="6" t="n">
        <f aca="false">YEAR(F100)</f>
        <v>2020</v>
      </c>
      <c r="C100" s="6" t="n">
        <f aca="false">WEEKNUM(E100,1)</f>
        <v>35</v>
      </c>
      <c r="D100" s="6" t="n">
        <f aca="false">MONTH(E100)</f>
        <v>8</v>
      </c>
      <c r="E100" s="2" t="n">
        <f aca="false">+E99-1</f>
        <v>44070</v>
      </c>
      <c r="F100" s="3" t="n">
        <f aca="false">+F99-1</f>
        <v>44068</v>
      </c>
      <c r="G100" s="7" t="n">
        <f aca="false">NETWORKDAYS(F100,E100)-1</f>
        <v>2</v>
      </c>
      <c r="H100" s="8" t="n">
        <f aca="false">+MONTH(F100)</f>
        <v>8</v>
      </c>
      <c r="I100" s="6" t="n">
        <f aca="false">WEEKNUM(F100,1)</f>
        <v>35</v>
      </c>
      <c r="J100" s="6" t="n">
        <v>177</v>
      </c>
      <c r="K100" s="6" t="n">
        <v>176</v>
      </c>
      <c r="L100" s="6" t="n">
        <f aca="false">J100-K100</f>
        <v>1</v>
      </c>
      <c r="M100" s="6" t="n">
        <v>2.2</v>
      </c>
      <c r="N100" s="6" t="n">
        <v>25.8</v>
      </c>
      <c r="O100" s="4" t="n">
        <f aca="false">M100*J100</f>
        <v>389.4</v>
      </c>
      <c r="P100" s="4" t="n">
        <f aca="false">N100*J100</f>
        <v>4566.6</v>
      </c>
      <c r="Q100" s="4" t="n">
        <f aca="false">+O100/10</f>
        <v>38.94</v>
      </c>
    </row>
    <row r="101" customFormat="false" ht="12.8" hidden="false" customHeight="false" outlineLevel="0" collapsed="false">
      <c r="A101" s="6" t="n">
        <f aca="false">+A102+1</f>
        <v>527</v>
      </c>
      <c r="B101" s="6" t="n">
        <f aca="false">YEAR(F101)</f>
        <v>2020</v>
      </c>
      <c r="C101" s="6" t="n">
        <f aca="false">WEEKNUM(E101,1)</f>
        <v>35</v>
      </c>
      <c r="D101" s="6" t="n">
        <f aca="false">MONTH(E101)</f>
        <v>8</v>
      </c>
      <c r="E101" s="2" t="n">
        <f aca="false">+E100-1</f>
        <v>44069</v>
      </c>
      <c r="F101" s="3" t="n">
        <f aca="false">+F100-1</f>
        <v>44067</v>
      </c>
      <c r="G101" s="7" t="n">
        <f aca="false">NETWORKDAYS(F101,E101)-1</f>
        <v>2</v>
      </c>
      <c r="H101" s="8" t="n">
        <f aca="false">+MONTH(F101)</f>
        <v>8</v>
      </c>
      <c r="I101" s="6" t="n">
        <f aca="false">WEEKNUM(F101,1)</f>
        <v>35</v>
      </c>
      <c r="J101" s="6" t="n">
        <v>178</v>
      </c>
      <c r="K101" s="6" t="n">
        <v>176</v>
      </c>
      <c r="L101" s="6" t="n">
        <f aca="false">J101-K101</f>
        <v>2</v>
      </c>
      <c r="M101" s="6" t="n">
        <v>1.7</v>
      </c>
      <c r="N101" s="6" t="n">
        <v>21</v>
      </c>
      <c r="O101" s="4" t="n">
        <f aca="false">M101*J101</f>
        <v>302.6</v>
      </c>
      <c r="P101" s="4" t="n">
        <f aca="false">N101*J101</f>
        <v>3738</v>
      </c>
      <c r="Q101" s="4" t="n">
        <f aca="false">+O101/10</f>
        <v>30.26</v>
      </c>
    </row>
    <row r="102" customFormat="false" ht="12.8" hidden="false" customHeight="false" outlineLevel="0" collapsed="false">
      <c r="A102" s="6" t="n">
        <f aca="false">+A103+1</f>
        <v>526</v>
      </c>
      <c r="B102" s="6" t="n">
        <f aca="false">YEAR(F102)</f>
        <v>2020</v>
      </c>
      <c r="C102" s="6" t="n">
        <f aca="false">WEEKNUM(E102,1)</f>
        <v>35</v>
      </c>
      <c r="D102" s="6" t="n">
        <f aca="false">MONTH(E102)</f>
        <v>8</v>
      </c>
      <c r="E102" s="2" t="n">
        <f aca="false">+E101-1</f>
        <v>44068</v>
      </c>
      <c r="F102" s="3" t="n">
        <v>44064</v>
      </c>
      <c r="G102" s="7" t="n">
        <f aca="false">NETWORKDAYS(F102,E102)-1</f>
        <v>2</v>
      </c>
      <c r="H102" s="8" t="n">
        <f aca="false">+MONTH(F102)</f>
        <v>8</v>
      </c>
      <c r="I102" s="6" t="n">
        <f aca="false">WEEKNUM(F102,1)</f>
        <v>34</v>
      </c>
      <c r="J102" s="6" t="n">
        <v>171</v>
      </c>
      <c r="K102" s="6" t="n">
        <v>174</v>
      </c>
      <c r="L102" s="6" t="n">
        <f aca="false">J102-K102</f>
        <v>-3</v>
      </c>
      <c r="M102" s="6" t="n">
        <v>2.1</v>
      </c>
      <c r="N102" s="6" t="n">
        <v>24.6</v>
      </c>
      <c r="O102" s="4" t="n">
        <f aca="false">M102*J102</f>
        <v>359.1</v>
      </c>
      <c r="P102" s="4" t="n">
        <f aca="false">N102*J102</f>
        <v>4206.6</v>
      </c>
      <c r="Q102" s="4" t="n">
        <f aca="false">+O102/10</f>
        <v>35.91</v>
      </c>
    </row>
    <row r="103" customFormat="false" ht="12.8" hidden="false" customHeight="false" outlineLevel="0" collapsed="false">
      <c r="A103" s="6" t="n">
        <f aca="false">+A104+1</f>
        <v>525</v>
      </c>
      <c r="B103" s="6" t="n">
        <f aca="false">YEAR(F103)</f>
        <v>2020</v>
      </c>
      <c r="C103" s="6" t="n">
        <f aca="false">WEEKNUM(E103,1)</f>
        <v>35</v>
      </c>
      <c r="D103" s="6" t="n">
        <f aca="false">MONTH(E103)</f>
        <v>8</v>
      </c>
      <c r="E103" s="2" t="n">
        <f aca="false">+E102-1</f>
        <v>44067</v>
      </c>
      <c r="F103" s="3" t="n">
        <f aca="false">+F102-1</f>
        <v>44063</v>
      </c>
      <c r="G103" s="7" t="n">
        <f aca="false">NETWORKDAYS(F103,E103)-1</f>
        <v>2</v>
      </c>
      <c r="H103" s="8" t="n">
        <f aca="false">+MONTH(F103)</f>
        <v>8</v>
      </c>
      <c r="I103" s="6" t="n">
        <f aca="false">WEEKNUM(F103,1)</f>
        <v>34</v>
      </c>
      <c r="J103" s="6" t="n">
        <v>180</v>
      </c>
      <c r="K103" s="6" t="n">
        <v>177</v>
      </c>
      <c r="L103" s="6" t="n">
        <f aca="false">J103-K103</f>
        <v>3</v>
      </c>
      <c r="M103" s="6" t="n">
        <v>2.3</v>
      </c>
      <c r="N103" s="6" t="n">
        <v>24.9</v>
      </c>
      <c r="O103" s="4" t="n">
        <f aca="false">M103*J103</f>
        <v>414</v>
      </c>
      <c r="P103" s="4" t="n">
        <f aca="false">N103*J103</f>
        <v>4482</v>
      </c>
      <c r="Q103" s="4" t="n">
        <f aca="false">+O103/10</f>
        <v>41.4</v>
      </c>
    </row>
    <row r="104" customFormat="false" ht="12.8" hidden="false" customHeight="false" outlineLevel="0" collapsed="false">
      <c r="A104" s="6" t="n">
        <f aca="false">+A105+1</f>
        <v>524</v>
      </c>
      <c r="B104" s="6" t="n">
        <f aca="false">YEAR(F104)</f>
        <v>2020</v>
      </c>
      <c r="C104" s="6" t="n">
        <f aca="false">WEEKNUM(E104,1)</f>
        <v>34</v>
      </c>
      <c r="D104" s="6" t="n">
        <f aca="false">MONTH(E104)</f>
        <v>8</v>
      </c>
      <c r="E104" s="2" t="n">
        <v>44064</v>
      </c>
      <c r="F104" s="3" t="n">
        <f aca="false">+F103-1</f>
        <v>44062</v>
      </c>
      <c r="G104" s="7" t="n">
        <f aca="false">NETWORKDAYS(F104,E104)-1</f>
        <v>2</v>
      </c>
      <c r="H104" s="8" t="n">
        <f aca="false">+MONTH(F104)</f>
        <v>8</v>
      </c>
      <c r="I104" s="6" t="n">
        <f aca="false">WEEKNUM(F104,1)</f>
        <v>34</v>
      </c>
      <c r="J104" s="6" t="n">
        <v>221</v>
      </c>
      <c r="K104" s="6" t="n">
        <v>176</v>
      </c>
      <c r="L104" s="6" t="n">
        <f aca="false">J104-K104</f>
        <v>45</v>
      </c>
      <c r="M104" s="6" t="n">
        <v>2</v>
      </c>
      <c r="N104" s="6" t="n">
        <v>23.6</v>
      </c>
      <c r="O104" s="4" t="n">
        <f aca="false">M104*J104</f>
        <v>442</v>
      </c>
      <c r="P104" s="4" t="n">
        <f aca="false">N104*J104</f>
        <v>5215.6</v>
      </c>
      <c r="Q104" s="4" t="n">
        <f aca="false">+O104/10</f>
        <v>44.2</v>
      </c>
    </row>
    <row r="105" customFormat="false" ht="12.8" hidden="false" customHeight="false" outlineLevel="0" collapsed="false">
      <c r="A105" s="6" t="n">
        <f aca="false">+A106+1</f>
        <v>523</v>
      </c>
      <c r="B105" s="6" t="n">
        <f aca="false">YEAR(F105)</f>
        <v>2020</v>
      </c>
      <c r="C105" s="6" t="n">
        <f aca="false">WEEKNUM(E105,1)</f>
        <v>34</v>
      </c>
      <c r="D105" s="6" t="n">
        <f aca="false">MONTH(E105)</f>
        <v>8</v>
      </c>
      <c r="E105" s="2" t="n">
        <f aca="false">+E104-1</f>
        <v>44063</v>
      </c>
      <c r="F105" s="3" t="n">
        <f aca="false">+F104-1</f>
        <v>44061</v>
      </c>
      <c r="G105" s="7" t="n">
        <f aca="false">NETWORKDAYS(F105,E105)-1</f>
        <v>2</v>
      </c>
      <c r="H105" s="8" t="n">
        <f aca="false">+MONTH(F105)</f>
        <v>8</v>
      </c>
      <c r="I105" s="6" t="n">
        <f aca="false">WEEKNUM(F105,1)</f>
        <v>34</v>
      </c>
      <c r="J105" s="6" t="n">
        <v>163</v>
      </c>
      <c r="K105" s="6" t="n">
        <v>177</v>
      </c>
      <c r="L105" s="6" t="n">
        <f aca="false">J105-K105</f>
        <v>-14</v>
      </c>
      <c r="M105" s="6" t="n">
        <v>2.1</v>
      </c>
      <c r="N105" s="6" t="n">
        <v>26.5</v>
      </c>
      <c r="O105" s="4" t="n">
        <f aca="false">M105*J105</f>
        <v>342.3</v>
      </c>
      <c r="P105" s="4" t="n">
        <f aca="false">N105*J105</f>
        <v>4319.5</v>
      </c>
      <c r="Q105" s="4" t="n">
        <f aca="false">+O105/10</f>
        <v>34.23</v>
      </c>
    </row>
    <row r="106" customFormat="false" ht="12.8" hidden="false" customHeight="false" outlineLevel="0" collapsed="false">
      <c r="A106" s="6" t="n">
        <f aca="false">+A107+1</f>
        <v>522</v>
      </c>
      <c r="B106" s="6" t="n">
        <f aca="false">YEAR(F106)</f>
        <v>2020</v>
      </c>
      <c r="C106" s="6" t="n">
        <f aca="false">WEEKNUM(E106,1)</f>
        <v>34</v>
      </c>
      <c r="D106" s="6" t="n">
        <f aca="false">MONTH(E106)</f>
        <v>8</v>
      </c>
      <c r="E106" s="2" t="n">
        <f aca="false">+E105-1</f>
        <v>44062</v>
      </c>
      <c r="F106" s="3" t="n">
        <f aca="false">+F105-1</f>
        <v>44060</v>
      </c>
      <c r="G106" s="7" t="n">
        <f aca="false">NETWORKDAYS(F106,E106)-1</f>
        <v>2</v>
      </c>
      <c r="H106" s="8" t="n">
        <f aca="false">+MONTH(F106)</f>
        <v>8</v>
      </c>
      <c r="I106" s="6" t="n">
        <f aca="false">WEEKNUM(F106,1)</f>
        <v>34</v>
      </c>
      <c r="J106" s="6" t="n">
        <v>190</v>
      </c>
      <c r="K106" s="6" t="n">
        <v>178</v>
      </c>
      <c r="L106" s="6" t="n">
        <f aca="false">J106-K106</f>
        <v>12</v>
      </c>
      <c r="M106" s="6" t="n">
        <v>2.5</v>
      </c>
      <c r="N106" s="6" t="n">
        <v>25.2</v>
      </c>
      <c r="O106" s="4" t="n">
        <f aca="false">M106*J106</f>
        <v>475</v>
      </c>
      <c r="P106" s="4" t="n">
        <f aca="false">N106*J106</f>
        <v>4788</v>
      </c>
      <c r="Q106" s="4" t="n">
        <f aca="false">+O106/10</f>
        <v>47.5</v>
      </c>
    </row>
    <row r="107" customFormat="false" ht="12.8" hidden="false" customHeight="false" outlineLevel="0" collapsed="false">
      <c r="A107" s="6" t="n">
        <f aca="false">+A108+1</f>
        <v>521</v>
      </c>
      <c r="B107" s="6" t="n">
        <f aca="false">YEAR(F107)</f>
        <v>2020</v>
      </c>
      <c r="C107" s="6" t="n">
        <f aca="false">WEEKNUM(E107,1)</f>
        <v>34</v>
      </c>
      <c r="D107" s="6" t="n">
        <f aca="false">MONTH(E107)</f>
        <v>8</v>
      </c>
      <c r="E107" s="2" t="n">
        <f aca="false">+E106-1</f>
        <v>44061</v>
      </c>
      <c r="F107" s="3" t="n">
        <v>44057</v>
      </c>
      <c r="G107" s="7" t="n">
        <f aca="false">NETWORKDAYS(F107,E107)-1</f>
        <v>2</v>
      </c>
      <c r="H107" s="8" t="n">
        <f aca="false">+MONTH(F107)</f>
        <v>8</v>
      </c>
      <c r="I107" s="6" t="n">
        <f aca="false">WEEKNUM(F107,1)</f>
        <v>33</v>
      </c>
      <c r="J107" s="6" t="n">
        <v>168</v>
      </c>
      <c r="K107" s="6" t="n">
        <v>177</v>
      </c>
      <c r="L107" s="6" t="n">
        <f aca="false">J107-K107</f>
        <v>-9</v>
      </c>
      <c r="M107" s="6" t="n">
        <v>2.8</v>
      </c>
      <c r="N107" s="6" t="n">
        <v>24.9</v>
      </c>
      <c r="O107" s="4" t="n">
        <f aca="false">M107*J107</f>
        <v>470.4</v>
      </c>
      <c r="P107" s="4" t="n">
        <f aca="false">N107*J107</f>
        <v>4183.2</v>
      </c>
      <c r="Q107" s="4" t="n">
        <f aca="false">+O107/10</f>
        <v>47.04</v>
      </c>
    </row>
    <row r="108" customFormat="false" ht="12.8" hidden="false" customHeight="false" outlineLevel="0" collapsed="false">
      <c r="A108" s="6" t="n">
        <f aca="false">+A109+1</f>
        <v>520</v>
      </c>
      <c r="B108" s="6" t="n">
        <f aca="false">YEAR(F108)</f>
        <v>2020</v>
      </c>
      <c r="C108" s="6" t="n">
        <f aca="false">WEEKNUM(E108,1)</f>
        <v>34</v>
      </c>
      <c r="D108" s="6" t="n">
        <f aca="false">MONTH(E108)</f>
        <v>8</v>
      </c>
      <c r="E108" s="2" t="n">
        <f aca="false">+E107-1</f>
        <v>44060</v>
      </c>
      <c r="F108" s="3" t="n">
        <f aca="false">+F107-1</f>
        <v>44056</v>
      </c>
      <c r="G108" s="7" t="n">
        <f aca="false">NETWORKDAYS(F108,E108)-1</f>
        <v>2</v>
      </c>
      <c r="H108" s="8" t="n">
        <f aca="false">+MONTH(F108)</f>
        <v>8</v>
      </c>
      <c r="I108" s="6" t="n">
        <f aca="false">WEEKNUM(F108,1)</f>
        <v>33</v>
      </c>
      <c r="J108" s="6" t="n">
        <v>170</v>
      </c>
      <c r="K108" s="6" t="n">
        <v>176</v>
      </c>
      <c r="L108" s="6" t="n">
        <f aca="false">J108-K108</f>
        <v>-6</v>
      </c>
      <c r="M108" s="6" t="n">
        <v>1.7</v>
      </c>
      <c r="N108" s="6" t="n">
        <v>24</v>
      </c>
      <c r="O108" s="4" t="n">
        <f aca="false">M108*J108</f>
        <v>289</v>
      </c>
      <c r="P108" s="4" t="n">
        <f aca="false">N108*J108</f>
        <v>4080</v>
      </c>
      <c r="Q108" s="4" t="n">
        <f aca="false">+O108/10</f>
        <v>28.9</v>
      </c>
    </row>
    <row r="109" customFormat="false" ht="12.8" hidden="false" customHeight="false" outlineLevel="0" collapsed="false">
      <c r="A109" s="6" t="n">
        <f aca="false">+A110+1</f>
        <v>519</v>
      </c>
      <c r="B109" s="6" t="n">
        <f aca="false">YEAR(F109)</f>
        <v>2020</v>
      </c>
      <c r="C109" s="6" t="n">
        <f aca="false">WEEKNUM(E109,1)</f>
        <v>33</v>
      </c>
      <c r="D109" s="6" t="n">
        <f aca="false">MONTH(E109)</f>
        <v>8</v>
      </c>
      <c r="E109" s="2" t="n">
        <v>44057</v>
      </c>
      <c r="F109" s="3" t="n">
        <f aca="false">+F108-1</f>
        <v>44055</v>
      </c>
      <c r="G109" s="7" t="n">
        <f aca="false">NETWORKDAYS(F109,E109)-1</f>
        <v>2</v>
      </c>
      <c r="H109" s="8" t="n">
        <f aca="false">+MONTH(F109)</f>
        <v>8</v>
      </c>
      <c r="I109" s="6" t="n">
        <f aca="false">WEEKNUM(F109,1)</f>
        <v>33</v>
      </c>
      <c r="J109" s="6" t="n">
        <v>168</v>
      </c>
      <c r="K109" s="6" t="n">
        <v>176</v>
      </c>
      <c r="L109" s="6" t="n">
        <f aca="false">J109-K109</f>
        <v>-8</v>
      </c>
      <c r="M109" s="6" t="n">
        <v>1.9</v>
      </c>
      <c r="N109" s="6" t="n">
        <v>25.9</v>
      </c>
      <c r="O109" s="4" t="n">
        <f aca="false">M109*J109</f>
        <v>319.2</v>
      </c>
      <c r="P109" s="4" t="n">
        <f aca="false">N109*J109</f>
        <v>4351.2</v>
      </c>
      <c r="Q109" s="4" t="n">
        <f aca="false">+O109/10</f>
        <v>31.92</v>
      </c>
    </row>
    <row r="110" customFormat="false" ht="12.8" hidden="false" customHeight="false" outlineLevel="0" collapsed="false">
      <c r="A110" s="6" t="n">
        <f aca="false">+A111+1</f>
        <v>518</v>
      </c>
      <c r="B110" s="6" t="n">
        <f aca="false">YEAR(F110)</f>
        <v>2020</v>
      </c>
      <c r="C110" s="6" t="n">
        <f aca="false">WEEKNUM(E110,1)</f>
        <v>33</v>
      </c>
      <c r="D110" s="6" t="n">
        <f aca="false">MONTH(E110)</f>
        <v>8</v>
      </c>
      <c r="E110" s="2" t="n">
        <f aca="false">+E109-1</f>
        <v>44056</v>
      </c>
      <c r="F110" s="3" t="n">
        <f aca="false">+F109-1</f>
        <v>44054</v>
      </c>
      <c r="G110" s="7" t="n">
        <f aca="false">NETWORKDAYS(F110,E110)-1</f>
        <v>2</v>
      </c>
      <c r="H110" s="8" t="n">
        <f aca="false">+MONTH(F110)</f>
        <v>8</v>
      </c>
      <c r="I110" s="6" t="n">
        <f aca="false">WEEKNUM(F110,1)</f>
        <v>33</v>
      </c>
      <c r="J110" s="6" t="n">
        <v>176</v>
      </c>
      <c r="K110" s="6" t="n">
        <v>176</v>
      </c>
      <c r="L110" s="6" t="n">
        <f aca="false">J110-K110</f>
        <v>0</v>
      </c>
      <c r="M110" s="6" t="n">
        <v>2.2</v>
      </c>
      <c r="N110" s="6" t="n">
        <v>24.8</v>
      </c>
      <c r="O110" s="4" t="n">
        <f aca="false">M110*J110</f>
        <v>387.2</v>
      </c>
      <c r="P110" s="4" t="n">
        <f aca="false">N110*J110</f>
        <v>4364.8</v>
      </c>
      <c r="Q110" s="4" t="n">
        <f aca="false">+O110/10</f>
        <v>38.72</v>
      </c>
    </row>
    <row r="111" customFormat="false" ht="12.8" hidden="false" customHeight="false" outlineLevel="0" collapsed="false">
      <c r="A111" s="6" t="n">
        <f aca="false">+A112+1</f>
        <v>517</v>
      </c>
      <c r="B111" s="6" t="n">
        <f aca="false">YEAR(F111)</f>
        <v>2020</v>
      </c>
      <c r="C111" s="6" t="n">
        <f aca="false">WEEKNUM(E111,1)</f>
        <v>33</v>
      </c>
      <c r="D111" s="6" t="n">
        <f aca="false">MONTH(E111)</f>
        <v>8</v>
      </c>
      <c r="E111" s="2" t="n">
        <f aca="false">+E110-1</f>
        <v>44055</v>
      </c>
      <c r="F111" s="3" t="n">
        <f aca="false">+F110-1</f>
        <v>44053</v>
      </c>
      <c r="G111" s="7" t="n">
        <f aca="false">NETWORKDAYS(F111,E111)-1</f>
        <v>2</v>
      </c>
      <c r="H111" s="8" t="n">
        <f aca="false">+MONTH(F111)</f>
        <v>8</v>
      </c>
      <c r="I111" s="6" t="n">
        <f aca="false">WEEKNUM(F111,1)</f>
        <v>33</v>
      </c>
      <c r="J111" s="6" t="n">
        <v>166</v>
      </c>
      <c r="K111" s="6" t="n">
        <v>176</v>
      </c>
      <c r="L111" s="6" t="n">
        <f aca="false">J111-K111</f>
        <v>-10</v>
      </c>
      <c r="M111" s="6" t="n">
        <v>1.7</v>
      </c>
      <c r="N111" s="6" t="n">
        <v>27.1</v>
      </c>
      <c r="O111" s="4" t="n">
        <f aca="false">M111*J111</f>
        <v>282.2</v>
      </c>
      <c r="P111" s="4" t="n">
        <f aca="false">N111*J111</f>
        <v>4498.6</v>
      </c>
      <c r="Q111" s="4" t="n">
        <f aca="false">+O111/10</f>
        <v>28.22</v>
      </c>
    </row>
    <row r="112" customFormat="false" ht="12.8" hidden="false" customHeight="false" outlineLevel="0" collapsed="false">
      <c r="A112" s="6" t="n">
        <f aca="false">+A113+1</f>
        <v>516</v>
      </c>
      <c r="B112" s="6" t="n">
        <f aca="false">YEAR(F112)</f>
        <v>2020</v>
      </c>
      <c r="C112" s="6" t="n">
        <f aca="false">WEEKNUM(E112,1)</f>
        <v>33</v>
      </c>
      <c r="D112" s="6" t="n">
        <f aca="false">MONTH(E112)</f>
        <v>8</v>
      </c>
      <c r="E112" s="2" t="n">
        <f aca="false">+E111-1</f>
        <v>44054</v>
      </c>
      <c r="F112" s="3" t="n">
        <v>44050</v>
      </c>
      <c r="G112" s="7" t="n">
        <f aca="false">NETWORKDAYS(F112,E112)-1</f>
        <v>2</v>
      </c>
      <c r="H112" s="8" t="n">
        <f aca="false">+MONTH(F112)</f>
        <v>8</v>
      </c>
      <c r="I112" s="6" t="n">
        <f aca="false">WEEKNUM(F112,1)</f>
        <v>32</v>
      </c>
      <c r="J112" s="6" t="n">
        <v>276</v>
      </c>
      <c r="K112" s="6" t="n">
        <v>176</v>
      </c>
      <c r="L112" s="6" t="n">
        <f aca="false">J112-K112</f>
        <v>100</v>
      </c>
      <c r="M112" s="6" t="n">
        <v>2.2</v>
      </c>
      <c r="N112" s="6" t="n">
        <v>5.5</v>
      </c>
      <c r="O112" s="4" t="n">
        <f aca="false">M112*J112</f>
        <v>607.2</v>
      </c>
      <c r="P112" s="4" t="n">
        <f aca="false">N112*J112</f>
        <v>1518</v>
      </c>
      <c r="Q112" s="4" t="n">
        <f aca="false">+O112/10</f>
        <v>60.72</v>
      </c>
    </row>
    <row r="113" customFormat="false" ht="12.8" hidden="false" customHeight="false" outlineLevel="0" collapsed="false">
      <c r="A113" s="6" t="n">
        <f aca="false">+A114+1</f>
        <v>515</v>
      </c>
      <c r="B113" s="6" t="n">
        <f aca="false">YEAR(F113)</f>
        <v>2020</v>
      </c>
      <c r="C113" s="6" t="n">
        <f aca="false">WEEKNUM(E113,1)</f>
        <v>33</v>
      </c>
      <c r="D113" s="6" t="n">
        <f aca="false">MONTH(E113)</f>
        <v>8</v>
      </c>
      <c r="E113" s="2" t="n">
        <f aca="false">+E112-1</f>
        <v>44053</v>
      </c>
      <c r="F113" s="3" t="n">
        <f aca="false">+F112-1</f>
        <v>44049</v>
      </c>
      <c r="G113" s="7" t="n">
        <f aca="false">NETWORKDAYS(F113,E113)-1</f>
        <v>2</v>
      </c>
      <c r="H113" s="8" t="n">
        <f aca="false">+MONTH(F113)</f>
        <v>8</v>
      </c>
      <c r="I113" s="6" t="n">
        <f aca="false">WEEKNUM(F113,1)</f>
        <v>32</v>
      </c>
      <c r="J113" s="6" t="n">
        <v>187</v>
      </c>
      <c r="K113" s="6" t="n">
        <v>176</v>
      </c>
      <c r="L113" s="6" t="n">
        <f aca="false">J113-K113</f>
        <v>11</v>
      </c>
      <c r="M113" s="6" t="n">
        <v>1.7</v>
      </c>
      <c r="N113" s="6" t="n">
        <v>22.5</v>
      </c>
      <c r="O113" s="4" t="n">
        <f aca="false">M113*J113</f>
        <v>317.9</v>
      </c>
      <c r="P113" s="4" t="n">
        <f aca="false">N113*J113</f>
        <v>4207.5</v>
      </c>
      <c r="Q113" s="4" t="n">
        <f aca="false">+O113/10</f>
        <v>31.79</v>
      </c>
    </row>
    <row r="114" customFormat="false" ht="12.8" hidden="false" customHeight="false" outlineLevel="0" collapsed="false">
      <c r="A114" s="6" t="n">
        <f aca="false">+A115+1</f>
        <v>514</v>
      </c>
      <c r="B114" s="6" t="n">
        <f aca="false">YEAR(F114)</f>
        <v>2020</v>
      </c>
      <c r="C114" s="6" t="n">
        <f aca="false">WEEKNUM(E114,1)</f>
        <v>32</v>
      </c>
      <c r="D114" s="6" t="n">
        <f aca="false">MONTH(E114)</f>
        <v>8</v>
      </c>
      <c r="E114" s="2" t="n">
        <v>44050</v>
      </c>
      <c r="F114" s="3" t="n">
        <f aca="false">+F113-1</f>
        <v>44048</v>
      </c>
      <c r="G114" s="7" t="n">
        <f aca="false">NETWORKDAYS(F114,E114)-1</f>
        <v>2</v>
      </c>
      <c r="H114" s="8" t="n">
        <f aca="false">+MONTH(F114)</f>
        <v>8</v>
      </c>
      <c r="I114" s="6" t="n">
        <f aca="false">WEEKNUM(F114,1)</f>
        <v>32</v>
      </c>
      <c r="J114" s="6" t="n">
        <v>186</v>
      </c>
      <c r="K114" s="6" t="n">
        <v>171</v>
      </c>
      <c r="L114" s="6" t="n">
        <f aca="false">J114-K114</f>
        <v>15</v>
      </c>
      <c r="M114" s="6" t="n">
        <v>1.6</v>
      </c>
      <c r="N114" s="6" t="n">
        <v>22.6</v>
      </c>
      <c r="O114" s="4" t="n">
        <f aca="false">M114*J114</f>
        <v>297.6</v>
      </c>
      <c r="P114" s="4" t="n">
        <f aca="false">N114*J114</f>
        <v>4203.6</v>
      </c>
      <c r="Q114" s="4" t="n">
        <f aca="false">+O114/10</f>
        <v>29.76</v>
      </c>
    </row>
    <row r="115" customFormat="false" ht="12.8" hidden="false" customHeight="false" outlineLevel="0" collapsed="false">
      <c r="A115" s="6" t="n">
        <f aca="false">+A116+1</f>
        <v>513</v>
      </c>
      <c r="B115" s="6" t="n">
        <f aca="false">YEAR(F115)</f>
        <v>2020</v>
      </c>
      <c r="C115" s="6" t="n">
        <f aca="false">WEEKNUM(E115,1)</f>
        <v>32</v>
      </c>
      <c r="D115" s="6" t="n">
        <f aca="false">MONTH(E115)</f>
        <v>8</v>
      </c>
      <c r="E115" s="2" t="n">
        <f aca="false">+E114-1</f>
        <v>44049</v>
      </c>
      <c r="F115" s="3" t="n">
        <f aca="false">+F114-1</f>
        <v>44047</v>
      </c>
      <c r="G115" s="7" t="n">
        <f aca="false">NETWORKDAYS(F115,E115)-1</f>
        <v>2</v>
      </c>
      <c r="H115" s="8" t="n">
        <f aca="false">+MONTH(F115)</f>
        <v>8</v>
      </c>
      <c r="I115" s="6" t="n">
        <f aca="false">WEEKNUM(F115,1)</f>
        <v>32</v>
      </c>
      <c r="J115" s="6" t="n">
        <v>182</v>
      </c>
      <c r="K115" s="6" t="n">
        <v>171</v>
      </c>
      <c r="L115" s="6" t="n">
        <f aca="false">J115-K115</f>
        <v>11</v>
      </c>
      <c r="M115" s="6" t="n">
        <v>1</v>
      </c>
      <c r="N115" s="6" t="n">
        <v>16.3</v>
      </c>
      <c r="O115" s="4" t="n">
        <f aca="false">M115*J115</f>
        <v>182</v>
      </c>
      <c r="P115" s="4" t="n">
        <f aca="false">N115*J115</f>
        <v>2966.6</v>
      </c>
      <c r="Q115" s="4" t="n">
        <f aca="false">+O115/10</f>
        <v>18.2</v>
      </c>
    </row>
    <row r="116" customFormat="false" ht="12.8" hidden="false" customHeight="false" outlineLevel="0" collapsed="false">
      <c r="A116" s="6" t="n">
        <f aca="false">+A117+1</f>
        <v>512</v>
      </c>
      <c r="B116" s="6" t="n">
        <f aca="false">YEAR(F116)</f>
        <v>2020</v>
      </c>
      <c r="C116" s="6" t="n">
        <f aca="false">WEEKNUM(E116,1)</f>
        <v>32</v>
      </c>
      <c r="D116" s="6" t="n">
        <f aca="false">MONTH(E116)</f>
        <v>8</v>
      </c>
      <c r="E116" s="2" t="n">
        <f aca="false">+E115-1</f>
        <v>44048</v>
      </c>
      <c r="F116" s="3" t="n">
        <f aca="false">+F115-1</f>
        <v>44046</v>
      </c>
      <c r="G116" s="7" t="n">
        <f aca="false">NETWORKDAYS(F116,E116)-1</f>
        <v>2</v>
      </c>
      <c r="H116" s="8" t="n">
        <f aca="false">+MONTH(F116)</f>
        <v>8</v>
      </c>
      <c r="I116" s="6" t="n">
        <f aca="false">WEEKNUM(F116,1)</f>
        <v>32</v>
      </c>
      <c r="J116" s="6" t="n">
        <v>191</v>
      </c>
      <c r="K116" s="6" t="n">
        <v>164</v>
      </c>
      <c r="L116" s="6" t="n">
        <f aca="false">J116-K116</f>
        <v>27</v>
      </c>
      <c r="M116" s="6" t="n">
        <v>1.8</v>
      </c>
      <c r="N116" s="6" t="n">
        <v>28.2</v>
      </c>
      <c r="O116" s="4" t="n">
        <f aca="false">M116*J116</f>
        <v>343.8</v>
      </c>
      <c r="P116" s="4" t="n">
        <f aca="false">N116*J116</f>
        <v>5386.2</v>
      </c>
      <c r="Q116" s="4" t="n">
        <f aca="false">+O116/10</f>
        <v>34.38</v>
      </c>
    </row>
    <row r="117" customFormat="false" ht="12.8" hidden="false" customHeight="false" outlineLevel="0" collapsed="false">
      <c r="A117" s="6" t="n">
        <f aca="false">+A118+1</f>
        <v>511</v>
      </c>
      <c r="B117" s="6" t="n">
        <f aca="false">YEAR(F117)</f>
        <v>2020</v>
      </c>
      <c r="C117" s="6" t="n">
        <f aca="false">WEEKNUM(E117,1)</f>
        <v>32</v>
      </c>
      <c r="D117" s="6" t="n">
        <f aca="false">MONTH(E117)</f>
        <v>8</v>
      </c>
      <c r="E117" s="2" t="n">
        <f aca="false">+E116-1</f>
        <v>44047</v>
      </c>
      <c r="F117" s="3" t="n">
        <v>44043</v>
      </c>
      <c r="G117" s="7" t="n">
        <f aca="false">NETWORKDAYS(F117,E117)-1</f>
        <v>2</v>
      </c>
      <c r="H117" s="8" t="n">
        <f aca="false">+MONTH(F117)</f>
        <v>7</v>
      </c>
      <c r="I117" s="6" t="n">
        <f aca="false">WEEKNUM(F117,1)</f>
        <v>31</v>
      </c>
      <c r="J117" s="6" t="n">
        <v>326</v>
      </c>
      <c r="K117" s="6" t="n">
        <v>173</v>
      </c>
      <c r="L117" s="6" t="n">
        <f aca="false">J117-K117</f>
        <v>153</v>
      </c>
      <c r="M117" s="6" t="n">
        <v>1.7</v>
      </c>
      <c r="N117" s="6" t="n">
        <v>28</v>
      </c>
      <c r="O117" s="4" t="n">
        <f aca="false">M117*J117</f>
        <v>554.2</v>
      </c>
      <c r="P117" s="4" t="n">
        <f aca="false">N117*J117</f>
        <v>9128</v>
      </c>
      <c r="Q117" s="4" t="n">
        <f aca="false">+O117/10</f>
        <v>55.42</v>
      </c>
    </row>
    <row r="118" customFormat="false" ht="12.8" hidden="false" customHeight="false" outlineLevel="0" collapsed="false">
      <c r="A118" s="6" t="n">
        <f aca="false">+A119+1</f>
        <v>510</v>
      </c>
      <c r="B118" s="6" t="n">
        <f aca="false">YEAR(F118)</f>
        <v>2020</v>
      </c>
      <c r="C118" s="6" t="n">
        <f aca="false">WEEKNUM(E118,1)</f>
        <v>32</v>
      </c>
      <c r="D118" s="6" t="n">
        <f aca="false">MONTH(E118)</f>
        <v>8</v>
      </c>
      <c r="E118" s="2" t="n">
        <f aca="false">+E117-1</f>
        <v>44046</v>
      </c>
      <c r="F118" s="3" t="n">
        <f aca="false">+F117-1</f>
        <v>44042</v>
      </c>
      <c r="G118" s="7" t="n">
        <f aca="false">NETWORKDAYS(F118,E118)-1</f>
        <v>2</v>
      </c>
      <c r="H118" s="8" t="n">
        <f aca="false">+MONTH(F118)</f>
        <v>7</v>
      </c>
      <c r="I118" s="6" t="n">
        <f aca="false">WEEKNUM(F118,1)</f>
        <v>31</v>
      </c>
      <c r="J118" s="6" t="n">
        <v>294</v>
      </c>
      <c r="K118" s="6" t="n">
        <v>176</v>
      </c>
      <c r="L118" s="6" t="n">
        <f aca="false">J118-K118</f>
        <v>118</v>
      </c>
      <c r="M118" s="6" t="n">
        <v>1.8</v>
      </c>
      <c r="N118" s="6" t="n">
        <v>27.5</v>
      </c>
      <c r="O118" s="4" t="n">
        <f aca="false">M118*J118</f>
        <v>529.2</v>
      </c>
      <c r="P118" s="4" t="n">
        <f aca="false">N118*J118</f>
        <v>8085</v>
      </c>
      <c r="Q118" s="4" t="n">
        <f aca="false">+O118/10</f>
        <v>52.92</v>
      </c>
    </row>
    <row r="119" customFormat="false" ht="12.8" hidden="false" customHeight="false" outlineLevel="0" collapsed="false">
      <c r="A119" s="6" t="n">
        <f aca="false">+A120+1</f>
        <v>509</v>
      </c>
      <c r="B119" s="6" t="n">
        <f aca="false">YEAR(F119)</f>
        <v>2020</v>
      </c>
      <c r="C119" s="6" t="n">
        <f aca="false">WEEKNUM(E119,1)</f>
        <v>31</v>
      </c>
      <c r="D119" s="6" t="n">
        <f aca="false">MONTH(E119)</f>
        <v>7</v>
      </c>
      <c r="E119" s="2" t="n">
        <v>44043</v>
      </c>
      <c r="F119" s="3" t="n">
        <f aca="false">+F118-1</f>
        <v>44041</v>
      </c>
      <c r="G119" s="7" t="n">
        <f aca="false">NETWORKDAYS(F119,E119)-1</f>
        <v>2</v>
      </c>
      <c r="H119" s="8" t="n">
        <f aca="false">+MONTH(F119)</f>
        <v>7</v>
      </c>
      <c r="I119" s="6" t="n">
        <f aca="false">WEEKNUM(F119,1)</f>
        <v>31</v>
      </c>
      <c r="J119" s="6" t="n">
        <v>263</v>
      </c>
      <c r="K119" s="6" t="n">
        <v>171</v>
      </c>
      <c r="L119" s="6" t="n">
        <f aca="false">J119-K119</f>
        <v>92</v>
      </c>
      <c r="M119" s="6" t="n">
        <v>1.7</v>
      </c>
      <c r="N119" s="6" t="n">
        <v>28.1</v>
      </c>
      <c r="O119" s="4" t="n">
        <f aca="false">M119*J119</f>
        <v>447.1</v>
      </c>
      <c r="P119" s="4" t="n">
        <f aca="false">N119*J119</f>
        <v>7390.3</v>
      </c>
      <c r="Q119" s="4" t="n">
        <f aca="false">+O119/10</f>
        <v>44.71</v>
      </c>
    </row>
    <row r="120" customFormat="false" ht="12.8" hidden="false" customHeight="false" outlineLevel="0" collapsed="false">
      <c r="A120" s="6" t="n">
        <f aca="false">+A121+1</f>
        <v>508</v>
      </c>
      <c r="B120" s="6" t="n">
        <f aca="false">YEAR(F120)</f>
        <v>2020</v>
      </c>
      <c r="C120" s="6" t="n">
        <f aca="false">WEEKNUM(E120,1)</f>
        <v>31</v>
      </c>
      <c r="D120" s="6" t="n">
        <f aca="false">MONTH(E120)</f>
        <v>7</v>
      </c>
      <c r="E120" s="2" t="n">
        <f aca="false">+E119-1</f>
        <v>44042</v>
      </c>
      <c r="F120" s="3" t="n">
        <f aca="false">+F119-1</f>
        <v>44040</v>
      </c>
      <c r="G120" s="7" t="n">
        <f aca="false">NETWORKDAYS(F120,E120)-1</f>
        <v>2</v>
      </c>
      <c r="H120" s="8" t="n">
        <f aca="false">+MONTH(F120)</f>
        <v>7</v>
      </c>
      <c r="I120" s="6" t="n">
        <f aca="false">WEEKNUM(F120,1)</f>
        <v>31</v>
      </c>
      <c r="J120" s="6" t="n">
        <v>168</v>
      </c>
      <c r="K120" s="6" t="n">
        <v>171</v>
      </c>
      <c r="L120" s="6" t="n">
        <f aca="false">J120-K120</f>
        <v>-3</v>
      </c>
      <c r="M120" s="6" t="n">
        <v>1.8</v>
      </c>
      <c r="N120" s="6" t="n">
        <v>30</v>
      </c>
      <c r="O120" s="4" t="n">
        <f aca="false">M120*J120</f>
        <v>302.4</v>
      </c>
      <c r="P120" s="4" t="n">
        <f aca="false">N120*J120</f>
        <v>5040</v>
      </c>
      <c r="Q120" s="4" t="n">
        <f aca="false">+O120/10</f>
        <v>30.24</v>
      </c>
    </row>
    <row r="121" customFormat="false" ht="12.8" hidden="false" customHeight="false" outlineLevel="0" collapsed="false">
      <c r="A121" s="6" t="n">
        <f aca="false">+A122+1</f>
        <v>507</v>
      </c>
      <c r="B121" s="6" t="n">
        <f aca="false">YEAR(F121)</f>
        <v>2020</v>
      </c>
      <c r="C121" s="6" t="n">
        <f aca="false">WEEKNUM(E121,1)</f>
        <v>31</v>
      </c>
      <c r="D121" s="6" t="n">
        <f aca="false">MONTH(E121)</f>
        <v>7</v>
      </c>
      <c r="E121" s="2" t="n">
        <f aca="false">+E120-1</f>
        <v>44041</v>
      </c>
      <c r="F121" s="3" t="n">
        <f aca="false">+F120-1</f>
        <v>44039</v>
      </c>
      <c r="G121" s="7" t="n">
        <f aca="false">NETWORKDAYS(F121,E121)-1</f>
        <v>2</v>
      </c>
      <c r="H121" s="8" t="n">
        <f aca="false">+MONTH(F121)</f>
        <v>7</v>
      </c>
      <c r="I121" s="6" t="n">
        <f aca="false">WEEKNUM(F121,1)</f>
        <v>31</v>
      </c>
      <c r="J121" s="6" t="n">
        <v>175</v>
      </c>
      <c r="K121" s="6" t="n">
        <v>169</v>
      </c>
      <c r="L121" s="6" t="n">
        <f aca="false">J121-K121</f>
        <v>6</v>
      </c>
      <c r="M121" s="6" t="n">
        <v>1.9</v>
      </c>
      <c r="N121" s="6" t="n">
        <v>28.7</v>
      </c>
      <c r="O121" s="4" t="n">
        <f aca="false">M121*J121</f>
        <v>332.5</v>
      </c>
      <c r="P121" s="4" t="n">
        <f aca="false">N121*J121</f>
        <v>5022.5</v>
      </c>
      <c r="Q121" s="4" t="n">
        <f aca="false">+O121/10</f>
        <v>33.25</v>
      </c>
    </row>
    <row r="122" customFormat="false" ht="12.8" hidden="false" customHeight="false" outlineLevel="0" collapsed="false">
      <c r="A122" s="6" t="n">
        <f aca="false">+A123+1</f>
        <v>506</v>
      </c>
      <c r="B122" s="6" t="n">
        <f aca="false">YEAR(F122)</f>
        <v>2020</v>
      </c>
      <c r="C122" s="6" t="n">
        <f aca="false">WEEKNUM(E122,1)</f>
        <v>31</v>
      </c>
      <c r="D122" s="6" t="n">
        <f aca="false">MONTH(E122)</f>
        <v>7</v>
      </c>
      <c r="E122" s="2" t="n">
        <f aca="false">+E121-1</f>
        <v>44040</v>
      </c>
      <c r="F122" s="3" t="n">
        <v>44036</v>
      </c>
      <c r="G122" s="7" t="n">
        <f aca="false">NETWORKDAYS(F122,E122)-1</f>
        <v>2</v>
      </c>
      <c r="H122" s="8" t="n">
        <f aca="false">+MONTH(F122)</f>
        <v>7</v>
      </c>
      <c r="I122" s="6" t="n">
        <f aca="false">WEEKNUM(F122,1)</f>
        <v>30</v>
      </c>
      <c r="J122" s="6" t="n">
        <v>310</v>
      </c>
      <c r="K122" s="6" t="n">
        <v>171</v>
      </c>
      <c r="L122" s="6" t="n">
        <f aca="false">J122-K122</f>
        <v>139</v>
      </c>
      <c r="M122" s="6" t="n">
        <v>1.5</v>
      </c>
      <c r="N122" s="6" t="n">
        <v>27.5</v>
      </c>
      <c r="O122" s="4" t="n">
        <f aca="false">M122*J122</f>
        <v>465</v>
      </c>
      <c r="P122" s="4" t="n">
        <f aca="false">N122*J122</f>
        <v>8525</v>
      </c>
      <c r="Q122" s="4" t="n">
        <f aca="false">+O122/10</f>
        <v>46.5</v>
      </c>
    </row>
    <row r="123" customFormat="false" ht="12.8" hidden="false" customHeight="false" outlineLevel="0" collapsed="false">
      <c r="A123" s="6" t="n">
        <f aca="false">+A124+1</f>
        <v>505</v>
      </c>
      <c r="B123" s="6" t="n">
        <f aca="false">YEAR(F123)</f>
        <v>2020</v>
      </c>
      <c r="C123" s="6" t="n">
        <f aca="false">WEEKNUM(E123,1)</f>
        <v>31</v>
      </c>
      <c r="D123" s="6" t="n">
        <f aca="false">MONTH(E123)</f>
        <v>7</v>
      </c>
      <c r="E123" s="2" t="n">
        <f aca="false">+E122-1</f>
        <v>44039</v>
      </c>
      <c r="F123" s="3" t="n">
        <f aca="false">+F122-1</f>
        <v>44035</v>
      </c>
      <c r="G123" s="7" t="n">
        <f aca="false">NETWORKDAYS(F123,E123)-1</f>
        <v>2</v>
      </c>
      <c r="H123" s="8" t="n">
        <f aca="false">+MONTH(F123)</f>
        <v>7</v>
      </c>
      <c r="I123" s="6" t="n">
        <f aca="false">WEEKNUM(F123,1)</f>
        <v>30</v>
      </c>
      <c r="J123" s="6" t="n">
        <v>201</v>
      </c>
      <c r="K123" s="6" t="n">
        <v>169</v>
      </c>
      <c r="L123" s="6" t="n">
        <f aca="false">J123-K123</f>
        <v>32</v>
      </c>
      <c r="M123" s="6" t="n">
        <v>1.1</v>
      </c>
      <c r="N123" s="6" t="n">
        <v>29.4</v>
      </c>
      <c r="O123" s="4" t="n">
        <f aca="false">M123*J123</f>
        <v>221.1</v>
      </c>
      <c r="P123" s="4" t="n">
        <f aca="false">N123*J123</f>
        <v>5909.4</v>
      </c>
      <c r="Q123" s="4" t="n">
        <f aca="false">+O123/10</f>
        <v>22.11</v>
      </c>
    </row>
    <row r="124" customFormat="false" ht="12.8" hidden="false" customHeight="false" outlineLevel="0" collapsed="false">
      <c r="A124" s="6" t="n">
        <f aca="false">+A125+1</f>
        <v>504</v>
      </c>
      <c r="B124" s="6" t="n">
        <f aca="false">YEAR(F124)</f>
        <v>2020</v>
      </c>
      <c r="C124" s="6" t="n">
        <f aca="false">WEEKNUM(E124,1)</f>
        <v>30</v>
      </c>
      <c r="D124" s="6" t="n">
        <f aca="false">MONTH(E124)</f>
        <v>7</v>
      </c>
      <c r="E124" s="2" t="n">
        <v>44036</v>
      </c>
      <c r="F124" s="3" t="n">
        <f aca="false">+F123-1</f>
        <v>44034</v>
      </c>
      <c r="G124" s="7" t="n">
        <f aca="false">NETWORKDAYS(F124,E124)-1</f>
        <v>2</v>
      </c>
      <c r="H124" s="8" t="n">
        <f aca="false">+MONTH(F124)</f>
        <v>7</v>
      </c>
      <c r="I124" s="6" t="n">
        <f aca="false">WEEKNUM(F124,1)</f>
        <v>30</v>
      </c>
      <c r="J124" s="6" t="n">
        <v>158</v>
      </c>
      <c r="K124" s="6" t="n">
        <v>169</v>
      </c>
      <c r="L124" s="6" t="n">
        <f aca="false">J124-K124</f>
        <v>-11</v>
      </c>
      <c r="M124" s="6" t="n">
        <v>2.1</v>
      </c>
      <c r="N124" s="6" t="n">
        <v>25.9</v>
      </c>
      <c r="O124" s="4" t="n">
        <f aca="false">M124*J124</f>
        <v>331.8</v>
      </c>
      <c r="P124" s="4" t="n">
        <f aca="false">N124*J123</f>
        <v>5205.9</v>
      </c>
      <c r="Q124" s="4" t="n">
        <f aca="false">+O124/10</f>
        <v>33.18</v>
      </c>
    </row>
    <row r="125" customFormat="false" ht="12.8" hidden="false" customHeight="false" outlineLevel="0" collapsed="false">
      <c r="A125" s="6" t="n">
        <f aca="false">+A126+1</f>
        <v>503</v>
      </c>
      <c r="B125" s="6" t="n">
        <f aca="false">YEAR(F125)</f>
        <v>2020</v>
      </c>
      <c r="C125" s="6" t="n">
        <f aca="false">WEEKNUM(E125,1)</f>
        <v>30</v>
      </c>
      <c r="D125" s="6" t="n">
        <f aca="false">MONTH(E125)</f>
        <v>7</v>
      </c>
      <c r="E125" s="2" t="n">
        <f aca="false">+E124-1</f>
        <v>44035</v>
      </c>
      <c r="F125" s="3" t="n">
        <f aca="false">+F124-1</f>
        <v>44033</v>
      </c>
      <c r="G125" s="7" t="n">
        <f aca="false">NETWORKDAYS(F125,E125)-1</f>
        <v>2</v>
      </c>
      <c r="H125" s="8" t="n">
        <f aca="false">+MONTH(F125)</f>
        <v>7</v>
      </c>
      <c r="I125" s="6" t="n">
        <f aca="false">WEEKNUM(F125,1)</f>
        <v>30</v>
      </c>
      <c r="J125" s="6" t="n">
        <v>199</v>
      </c>
      <c r="K125" s="6" t="n">
        <v>169</v>
      </c>
      <c r="L125" s="6" t="n">
        <f aca="false">J125-K125</f>
        <v>30</v>
      </c>
      <c r="M125" s="6" t="n">
        <v>2.4</v>
      </c>
      <c r="N125" s="6" t="n">
        <v>25.5</v>
      </c>
      <c r="O125" s="4" t="n">
        <f aca="false">M125*J125</f>
        <v>477.6</v>
      </c>
      <c r="P125" s="4" t="n">
        <f aca="false">N125*J124</f>
        <v>4029</v>
      </c>
      <c r="Q125" s="4" t="n">
        <f aca="false">+O125/10</f>
        <v>47.76</v>
      </c>
    </row>
    <row r="126" customFormat="false" ht="12.8" hidden="false" customHeight="false" outlineLevel="0" collapsed="false">
      <c r="A126" s="6" t="n">
        <f aca="false">+A127+1</f>
        <v>502</v>
      </c>
      <c r="B126" s="6" t="n">
        <f aca="false">YEAR(F126)</f>
        <v>2020</v>
      </c>
      <c r="C126" s="6" t="n">
        <f aca="false">WEEKNUM(E126,1)</f>
        <v>30</v>
      </c>
      <c r="D126" s="6" t="n">
        <f aca="false">MONTH(E126)</f>
        <v>7</v>
      </c>
      <c r="E126" s="2" t="n">
        <f aca="false">+E125-1</f>
        <v>44034</v>
      </c>
      <c r="F126" s="3" t="n">
        <f aca="false">+F125-1</f>
        <v>44032</v>
      </c>
      <c r="G126" s="7" t="n">
        <f aca="false">NETWORKDAYS(F126,E126)-1</f>
        <v>2</v>
      </c>
      <c r="H126" s="8" t="n">
        <f aca="false">+MONTH(F126)</f>
        <v>7</v>
      </c>
      <c r="I126" s="6" t="n">
        <f aca="false">WEEKNUM(F126,1)</f>
        <v>30</v>
      </c>
      <c r="J126" s="6" t="n">
        <v>131</v>
      </c>
      <c r="K126" s="6" t="n">
        <v>169</v>
      </c>
      <c r="L126" s="6" t="n">
        <f aca="false">J126-K126</f>
        <v>-38</v>
      </c>
      <c r="M126" s="6" t="n">
        <v>2.6</v>
      </c>
      <c r="N126" s="6" t="n">
        <v>25.5</v>
      </c>
      <c r="O126" s="4" t="n">
        <f aca="false">M126*J126</f>
        <v>340.6</v>
      </c>
      <c r="P126" s="4" t="n">
        <f aca="false">N126*J126</f>
        <v>3340.5</v>
      </c>
      <c r="Q126" s="4" t="n">
        <f aca="false">+O126/10</f>
        <v>34.06</v>
      </c>
    </row>
    <row r="127" customFormat="false" ht="12.8" hidden="false" customHeight="false" outlineLevel="0" collapsed="false">
      <c r="A127" s="6" t="n">
        <f aca="false">+A128+1</f>
        <v>501</v>
      </c>
      <c r="B127" s="6" t="n">
        <f aca="false">YEAR(F127)</f>
        <v>2020</v>
      </c>
      <c r="C127" s="6" t="n">
        <f aca="false">WEEKNUM(E127,1)</f>
        <v>30</v>
      </c>
      <c r="D127" s="6" t="n">
        <f aca="false">MONTH(E127)</f>
        <v>7</v>
      </c>
      <c r="E127" s="2" t="n">
        <f aca="false">+E126-1</f>
        <v>44033</v>
      </c>
      <c r="F127" s="12" t="n">
        <v>44029</v>
      </c>
      <c r="G127" s="7" t="n">
        <f aca="false">NETWORKDAYS(F127,E127)-1</f>
        <v>2</v>
      </c>
      <c r="H127" s="8" t="n">
        <f aca="false">+MONTH(F127)</f>
        <v>7</v>
      </c>
      <c r="I127" s="6" t="n">
        <f aca="false">WEEKNUM(F127,1)</f>
        <v>29</v>
      </c>
      <c r="J127" s="6" t="n">
        <v>142</v>
      </c>
      <c r="K127" s="6" t="n">
        <v>169</v>
      </c>
      <c r="L127" s="6" t="n">
        <f aca="false">J127-K127</f>
        <v>-27</v>
      </c>
      <c r="M127" s="5" t="n">
        <v>2.5</v>
      </c>
      <c r="N127" s="5" t="n">
        <v>26</v>
      </c>
      <c r="O127" s="4" t="n">
        <f aca="false">M127*J127</f>
        <v>355</v>
      </c>
      <c r="P127" s="4" t="n">
        <f aca="false">N128*J127</f>
        <v>3706.2</v>
      </c>
      <c r="Q127" s="4" t="n">
        <f aca="false">+O127/10</f>
        <v>35.5</v>
      </c>
    </row>
    <row r="128" customFormat="false" ht="12.8" hidden="false" customHeight="false" outlineLevel="0" collapsed="false">
      <c r="A128" s="6" t="n">
        <f aca="false">+A129+1</f>
        <v>500</v>
      </c>
      <c r="B128" s="6" t="n">
        <f aca="false">YEAR(F128)</f>
        <v>2020</v>
      </c>
      <c r="C128" s="6" t="n">
        <f aca="false">WEEKNUM(E128,1)</f>
        <v>30</v>
      </c>
      <c r="D128" s="6" t="n">
        <f aca="false">MONTH(E128)</f>
        <v>7</v>
      </c>
      <c r="E128" s="2" t="n">
        <f aca="false">+E127-1</f>
        <v>44032</v>
      </c>
      <c r="F128" s="3" t="n">
        <f aca="false">+F127-1</f>
        <v>44028</v>
      </c>
      <c r="G128" s="7" t="n">
        <f aca="false">NETWORKDAYS(F128,E128)-1</f>
        <v>2</v>
      </c>
      <c r="H128" s="8" t="n">
        <f aca="false">+MONTH(F128)</f>
        <v>7</v>
      </c>
      <c r="I128" s="6" t="n">
        <f aca="false">WEEKNUM(F128,1)</f>
        <v>29</v>
      </c>
      <c r="J128" s="6" t="n">
        <v>245</v>
      </c>
      <c r="K128" s="6" t="n">
        <v>237</v>
      </c>
      <c r="L128" s="6" t="n">
        <f aca="false">J128-K128</f>
        <v>8</v>
      </c>
      <c r="M128" s="6" t="n">
        <v>2.1</v>
      </c>
      <c r="N128" s="6" t="n">
        <v>26.1</v>
      </c>
      <c r="O128" s="4" t="n">
        <f aca="false">M128*J128</f>
        <v>514.5</v>
      </c>
      <c r="P128" s="4" t="n">
        <f aca="false">N129*J128</f>
        <v>6174</v>
      </c>
      <c r="Q128" s="4" t="n">
        <f aca="false">+O128/10</f>
        <v>51.45</v>
      </c>
    </row>
    <row r="129" customFormat="false" ht="12.8" hidden="false" customHeight="false" outlineLevel="0" collapsed="false">
      <c r="A129" s="6" t="n">
        <f aca="false">+A130+1</f>
        <v>499</v>
      </c>
      <c r="B129" s="6" t="n">
        <f aca="false">YEAR(F129)</f>
        <v>2020</v>
      </c>
      <c r="C129" s="6" t="n">
        <f aca="false">WEEKNUM(E129,1)</f>
        <v>29</v>
      </c>
      <c r="D129" s="6" t="n">
        <f aca="false">MONTH(E129)</f>
        <v>7</v>
      </c>
      <c r="E129" s="2" t="n">
        <v>44029</v>
      </c>
      <c r="F129" s="3" t="n">
        <f aca="false">+F128-1</f>
        <v>44027</v>
      </c>
      <c r="G129" s="7" t="n">
        <f aca="false">NETWORKDAYS(F129,E129)-1</f>
        <v>2</v>
      </c>
      <c r="H129" s="8" t="n">
        <f aca="false">+MONTH(F129)</f>
        <v>7</v>
      </c>
      <c r="I129" s="6" t="n">
        <f aca="false">WEEKNUM(F129,1)</f>
        <v>29</v>
      </c>
      <c r="J129" s="6" t="n">
        <v>166</v>
      </c>
      <c r="K129" s="6" t="n">
        <v>164</v>
      </c>
      <c r="L129" s="6" t="n">
        <f aca="false">J129-K129</f>
        <v>2</v>
      </c>
      <c r="M129" s="6" t="n">
        <v>1.4</v>
      </c>
      <c r="N129" s="6" t="n">
        <v>25.2</v>
      </c>
      <c r="O129" s="4" t="n">
        <f aca="false">M129*J129</f>
        <v>232.4</v>
      </c>
      <c r="P129" s="4" t="n">
        <f aca="false">N130*J129</f>
        <v>4083.6</v>
      </c>
      <c r="Q129" s="4" t="n">
        <f aca="false">+O129/10</f>
        <v>23.24</v>
      </c>
    </row>
    <row r="130" customFormat="false" ht="12.8" hidden="false" customHeight="false" outlineLevel="0" collapsed="false">
      <c r="A130" s="6" t="n">
        <f aca="false">+A131+1</f>
        <v>498</v>
      </c>
      <c r="B130" s="6" t="n">
        <f aca="false">YEAR(F130)</f>
        <v>2020</v>
      </c>
      <c r="C130" s="6" t="n">
        <f aca="false">WEEKNUM(E130,1)</f>
        <v>29</v>
      </c>
      <c r="D130" s="6" t="n">
        <f aca="false">MONTH(E130)</f>
        <v>7</v>
      </c>
      <c r="E130" s="2" t="n">
        <f aca="false">+E129-1</f>
        <v>44028</v>
      </c>
      <c r="F130" s="3" t="n">
        <v>44022</v>
      </c>
      <c r="G130" s="7" t="n">
        <f aca="false">NETWORKDAYS(F130,E130)-1</f>
        <v>4</v>
      </c>
      <c r="H130" s="8" t="n">
        <f aca="false">+MONTH(F130)</f>
        <v>7</v>
      </c>
      <c r="I130" s="6" t="n">
        <f aca="false">WEEKNUM(F130,1)</f>
        <v>28</v>
      </c>
      <c r="J130" s="6" t="n">
        <v>159</v>
      </c>
      <c r="K130" s="6" t="n">
        <v>141</v>
      </c>
      <c r="L130" s="6" t="n">
        <f aca="false">J130-K130</f>
        <v>18</v>
      </c>
      <c r="M130" s="6" t="n">
        <v>2.5</v>
      </c>
      <c r="N130" s="6" t="n">
        <v>24.6</v>
      </c>
      <c r="O130" s="4" t="n">
        <f aca="false">M130*J130</f>
        <v>397.5</v>
      </c>
      <c r="P130" s="4" t="n">
        <f aca="false">N131*J130</f>
        <v>3943.2</v>
      </c>
      <c r="Q130" s="4" t="n">
        <f aca="false">+O130/10</f>
        <v>39.75</v>
      </c>
    </row>
    <row r="131" customFormat="false" ht="12.8" hidden="false" customHeight="false" outlineLevel="0" collapsed="false">
      <c r="A131" s="6" t="n">
        <f aca="false">+A132+1</f>
        <v>497</v>
      </c>
      <c r="B131" s="6" t="n">
        <f aca="false">YEAR(F131)</f>
        <v>2020</v>
      </c>
      <c r="C131" s="6" t="n">
        <f aca="false">WEEKNUM(E131,1)</f>
        <v>29</v>
      </c>
      <c r="D131" s="6" t="n">
        <f aca="false">MONTH(E131)</f>
        <v>7</v>
      </c>
      <c r="E131" s="2" t="n">
        <f aca="false">+E130-1</f>
        <v>44027</v>
      </c>
      <c r="F131" s="3" t="n">
        <f aca="false">+F130-1</f>
        <v>44021</v>
      </c>
      <c r="G131" s="7" t="n">
        <f aca="false">NETWORKDAYS(F131,E131)-1</f>
        <v>4</v>
      </c>
      <c r="H131" s="8" t="n">
        <f aca="false">+MONTH(F131)</f>
        <v>7</v>
      </c>
      <c r="I131" s="6" t="n">
        <f aca="false">WEEKNUM(F131,1)</f>
        <v>28</v>
      </c>
      <c r="J131" s="6" t="n">
        <v>151</v>
      </c>
      <c r="K131" s="6" t="n">
        <v>151</v>
      </c>
      <c r="L131" s="6" t="n">
        <f aca="false">J131-K131</f>
        <v>0</v>
      </c>
      <c r="M131" s="6" t="n">
        <v>1.9</v>
      </c>
      <c r="N131" s="6" t="n">
        <v>24.8</v>
      </c>
      <c r="O131" s="4" t="n">
        <f aca="false">M131*J131</f>
        <v>286.9</v>
      </c>
      <c r="P131" s="4" t="n">
        <f aca="false">N132*J131</f>
        <v>3246.5</v>
      </c>
      <c r="Q131" s="4" t="n">
        <f aca="false">+O131/10</f>
        <v>28.69</v>
      </c>
    </row>
    <row r="132" customFormat="false" ht="12.8" hidden="false" customHeight="false" outlineLevel="0" collapsed="false">
      <c r="A132" s="6" t="n">
        <f aca="false">+A133+1</f>
        <v>496</v>
      </c>
      <c r="B132" s="6" t="n">
        <f aca="false">YEAR(F132)</f>
        <v>2020</v>
      </c>
      <c r="C132" s="6" t="n">
        <f aca="false">WEEKNUM(E132,1)</f>
        <v>28</v>
      </c>
      <c r="D132" s="6" t="n">
        <f aca="false">MONTH(E132)</f>
        <v>7</v>
      </c>
      <c r="E132" s="2" t="n">
        <v>44022</v>
      </c>
      <c r="F132" s="3" t="n">
        <f aca="false">+F131-1</f>
        <v>44020</v>
      </c>
      <c r="G132" s="7" t="n">
        <f aca="false">NETWORKDAYS(F132,E132)-1</f>
        <v>2</v>
      </c>
      <c r="H132" s="8" t="n">
        <f aca="false">+MONTH(F132)</f>
        <v>7</v>
      </c>
      <c r="I132" s="6" t="n">
        <f aca="false">WEEKNUM(F132,1)</f>
        <v>28</v>
      </c>
      <c r="J132" s="6" t="n">
        <v>161</v>
      </c>
      <c r="K132" s="6" t="n">
        <v>145</v>
      </c>
      <c r="L132" s="6" t="n">
        <f aca="false">J132-K132</f>
        <v>16</v>
      </c>
      <c r="M132" s="6" t="n">
        <v>1.9</v>
      </c>
      <c r="N132" s="6" t="n">
        <v>21.5</v>
      </c>
      <c r="O132" s="4" t="n">
        <f aca="false">M132*J132</f>
        <v>305.9</v>
      </c>
      <c r="P132" s="4" t="n">
        <f aca="false">N133*J132</f>
        <v>3703</v>
      </c>
      <c r="Q132" s="4" t="n">
        <f aca="false">+O132/10</f>
        <v>30.59</v>
      </c>
    </row>
    <row r="133" customFormat="false" ht="12.8" hidden="false" customHeight="false" outlineLevel="0" collapsed="false">
      <c r="A133" s="6" t="n">
        <f aca="false">+A134+1</f>
        <v>495</v>
      </c>
      <c r="B133" s="6" t="n">
        <f aca="false">YEAR(F133)</f>
        <v>2020</v>
      </c>
      <c r="C133" s="6" t="n">
        <f aca="false">WEEKNUM(E133,1)</f>
        <v>28</v>
      </c>
      <c r="D133" s="6" t="n">
        <f aca="false">MONTH(E132)</f>
        <v>7</v>
      </c>
      <c r="E133" s="2" t="n">
        <f aca="false">+E132-1</f>
        <v>44021</v>
      </c>
      <c r="F133" s="3" t="n">
        <f aca="false">+F132-1</f>
        <v>44019</v>
      </c>
      <c r="G133" s="7" t="n">
        <f aca="false">NETWORKDAYS(F133,E133)-1</f>
        <v>2</v>
      </c>
      <c r="H133" s="8" t="n">
        <f aca="false">+MONTH(F133)</f>
        <v>7</v>
      </c>
      <c r="I133" s="6" t="n">
        <f aca="false">WEEKNUM(F133,1)</f>
        <v>28</v>
      </c>
      <c r="J133" s="6" t="n">
        <v>163</v>
      </c>
      <c r="K133" s="6" t="n">
        <v>157</v>
      </c>
      <c r="L133" s="6" t="n">
        <f aca="false">J133-K133</f>
        <v>6</v>
      </c>
      <c r="M133" s="6" t="n">
        <v>1.7</v>
      </c>
      <c r="N133" s="6" t="n">
        <v>23</v>
      </c>
      <c r="O133" s="4" t="n">
        <f aca="false">M133*J133</f>
        <v>277.1</v>
      </c>
      <c r="P133" s="4" t="n">
        <f aca="false">N134*J133</f>
        <v>4221.7</v>
      </c>
      <c r="Q133" s="4" t="n">
        <f aca="false">+O133/10</f>
        <v>27.71</v>
      </c>
    </row>
    <row r="134" customFormat="false" ht="12.8" hidden="false" customHeight="false" outlineLevel="0" collapsed="false">
      <c r="A134" s="6" t="n">
        <f aca="false">+A135+1</f>
        <v>494</v>
      </c>
      <c r="B134" s="6" t="n">
        <f aca="false">YEAR(F134)</f>
        <v>2020</v>
      </c>
      <c r="C134" s="6" t="n">
        <f aca="false">WEEKNUM(E134,1)</f>
        <v>28</v>
      </c>
      <c r="D134" s="6" t="n">
        <f aca="false">MONTH(E133)</f>
        <v>7</v>
      </c>
      <c r="E134" s="2" t="n">
        <f aca="false">+E133-1</f>
        <v>44020</v>
      </c>
      <c r="F134" s="3" t="n">
        <f aca="false">+F133-1</f>
        <v>44018</v>
      </c>
      <c r="G134" s="7" t="n">
        <f aca="false">NETWORKDAYS(F134,E134)-1</f>
        <v>2</v>
      </c>
      <c r="H134" s="8" t="n">
        <f aca="false">+MONTH(F134)</f>
        <v>7</v>
      </c>
      <c r="I134" s="6" t="n">
        <f aca="false">WEEKNUM(F134,1)</f>
        <v>28</v>
      </c>
      <c r="J134" s="6" t="n">
        <v>153</v>
      </c>
      <c r="K134" s="6" t="n">
        <v>153</v>
      </c>
      <c r="L134" s="6" t="n">
        <f aca="false">J134-K134</f>
        <v>0</v>
      </c>
      <c r="M134" s="6" t="n">
        <v>2</v>
      </c>
      <c r="N134" s="6" t="n">
        <v>25.9</v>
      </c>
      <c r="O134" s="4" t="n">
        <f aca="false">M134*J134</f>
        <v>306</v>
      </c>
      <c r="P134" s="4" t="n">
        <f aca="false">N135*J134</f>
        <v>3473.1</v>
      </c>
      <c r="Q134" s="4" t="n">
        <f aca="false">+O134/10</f>
        <v>30.6</v>
      </c>
    </row>
    <row r="135" customFormat="false" ht="12.8" hidden="false" customHeight="false" outlineLevel="0" collapsed="false">
      <c r="A135" s="6" t="n">
        <f aca="false">+A136+1</f>
        <v>493</v>
      </c>
      <c r="B135" s="6" t="n">
        <f aca="false">YEAR(F135)</f>
        <v>2020</v>
      </c>
      <c r="C135" s="6" t="n">
        <f aca="false">WEEKNUM(E135,1)</f>
        <v>28</v>
      </c>
      <c r="D135" s="6" t="n">
        <f aca="false">MONTH(E134)</f>
        <v>7</v>
      </c>
      <c r="E135" s="2" t="n">
        <f aca="false">+E134-1</f>
        <v>44019</v>
      </c>
      <c r="F135" s="3" t="n">
        <v>44015</v>
      </c>
      <c r="G135" s="7" t="n">
        <f aca="false">NETWORKDAYS(F135,E135)-1</f>
        <v>2</v>
      </c>
      <c r="H135" s="8" t="n">
        <f aca="false">+MONTH(F135)</f>
        <v>7</v>
      </c>
      <c r="I135" s="6" t="n">
        <f aca="false">WEEKNUM(F135,1)</f>
        <v>27</v>
      </c>
      <c r="J135" s="6" t="n">
        <v>172</v>
      </c>
      <c r="K135" s="6" t="n">
        <v>153</v>
      </c>
      <c r="L135" s="6" t="n">
        <f aca="false">J135-K135</f>
        <v>19</v>
      </c>
      <c r="M135" s="6" t="n">
        <v>1.6</v>
      </c>
      <c r="N135" s="6" t="n">
        <v>22.7</v>
      </c>
      <c r="O135" s="4" t="n">
        <f aca="false">M135*J135</f>
        <v>275.2</v>
      </c>
      <c r="P135" s="4" t="n">
        <f aca="false">N136*J135</f>
        <v>3405.6</v>
      </c>
      <c r="Q135" s="4" t="n">
        <f aca="false">+O135/10</f>
        <v>27.52</v>
      </c>
    </row>
    <row r="136" customFormat="false" ht="12.8" hidden="false" customHeight="false" outlineLevel="0" collapsed="false">
      <c r="A136" s="6" t="n">
        <f aca="false">+A137+1</f>
        <v>492</v>
      </c>
      <c r="B136" s="6" t="n">
        <f aca="false">YEAR(F136)</f>
        <v>2020</v>
      </c>
      <c r="C136" s="6" t="n">
        <f aca="false">WEEKNUM(E136,1)</f>
        <v>28</v>
      </c>
      <c r="D136" s="6" t="n">
        <f aca="false">MONTH(E135)</f>
        <v>7</v>
      </c>
      <c r="E136" s="2" t="n">
        <f aca="false">+E135-1</f>
        <v>44018</v>
      </c>
      <c r="F136" s="3" t="n">
        <f aca="false">+F135-1</f>
        <v>44014</v>
      </c>
      <c r="G136" s="7" t="n">
        <f aca="false">NETWORKDAYS(F136,E136)-1</f>
        <v>2</v>
      </c>
      <c r="H136" s="8" t="n">
        <f aca="false">+MONTH(F136)</f>
        <v>7</v>
      </c>
      <c r="I136" s="6" t="n">
        <f aca="false">WEEKNUM(F136,1)</f>
        <v>27</v>
      </c>
      <c r="J136" s="6" t="n">
        <v>149</v>
      </c>
      <c r="K136" s="6" t="n">
        <v>143</v>
      </c>
      <c r="L136" s="6" t="n">
        <f aca="false">J136-K136</f>
        <v>6</v>
      </c>
      <c r="M136" s="6" t="n">
        <v>1.3</v>
      </c>
      <c r="N136" s="6" t="n">
        <v>19.8</v>
      </c>
      <c r="O136" s="4" t="n">
        <f aca="false">M136*J136</f>
        <v>193.7</v>
      </c>
      <c r="P136" s="4" t="n">
        <f aca="false">N137*J136</f>
        <v>3784.6</v>
      </c>
      <c r="Q136" s="4" t="n">
        <f aca="false">+O136/10</f>
        <v>19.37</v>
      </c>
    </row>
    <row r="137" customFormat="false" ht="12.8" hidden="false" customHeight="false" outlineLevel="0" collapsed="false">
      <c r="A137" s="6" t="n">
        <f aca="false">+A138+1</f>
        <v>491</v>
      </c>
      <c r="B137" s="6" t="n">
        <f aca="false">YEAR(F137)</f>
        <v>2020</v>
      </c>
      <c r="C137" s="6" t="n">
        <f aca="false">WEEKNUM(E137,1)</f>
        <v>27</v>
      </c>
      <c r="D137" s="6" t="n">
        <f aca="false">MONTH(E136)</f>
        <v>7</v>
      </c>
      <c r="E137" s="2" t="n">
        <v>44015</v>
      </c>
      <c r="F137" s="3" t="n">
        <f aca="false">+F136-1</f>
        <v>44013</v>
      </c>
      <c r="G137" s="7" t="n">
        <f aca="false">NETWORKDAYS(F137,E137)-1</f>
        <v>2</v>
      </c>
      <c r="H137" s="8" t="n">
        <f aca="false">+MONTH(F137)</f>
        <v>7</v>
      </c>
      <c r="I137" s="6" t="n">
        <f aca="false">WEEKNUM(F137,1)</f>
        <v>27</v>
      </c>
      <c r="J137" s="6" t="n">
        <v>162</v>
      </c>
      <c r="K137" s="6" t="n">
        <v>139</v>
      </c>
      <c r="L137" s="6" t="n">
        <f aca="false">J137-K137</f>
        <v>23</v>
      </c>
      <c r="M137" s="6" t="n">
        <v>1.4</v>
      </c>
      <c r="N137" s="6" t="n">
        <v>25.4</v>
      </c>
      <c r="O137" s="4" t="n">
        <f aca="false">M137*J137</f>
        <v>226.8</v>
      </c>
      <c r="P137" s="4" t="n">
        <f aca="false">N138*J137</f>
        <v>1830.6</v>
      </c>
      <c r="Q137" s="4" t="n">
        <f aca="false">+O137/10</f>
        <v>22.68</v>
      </c>
    </row>
    <row r="138" customFormat="false" ht="12.8" hidden="false" customHeight="false" outlineLevel="0" collapsed="false">
      <c r="A138" s="6" t="n">
        <f aca="false">+A139+1</f>
        <v>490</v>
      </c>
      <c r="B138" s="6" t="n">
        <f aca="false">YEAR(F138)</f>
        <v>2020</v>
      </c>
      <c r="C138" s="6" t="n">
        <f aca="false">WEEKNUM(E138,1)</f>
        <v>27</v>
      </c>
      <c r="D138" s="6" t="n">
        <f aca="false">MONTH(E137)</f>
        <v>7</v>
      </c>
      <c r="E138" s="2" t="n">
        <f aca="false">+E137-1</f>
        <v>44014</v>
      </c>
      <c r="F138" s="3" t="n">
        <f aca="false">+F137-1</f>
        <v>44012</v>
      </c>
      <c r="G138" s="7" t="n">
        <f aca="false">NETWORKDAYS(F138,E138)-1</f>
        <v>2</v>
      </c>
      <c r="H138" s="8" t="n">
        <f aca="false">+MONTH(F138)</f>
        <v>6</v>
      </c>
      <c r="I138" s="6" t="n">
        <f aca="false">WEEKNUM(F138,1)</f>
        <v>27</v>
      </c>
      <c r="J138" s="6" t="n">
        <v>170</v>
      </c>
      <c r="K138" s="6" t="n">
        <v>139</v>
      </c>
      <c r="L138" s="6" t="n">
        <f aca="false">J138-K138</f>
        <v>31</v>
      </c>
      <c r="M138" s="6" t="n">
        <v>2.4</v>
      </c>
      <c r="N138" s="6" t="n">
        <v>11.3</v>
      </c>
      <c r="O138" s="4" t="n">
        <f aca="false">M138*J138</f>
        <v>408</v>
      </c>
      <c r="P138" s="4" t="n">
        <f aca="false">N139*J138</f>
        <v>3332</v>
      </c>
      <c r="Q138" s="4" t="n">
        <f aca="false">+O138/10</f>
        <v>40.8</v>
      </c>
    </row>
    <row r="139" customFormat="false" ht="12.8" hidden="false" customHeight="false" outlineLevel="0" collapsed="false">
      <c r="A139" s="6" t="n">
        <f aca="false">+A140+1</f>
        <v>489</v>
      </c>
      <c r="B139" s="6" t="n">
        <f aca="false">YEAR(F139)</f>
        <v>2020</v>
      </c>
      <c r="C139" s="6" t="n">
        <f aca="false">WEEKNUM(E139,1)</f>
        <v>27</v>
      </c>
      <c r="D139" s="6" t="n">
        <f aca="false">MONTH(E138)</f>
        <v>7</v>
      </c>
      <c r="E139" s="2" t="n">
        <f aca="false">+E138-1</f>
        <v>44013</v>
      </c>
      <c r="F139" s="3" t="n">
        <f aca="false">+F138-1</f>
        <v>44011</v>
      </c>
      <c r="G139" s="7" t="n">
        <f aca="false">NETWORKDAYS(F139,E139)-1</f>
        <v>2</v>
      </c>
      <c r="H139" s="8" t="n">
        <f aca="false">+MONTH(F139)</f>
        <v>6</v>
      </c>
      <c r="I139" s="6" t="n">
        <f aca="false">WEEKNUM(F139,1)</f>
        <v>27</v>
      </c>
      <c r="J139" s="6" t="n">
        <v>166</v>
      </c>
      <c r="K139" s="6" t="n">
        <v>137</v>
      </c>
      <c r="L139" s="6" t="n">
        <f aca="false">J139-K139</f>
        <v>29</v>
      </c>
      <c r="M139" s="6" t="n">
        <v>1.3</v>
      </c>
      <c r="N139" s="6" t="n">
        <v>19.6</v>
      </c>
      <c r="O139" s="4" t="n">
        <f aca="false">M139*J139</f>
        <v>215.8</v>
      </c>
      <c r="P139" s="4" t="n">
        <f aca="false">N140*J139</f>
        <v>4067</v>
      </c>
      <c r="Q139" s="4" t="n">
        <f aca="false">+O139/10</f>
        <v>21.58</v>
      </c>
    </row>
    <row r="140" customFormat="false" ht="12.8" hidden="false" customHeight="false" outlineLevel="0" collapsed="false">
      <c r="A140" s="6" t="n">
        <f aca="false">+A141+1</f>
        <v>488</v>
      </c>
      <c r="B140" s="6" t="n">
        <f aca="false">YEAR(F140)</f>
        <v>2020</v>
      </c>
      <c r="C140" s="6" t="n">
        <f aca="false">WEEKNUM(E140,1)</f>
        <v>27</v>
      </c>
      <c r="D140" s="6" t="n">
        <f aca="false">MONTH(E139)</f>
        <v>7</v>
      </c>
      <c r="E140" s="2" t="n">
        <f aca="false">+E139-1</f>
        <v>44012</v>
      </c>
      <c r="F140" s="3" t="n">
        <v>44008</v>
      </c>
      <c r="G140" s="7" t="n">
        <f aca="false">NETWORKDAYS(F140,E140)-1</f>
        <v>2</v>
      </c>
      <c r="H140" s="8" t="n">
        <f aca="false">+MONTH(F140)</f>
        <v>6</v>
      </c>
      <c r="I140" s="6" t="n">
        <f aca="false">WEEKNUM(F140,1)</f>
        <v>26</v>
      </c>
      <c r="J140" s="6" t="n">
        <v>162</v>
      </c>
      <c r="K140" s="6" t="n">
        <v>137</v>
      </c>
      <c r="L140" s="6" t="n">
        <f aca="false">J140-K140</f>
        <v>25</v>
      </c>
      <c r="M140" s="6" t="n">
        <v>1.8</v>
      </c>
      <c r="N140" s="6" t="n">
        <v>24.5</v>
      </c>
      <c r="O140" s="4" t="n">
        <f aca="false">M140*J140</f>
        <v>291.6</v>
      </c>
      <c r="P140" s="4" t="n">
        <f aca="false">N141*J140</f>
        <v>3758.4</v>
      </c>
      <c r="Q140" s="4" t="n">
        <f aca="false">+O140/10</f>
        <v>29.16</v>
      </c>
    </row>
    <row r="141" customFormat="false" ht="12.8" hidden="false" customHeight="false" outlineLevel="0" collapsed="false">
      <c r="A141" s="6" t="n">
        <f aca="false">+A142+1</f>
        <v>487</v>
      </c>
      <c r="B141" s="6" t="n">
        <f aca="false">YEAR(F141)</f>
        <v>2020</v>
      </c>
      <c r="C141" s="6" t="n">
        <f aca="false">WEEKNUM(E141,1)</f>
        <v>27</v>
      </c>
      <c r="D141" s="6" t="n">
        <f aca="false">MONTH(E140)</f>
        <v>6</v>
      </c>
      <c r="E141" s="2" t="n">
        <f aca="false">+E140-1</f>
        <v>44011</v>
      </c>
      <c r="F141" s="3" t="n">
        <f aca="false">+F140-1</f>
        <v>44007</v>
      </c>
      <c r="G141" s="7" t="n">
        <f aca="false">NETWORKDAYS(F141,E141)-1</f>
        <v>2</v>
      </c>
      <c r="H141" s="8" t="n">
        <f aca="false">+MONTH(F141)</f>
        <v>6</v>
      </c>
      <c r="I141" s="6" t="n">
        <f aca="false">WEEKNUM(F141,1)</f>
        <v>26</v>
      </c>
      <c r="J141" s="6" t="n">
        <v>154</v>
      </c>
      <c r="K141" s="6" t="n">
        <v>137</v>
      </c>
      <c r="L141" s="6" t="n">
        <f aca="false">J141-K141</f>
        <v>17</v>
      </c>
      <c r="M141" s="6" t="n">
        <v>2.6</v>
      </c>
      <c r="N141" s="6" t="n">
        <v>23.2</v>
      </c>
      <c r="O141" s="4" t="n">
        <f aca="false">M141*J141</f>
        <v>400.4</v>
      </c>
      <c r="P141" s="4" t="n">
        <f aca="false">N142*J142</f>
        <v>3108</v>
      </c>
      <c r="Q141" s="4" t="n">
        <f aca="false">+O141/10</f>
        <v>40.04</v>
      </c>
    </row>
    <row r="142" customFormat="false" ht="12.8" hidden="false" customHeight="false" outlineLevel="0" collapsed="false">
      <c r="A142" s="6" t="n">
        <f aca="false">+A143+1</f>
        <v>486</v>
      </c>
      <c r="B142" s="6" t="n">
        <f aca="false">YEAR(F142)</f>
        <v>2020</v>
      </c>
      <c r="C142" s="6" t="n">
        <f aca="false">WEEKNUM(E142,1)</f>
        <v>26</v>
      </c>
      <c r="D142" s="6" t="n">
        <f aca="false">MONTH(E141)</f>
        <v>6</v>
      </c>
      <c r="E142" s="2" t="n">
        <v>44008</v>
      </c>
      <c r="F142" s="3" t="n">
        <f aca="false">+F141-1</f>
        <v>44006</v>
      </c>
      <c r="G142" s="7" t="n">
        <f aca="false">NETWORKDAYS(F142,E142)-1</f>
        <v>2</v>
      </c>
      <c r="H142" s="8" t="n">
        <f aca="false">+MONTH(F142)</f>
        <v>6</v>
      </c>
      <c r="I142" s="6" t="n">
        <f aca="false">WEEKNUM(F142,1)</f>
        <v>26</v>
      </c>
      <c r="J142" s="6" t="n">
        <v>148</v>
      </c>
      <c r="K142" s="6" t="n">
        <v>137</v>
      </c>
      <c r="L142" s="6" t="n">
        <f aca="false">J142-K142</f>
        <v>11</v>
      </c>
      <c r="M142" s="6" t="n">
        <v>1.3</v>
      </c>
      <c r="N142" s="6" t="n">
        <v>21</v>
      </c>
      <c r="O142" s="4" t="n">
        <f aca="false">M142*J142</f>
        <v>192.4</v>
      </c>
      <c r="P142" s="4" t="n">
        <f aca="false">N143*J143</f>
        <v>3602.4</v>
      </c>
      <c r="Q142" s="4" t="n">
        <f aca="false">+O142/10</f>
        <v>19.24</v>
      </c>
    </row>
    <row r="143" customFormat="false" ht="12.8" hidden="false" customHeight="false" outlineLevel="0" collapsed="false">
      <c r="A143" s="6" t="n">
        <f aca="false">+A144+1</f>
        <v>485</v>
      </c>
      <c r="B143" s="6" t="n">
        <f aca="false">YEAR(F143)</f>
        <v>2020</v>
      </c>
      <c r="C143" s="6" t="n">
        <f aca="false">WEEKNUM(E143,1)</f>
        <v>26</v>
      </c>
      <c r="D143" s="6" t="n">
        <f aca="false">MONTH(E142)</f>
        <v>6</v>
      </c>
      <c r="E143" s="2" t="n">
        <f aca="false">+E142-1</f>
        <v>44007</v>
      </c>
      <c r="F143" s="3" t="n">
        <f aca="false">+F142-1</f>
        <v>44005</v>
      </c>
      <c r="G143" s="7" t="n">
        <f aca="false">NETWORKDAYS(F143,E143)-1</f>
        <v>2</v>
      </c>
      <c r="H143" s="8" t="n">
        <f aca="false">+MONTH(F143)</f>
        <v>6</v>
      </c>
      <c r="I143" s="6" t="n">
        <f aca="false">WEEKNUM(F143,1)</f>
        <v>26</v>
      </c>
      <c r="J143" s="6" t="n">
        <v>158</v>
      </c>
      <c r="K143" s="6" t="n">
        <v>137</v>
      </c>
      <c r="L143" s="6" t="n">
        <f aca="false">J143-K143</f>
        <v>21</v>
      </c>
      <c r="M143" s="6" t="n">
        <v>1.4</v>
      </c>
      <c r="N143" s="6" t="n">
        <v>22.8</v>
      </c>
      <c r="O143" s="4" t="n">
        <f aca="false">M143*J143</f>
        <v>221.2</v>
      </c>
      <c r="P143" s="4" t="n">
        <f aca="false">N144*J144</f>
        <v>3087.2</v>
      </c>
      <c r="Q143" s="4" t="n">
        <f aca="false">+O143/10</f>
        <v>22.12</v>
      </c>
    </row>
    <row r="144" customFormat="false" ht="12.8" hidden="false" customHeight="false" outlineLevel="0" collapsed="false">
      <c r="A144" s="6" t="n">
        <f aca="false">+A145+1</f>
        <v>484</v>
      </c>
      <c r="B144" s="6" t="n">
        <f aca="false">YEAR(F144)</f>
        <v>2020</v>
      </c>
      <c r="C144" s="6" t="n">
        <f aca="false">WEEKNUM(E144,1)</f>
        <v>26</v>
      </c>
      <c r="D144" s="6" t="n">
        <f aca="false">MONTH(E143)</f>
        <v>6</v>
      </c>
      <c r="E144" s="2" t="n">
        <f aca="false">+E143-1</f>
        <v>44006</v>
      </c>
      <c r="F144" s="3" t="n">
        <f aca="false">+F143-1</f>
        <v>44004</v>
      </c>
      <c r="G144" s="7" t="n">
        <f aca="false">NETWORKDAYS(F144,E144)-1</f>
        <v>2</v>
      </c>
      <c r="H144" s="8" t="n">
        <f aca="false">+MONTH(F144)</f>
        <v>6</v>
      </c>
      <c r="I144" s="6" t="n">
        <f aca="false">WEEKNUM(F144,1)</f>
        <v>26</v>
      </c>
      <c r="J144" s="6" t="n">
        <v>136</v>
      </c>
      <c r="K144" s="6" t="n">
        <v>129</v>
      </c>
      <c r="L144" s="6" t="n">
        <f aca="false">J144-K144</f>
        <v>7</v>
      </c>
      <c r="M144" s="6" t="n">
        <v>1</v>
      </c>
      <c r="N144" s="6" t="n">
        <v>22.7</v>
      </c>
      <c r="O144" s="4" t="n">
        <f aca="false">M144*J144</f>
        <v>136</v>
      </c>
      <c r="P144" s="4" t="n">
        <f aca="false">N145*J145</f>
        <v>3880.7</v>
      </c>
      <c r="Q144" s="4" t="n">
        <f aca="false">+O144/10</f>
        <v>13.6</v>
      </c>
    </row>
    <row r="145" customFormat="false" ht="12.8" hidden="false" customHeight="false" outlineLevel="0" collapsed="false">
      <c r="A145" s="6" t="n">
        <f aca="false">+A146+1</f>
        <v>483</v>
      </c>
      <c r="B145" s="6" t="n">
        <f aca="false">YEAR(F145)</f>
        <v>2020</v>
      </c>
      <c r="C145" s="6" t="n">
        <f aca="false">WEEKNUM(E145,1)</f>
        <v>26</v>
      </c>
      <c r="D145" s="6" t="n">
        <f aca="false">MONTH(E144)</f>
        <v>6</v>
      </c>
      <c r="E145" s="2" t="n">
        <f aca="false">+E144-1</f>
        <v>44005</v>
      </c>
      <c r="F145" s="3" t="n">
        <v>44001</v>
      </c>
      <c r="G145" s="7" t="n">
        <f aca="false">NETWORKDAYS(F145,E145)-1</f>
        <v>2</v>
      </c>
      <c r="H145" s="8" t="n">
        <f aca="false">+MONTH(F145)</f>
        <v>6</v>
      </c>
      <c r="I145" s="6" t="n">
        <f aca="false">WEEKNUM(F145,1)</f>
        <v>25</v>
      </c>
      <c r="J145" s="6" t="n">
        <v>151</v>
      </c>
      <c r="K145" s="6" t="n">
        <v>129</v>
      </c>
      <c r="L145" s="6" t="n">
        <f aca="false">J145-K145</f>
        <v>22</v>
      </c>
      <c r="M145" s="6" t="n">
        <v>1.7</v>
      </c>
      <c r="N145" s="6" t="n">
        <v>25.7</v>
      </c>
      <c r="O145" s="4" t="n">
        <f aca="false">M145*J145</f>
        <v>256.7</v>
      </c>
      <c r="P145" s="4" t="n">
        <f aca="false">N146*J146</f>
        <v>3933.6</v>
      </c>
      <c r="Q145" s="4" t="n">
        <f aca="false">+O145/10</f>
        <v>25.67</v>
      </c>
    </row>
    <row r="146" customFormat="false" ht="12.8" hidden="false" customHeight="false" outlineLevel="0" collapsed="false">
      <c r="A146" s="6" t="n">
        <f aca="false">+A147+1</f>
        <v>482</v>
      </c>
      <c r="B146" s="6" t="n">
        <f aca="false">YEAR(F146)</f>
        <v>2020</v>
      </c>
      <c r="C146" s="6" t="n">
        <f aca="false">WEEKNUM(E146,1)</f>
        <v>26</v>
      </c>
      <c r="D146" s="6" t="n">
        <f aca="false">MONTH(E145)</f>
        <v>6</v>
      </c>
      <c r="E146" s="2" t="n">
        <f aca="false">+E145-1</f>
        <v>44004</v>
      </c>
      <c r="F146" s="3" t="n">
        <f aca="false">+F145-1</f>
        <v>44000</v>
      </c>
      <c r="G146" s="7" t="n">
        <f aca="false">NETWORKDAYS(F146,E146)-1</f>
        <v>2</v>
      </c>
      <c r="H146" s="8" t="n">
        <f aca="false">+MONTH(F146)</f>
        <v>6</v>
      </c>
      <c r="I146" s="6" t="n">
        <f aca="false">WEEKNUM(F146,1)</f>
        <v>25</v>
      </c>
      <c r="J146" s="6" t="n">
        <v>149</v>
      </c>
      <c r="K146" s="6" t="n">
        <v>133</v>
      </c>
      <c r="L146" s="6" t="n">
        <f aca="false">J146-K146</f>
        <v>16</v>
      </c>
      <c r="M146" s="6" t="n">
        <v>2.1</v>
      </c>
      <c r="N146" s="6" t="n">
        <v>26.4</v>
      </c>
      <c r="O146" s="4" t="n">
        <f aca="false">M146*J146</f>
        <v>312.9</v>
      </c>
      <c r="P146" s="4" t="n">
        <f aca="false">N147*J147</f>
        <v>3476</v>
      </c>
      <c r="Q146" s="4" t="n">
        <f aca="false">+O146/10</f>
        <v>31.29</v>
      </c>
    </row>
    <row r="147" customFormat="false" ht="12.8" hidden="false" customHeight="false" outlineLevel="0" collapsed="false">
      <c r="A147" s="6" t="n">
        <f aca="false">+A148+1</f>
        <v>481</v>
      </c>
      <c r="B147" s="6" t="n">
        <f aca="false">YEAR(F147)</f>
        <v>2020</v>
      </c>
      <c r="C147" s="6" t="n">
        <f aca="false">WEEKNUM(E147,1)</f>
        <v>25</v>
      </c>
      <c r="D147" s="6" t="n">
        <f aca="false">MONTH(E146)</f>
        <v>6</v>
      </c>
      <c r="E147" s="2" t="n">
        <v>44001</v>
      </c>
      <c r="F147" s="3" t="n">
        <f aca="false">+F146-1</f>
        <v>43999</v>
      </c>
      <c r="G147" s="7" t="n">
        <f aca="false">NETWORKDAYS(F147,E147)-1</f>
        <v>2</v>
      </c>
      <c r="H147" s="8" t="n">
        <f aca="false">+MONTH(F147)</f>
        <v>6</v>
      </c>
      <c r="I147" s="6" t="n">
        <f aca="false">WEEKNUM(F147,1)</f>
        <v>25</v>
      </c>
      <c r="J147" s="6" t="n">
        <v>158</v>
      </c>
      <c r="K147" s="6" t="n">
        <v>132</v>
      </c>
      <c r="L147" s="6" t="n">
        <f aca="false">J147-K147</f>
        <v>26</v>
      </c>
      <c r="M147" s="6" t="n">
        <v>2.2</v>
      </c>
      <c r="N147" s="6" t="n">
        <v>22</v>
      </c>
      <c r="O147" s="4" t="n">
        <f aca="false">M147*J147</f>
        <v>347.6</v>
      </c>
      <c r="P147" s="4" t="n">
        <f aca="false">N148*J148</f>
        <v>3932.1</v>
      </c>
      <c r="Q147" s="4" t="n">
        <f aca="false">+O147/10</f>
        <v>34.76</v>
      </c>
    </row>
    <row r="148" customFormat="false" ht="12.8" hidden="false" customHeight="false" outlineLevel="0" collapsed="false">
      <c r="A148" s="6" t="n">
        <f aca="false">+A149+1</f>
        <v>480</v>
      </c>
      <c r="B148" s="6" t="n">
        <f aca="false">YEAR(F148)</f>
        <v>2020</v>
      </c>
      <c r="C148" s="6" t="n">
        <f aca="false">WEEKNUM(E148,1)</f>
        <v>25</v>
      </c>
      <c r="D148" s="6" t="n">
        <f aca="false">MONTH(E147)</f>
        <v>6</v>
      </c>
      <c r="E148" s="2" t="n">
        <f aca="false">+E147-1</f>
        <v>44000</v>
      </c>
      <c r="F148" s="3" t="n">
        <f aca="false">+F147-1</f>
        <v>43998</v>
      </c>
      <c r="G148" s="7" t="n">
        <f aca="false">NETWORKDAYS(F148,E148)-1</f>
        <v>2</v>
      </c>
      <c r="H148" s="8" t="n">
        <f aca="false">+MONTH(F148)</f>
        <v>6</v>
      </c>
      <c r="I148" s="6" t="n">
        <f aca="false">WEEKNUM(F148,1)</f>
        <v>25</v>
      </c>
      <c r="J148" s="6" t="n">
        <v>153</v>
      </c>
      <c r="K148" s="6" t="n">
        <v>133</v>
      </c>
      <c r="L148" s="6" t="n">
        <f aca="false">J148-K148</f>
        <v>20</v>
      </c>
      <c r="M148" s="6" t="n">
        <v>2.6</v>
      </c>
      <c r="N148" s="6" t="n">
        <v>25.7</v>
      </c>
      <c r="O148" s="4" t="n">
        <f aca="false">M148*J148</f>
        <v>397.8</v>
      </c>
      <c r="P148" s="4" t="n">
        <f aca="false">N149*J149</f>
        <v>3844.2</v>
      </c>
      <c r="Q148" s="4" t="n">
        <f aca="false">+O148/10</f>
        <v>39.78</v>
      </c>
    </row>
    <row r="149" customFormat="false" ht="12.8" hidden="false" customHeight="false" outlineLevel="0" collapsed="false">
      <c r="A149" s="6" t="n">
        <f aca="false">+A150+1</f>
        <v>479</v>
      </c>
      <c r="B149" s="6" t="n">
        <f aca="false">YEAR(F149)</f>
        <v>2020</v>
      </c>
      <c r="C149" s="6" t="n">
        <f aca="false">WEEKNUM(E149,1)</f>
        <v>25</v>
      </c>
      <c r="D149" s="6" t="n">
        <f aca="false">MONTH(E148)</f>
        <v>6</v>
      </c>
      <c r="E149" s="2" t="n">
        <f aca="false">+E148-1</f>
        <v>43999</v>
      </c>
      <c r="F149" s="3" t="n">
        <f aca="false">+F148-1</f>
        <v>43997</v>
      </c>
      <c r="G149" s="7" t="n">
        <f aca="false">NETWORKDAYS(F149,E149)-1</f>
        <v>2</v>
      </c>
      <c r="H149" s="8" t="n">
        <f aca="false">+MONTH(F149)</f>
        <v>6</v>
      </c>
      <c r="I149" s="6" t="n">
        <f aca="false">WEEKNUM(F149,1)</f>
        <v>25</v>
      </c>
      <c r="J149" s="6" t="n">
        <v>149</v>
      </c>
      <c r="K149" s="6" t="n">
        <v>132</v>
      </c>
      <c r="L149" s="6" t="n">
        <f aca="false">J149-K149</f>
        <v>17</v>
      </c>
      <c r="M149" s="6" t="n">
        <v>2.6</v>
      </c>
      <c r="N149" s="6" t="n">
        <v>25.8</v>
      </c>
      <c r="O149" s="4" t="n">
        <f aca="false">M149*J149</f>
        <v>387.4</v>
      </c>
      <c r="P149" s="4" t="n">
        <f aca="false">N150*J150</f>
        <v>4930.2</v>
      </c>
      <c r="Q149" s="4" t="n">
        <f aca="false">+O149/10</f>
        <v>38.74</v>
      </c>
    </row>
    <row r="150" customFormat="false" ht="12.8" hidden="false" customHeight="false" outlineLevel="0" collapsed="false">
      <c r="A150" s="6" t="n">
        <f aca="false">+A151+1</f>
        <v>478</v>
      </c>
      <c r="B150" s="6" t="n">
        <f aca="false">YEAR(F150)</f>
        <v>2020</v>
      </c>
      <c r="C150" s="6" t="n">
        <f aca="false">WEEKNUM(E150,1)</f>
        <v>25</v>
      </c>
      <c r="D150" s="6" t="n">
        <f aca="false">MONTH(E149)</f>
        <v>6</v>
      </c>
      <c r="E150" s="2" t="n">
        <f aca="false">+E149-1</f>
        <v>43998</v>
      </c>
      <c r="F150" s="3" t="n">
        <v>43994</v>
      </c>
      <c r="G150" s="7" t="n">
        <f aca="false">NETWORKDAYS(F150,E150)-1</f>
        <v>2</v>
      </c>
      <c r="H150" s="8" t="n">
        <f aca="false">+MONTH(F150)</f>
        <v>6</v>
      </c>
      <c r="I150" s="6" t="n">
        <f aca="false">WEEKNUM(F150,1)</f>
        <v>24</v>
      </c>
      <c r="J150" s="6" t="n">
        <v>166</v>
      </c>
      <c r="K150" s="6" t="n">
        <v>130</v>
      </c>
      <c r="L150" s="6" t="n">
        <f aca="false">J150-K150</f>
        <v>36</v>
      </c>
      <c r="M150" s="6" t="n">
        <v>1.4</v>
      </c>
      <c r="N150" s="6" t="n">
        <v>29.7</v>
      </c>
      <c r="O150" s="4" t="n">
        <f aca="false">M150*J150</f>
        <v>232.4</v>
      </c>
      <c r="P150" s="4" t="n">
        <f aca="false">N151*J151</f>
        <v>3503.2</v>
      </c>
      <c r="Q150" s="4" t="n">
        <f aca="false">+O150/10</f>
        <v>23.24</v>
      </c>
    </row>
    <row r="151" customFormat="false" ht="12.8" hidden="false" customHeight="false" outlineLevel="0" collapsed="false">
      <c r="A151" s="6" t="n">
        <f aca="false">+A152+1</f>
        <v>477</v>
      </c>
      <c r="B151" s="6" t="n">
        <f aca="false">YEAR(F151)</f>
        <v>2020</v>
      </c>
      <c r="C151" s="6" t="n">
        <f aca="false">WEEKNUM(E151,1)</f>
        <v>25</v>
      </c>
      <c r="D151" s="6" t="n">
        <f aca="false">MONTH(E150)</f>
        <v>6</v>
      </c>
      <c r="E151" s="2" t="n">
        <f aca="false">+E150-1</f>
        <v>43997</v>
      </c>
      <c r="F151" s="3" t="n">
        <f aca="false">+F150-1</f>
        <v>43993</v>
      </c>
      <c r="G151" s="7" t="n">
        <f aca="false">NETWORKDAYS(F151,E151)-1</f>
        <v>2</v>
      </c>
      <c r="H151" s="8" t="n">
        <f aca="false">+MONTH(F151)</f>
        <v>6</v>
      </c>
      <c r="I151" s="6" t="n">
        <f aca="false">WEEKNUM(F151,1)</f>
        <v>24</v>
      </c>
      <c r="J151" s="6" t="n">
        <v>151</v>
      </c>
      <c r="K151" s="6" t="n">
        <v>128</v>
      </c>
      <c r="L151" s="6" t="n">
        <f aca="false">J151-K151</f>
        <v>23</v>
      </c>
      <c r="M151" s="6" t="n">
        <v>1.2</v>
      </c>
      <c r="N151" s="6" t="n">
        <v>23.2</v>
      </c>
      <c r="O151" s="4" t="n">
        <f aca="false">M151*J151</f>
        <v>181.2</v>
      </c>
      <c r="P151" s="4" t="n">
        <f aca="false">N152*J152</f>
        <v>3789.5</v>
      </c>
      <c r="Q151" s="4" t="n">
        <f aca="false">+O151/10</f>
        <v>18.12</v>
      </c>
    </row>
    <row r="152" customFormat="false" ht="12.8" hidden="false" customHeight="false" outlineLevel="0" collapsed="false">
      <c r="A152" s="6" t="n">
        <f aca="false">+A153+1</f>
        <v>476</v>
      </c>
      <c r="B152" s="6" t="n">
        <f aca="false">YEAR(F152)</f>
        <v>2020</v>
      </c>
      <c r="C152" s="6" t="n">
        <f aca="false">WEEKNUM(E152,1)</f>
        <v>24</v>
      </c>
      <c r="D152" s="6" t="n">
        <f aca="false">MONTH(E151)</f>
        <v>6</v>
      </c>
      <c r="E152" s="2" t="n">
        <v>43994</v>
      </c>
      <c r="F152" s="3" t="n">
        <f aca="false">+F151-1</f>
        <v>43992</v>
      </c>
      <c r="G152" s="7" t="n">
        <f aca="false">NETWORKDAYS(F152,E152)-1</f>
        <v>2</v>
      </c>
      <c r="H152" s="8" t="n">
        <f aca="false">+MONTH(F152)</f>
        <v>6</v>
      </c>
      <c r="I152" s="6" t="n">
        <f aca="false">WEEKNUM(F152,1)</f>
        <v>24</v>
      </c>
      <c r="J152" s="6" t="n">
        <v>143</v>
      </c>
      <c r="K152" s="6" t="n">
        <v>130</v>
      </c>
      <c r="L152" s="6" t="n">
        <f aca="false">J152-K152</f>
        <v>13</v>
      </c>
      <c r="M152" s="6" t="n">
        <v>2.7</v>
      </c>
      <c r="N152" s="6" t="n">
        <v>26.5</v>
      </c>
      <c r="O152" s="4" t="n">
        <f aca="false">M152*J152</f>
        <v>386.1</v>
      </c>
      <c r="P152" s="4" t="n">
        <f aca="false">N153*J153</f>
        <v>4014.1</v>
      </c>
      <c r="Q152" s="4" t="n">
        <f aca="false">+O152/10</f>
        <v>38.61</v>
      </c>
    </row>
    <row r="153" customFormat="false" ht="12.8" hidden="false" customHeight="false" outlineLevel="0" collapsed="false">
      <c r="A153" s="6" t="n">
        <f aca="false">+A154+1</f>
        <v>475</v>
      </c>
      <c r="B153" s="6" t="n">
        <f aca="false">YEAR(F153)</f>
        <v>2020</v>
      </c>
      <c r="C153" s="6" t="n">
        <f aca="false">WEEKNUM(E153,1)</f>
        <v>24</v>
      </c>
      <c r="D153" s="6" t="n">
        <f aca="false">MONTH(E152)</f>
        <v>6</v>
      </c>
      <c r="E153" s="2" t="n">
        <f aca="false">+E152-1</f>
        <v>43993</v>
      </c>
      <c r="F153" s="3" t="n">
        <f aca="false">+F152-1</f>
        <v>43991</v>
      </c>
      <c r="G153" s="7" t="n">
        <f aca="false">NETWORKDAYS(F153,E153)-1</f>
        <v>2</v>
      </c>
      <c r="H153" s="8" t="n">
        <f aca="false">+MONTH(F153)</f>
        <v>6</v>
      </c>
      <c r="I153" s="6" t="n">
        <f aca="false">WEEKNUM(F153,1)</f>
        <v>24</v>
      </c>
      <c r="J153" s="6" t="n">
        <v>137</v>
      </c>
      <c r="K153" s="6" t="n">
        <v>129</v>
      </c>
      <c r="L153" s="6" t="n">
        <f aca="false">J153-K153</f>
        <v>8</v>
      </c>
      <c r="M153" s="6" t="n">
        <v>1.5</v>
      </c>
      <c r="N153" s="6" t="n">
        <v>29.3</v>
      </c>
      <c r="O153" s="4" t="n">
        <f aca="false">M153*J153</f>
        <v>205.5</v>
      </c>
      <c r="P153" s="4" t="n">
        <f aca="false">N154*J154</f>
        <v>4804.8</v>
      </c>
      <c r="Q153" s="4" t="n">
        <f aca="false">+O153/10</f>
        <v>20.55</v>
      </c>
    </row>
    <row r="154" customFormat="false" ht="12.8" hidden="false" customHeight="false" outlineLevel="0" collapsed="false">
      <c r="A154" s="6" t="n">
        <f aca="false">+A155+1</f>
        <v>474</v>
      </c>
      <c r="B154" s="6" t="n">
        <f aca="false">YEAR(F154)</f>
        <v>2020</v>
      </c>
      <c r="C154" s="6" t="n">
        <f aca="false">WEEKNUM(E154,1)</f>
        <v>24</v>
      </c>
      <c r="D154" s="6" t="n">
        <f aca="false">MONTH(E153)</f>
        <v>6</v>
      </c>
      <c r="E154" s="2" t="n">
        <f aca="false">+E153-1</f>
        <v>43992</v>
      </c>
      <c r="F154" s="3" t="n">
        <f aca="false">+F153-1</f>
        <v>43990</v>
      </c>
      <c r="G154" s="7" t="n">
        <f aca="false">NETWORKDAYS(F154,E154)-1</f>
        <v>2</v>
      </c>
      <c r="H154" s="8" t="n">
        <f aca="false">+MONTH(F154)</f>
        <v>6</v>
      </c>
      <c r="I154" s="6" t="n">
        <f aca="false">WEEKNUM(F154,1)</f>
        <v>24</v>
      </c>
      <c r="J154" s="6" t="n">
        <v>168</v>
      </c>
      <c r="K154" s="6" t="n">
        <v>135</v>
      </c>
      <c r="L154" s="6" t="n">
        <f aca="false">J154-K154</f>
        <v>33</v>
      </c>
      <c r="M154" s="6" t="n">
        <v>1.8</v>
      </c>
      <c r="N154" s="6" t="n">
        <v>28.6</v>
      </c>
      <c r="O154" s="4" t="n">
        <f aca="false">M154*J154</f>
        <v>302.4</v>
      </c>
      <c r="P154" s="4" t="n">
        <f aca="false">N155*J155</f>
        <v>4248.6</v>
      </c>
      <c r="Q154" s="4" t="n">
        <f aca="false">+O154/10</f>
        <v>30.24</v>
      </c>
    </row>
    <row r="155" customFormat="false" ht="12.8" hidden="false" customHeight="false" outlineLevel="0" collapsed="false">
      <c r="A155" s="6" t="n">
        <f aca="false">+A156+1</f>
        <v>473</v>
      </c>
      <c r="B155" s="6" t="n">
        <f aca="false">YEAR(F155)</f>
        <v>2020</v>
      </c>
      <c r="C155" s="6" t="n">
        <f aca="false">WEEKNUM(E155,1)</f>
        <v>24</v>
      </c>
      <c r="D155" s="6" t="n">
        <f aca="false">MONTH(E154)</f>
        <v>6</v>
      </c>
      <c r="E155" s="2" t="n">
        <f aca="false">+E154-1</f>
        <v>43991</v>
      </c>
      <c r="F155" s="3" t="n">
        <v>43987</v>
      </c>
      <c r="G155" s="7" t="n">
        <f aca="false">NETWORKDAYS(F155,E155)-1</f>
        <v>2</v>
      </c>
      <c r="H155" s="8" t="n">
        <f aca="false">+MONTH(F155)</f>
        <v>6</v>
      </c>
      <c r="I155" s="6" t="n">
        <f aca="false">WEEKNUM(F155,1)</f>
        <v>23</v>
      </c>
      <c r="J155" s="6" t="n">
        <v>146</v>
      </c>
      <c r="K155" s="6" t="n">
        <v>128</v>
      </c>
      <c r="L155" s="6" t="n">
        <f aca="false">J155-K155</f>
        <v>18</v>
      </c>
      <c r="M155" s="6" t="n">
        <v>2.2</v>
      </c>
      <c r="N155" s="6" t="n">
        <v>29.1</v>
      </c>
      <c r="O155" s="4" t="n">
        <f aca="false">M155*J155</f>
        <v>321.2</v>
      </c>
      <c r="P155" s="4" t="n">
        <f aca="false">N156*J156</f>
        <v>4912.8</v>
      </c>
      <c r="Q155" s="4" t="n">
        <f aca="false">+O155/10</f>
        <v>32.12</v>
      </c>
    </row>
    <row r="156" customFormat="false" ht="12.8" hidden="false" customHeight="false" outlineLevel="0" collapsed="false">
      <c r="A156" s="6" t="n">
        <f aca="false">+A157+1</f>
        <v>472</v>
      </c>
      <c r="B156" s="6" t="n">
        <f aca="false">YEAR(F156)</f>
        <v>2020</v>
      </c>
      <c r="C156" s="6" t="n">
        <f aca="false">WEEKNUM(E156,1)</f>
        <v>24</v>
      </c>
      <c r="D156" s="6" t="n">
        <f aca="false">MONTH(E155)</f>
        <v>6</v>
      </c>
      <c r="E156" s="2" t="n">
        <f aca="false">+E155-1</f>
        <v>43990</v>
      </c>
      <c r="F156" s="3" t="n">
        <f aca="false">+F155-1</f>
        <v>43986</v>
      </c>
      <c r="G156" s="7" t="n">
        <f aca="false">NETWORKDAYS(F156,E156)-1</f>
        <v>2</v>
      </c>
      <c r="H156" s="8" t="n">
        <f aca="false">+MONTH(F156)</f>
        <v>6</v>
      </c>
      <c r="I156" s="6" t="n">
        <f aca="false">WEEKNUM(F156,1)</f>
        <v>23</v>
      </c>
      <c r="J156" s="6" t="n">
        <v>178</v>
      </c>
      <c r="K156" s="6" t="n">
        <v>129</v>
      </c>
      <c r="L156" s="6" t="n">
        <f aca="false">J156-K156</f>
        <v>49</v>
      </c>
      <c r="M156" s="6" t="n">
        <v>2.2</v>
      </c>
      <c r="N156" s="6" t="n">
        <v>27.6</v>
      </c>
      <c r="O156" s="4" t="n">
        <f aca="false">M156*J156</f>
        <v>391.6</v>
      </c>
      <c r="P156" s="4" t="n">
        <f aca="false">N157*J157</f>
        <v>3594.1</v>
      </c>
      <c r="Q156" s="4" t="n">
        <f aca="false">+O156/10</f>
        <v>39.16</v>
      </c>
    </row>
    <row r="157" customFormat="false" ht="12.8" hidden="false" customHeight="false" outlineLevel="0" collapsed="false">
      <c r="A157" s="6" t="n">
        <f aca="false">+A158+1</f>
        <v>471</v>
      </c>
      <c r="B157" s="6" t="n">
        <f aca="false">YEAR(F157)</f>
        <v>2020</v>
      </c>
      <c r="C157" s="6" t="n">
        <f aca="false">WEEKNUM(E157,1)</f>
        <v>23</v>
      </c>
      <c r="D157" s="6" t="n">
        <f aca="false">MONTH(E156)</f>
        <v>6</v>
      </c>
      <c r="E157" s="2" t="n">
        <v>43987</v>
      </c>
      <c r="F157" s="3" t="n">
        <f aca="false">+F156-1</f>
        <v>43985</v>
      </c>
      <c r="G157" s="7" t="n">
        <f aca="false">NETWORKDAYS(F157,E157)-1</f>
        <v>2</v>
      </c>
      <c r="H157" s="8" t="n">
        <f aca="false">+MONTH(F157)</f>
        <v>6</v>
      </c>
      <c r="I157" s="6" t="n">
        <f aca="false">WEEKNUM(F157,1)</f>
        <v>23</v>
      </c>
      <c r="J157" s="6" t="n">
        <v>127</v>
      </c>
      <c r="K157" s="6" t="n">
        <v>127</v>
      </c>
      <c r="L157" s="6" t="n">
        <f aca="false">J157-K157</f>
        <v>0</v>
      </c>
      <c r="M157" s="6" t="n">
        <v>1.8</v>
      </c>
      <c r="N157" s="6" t="n">
        <v>28.3</v>
      </c>
      <c r="O157" s="4" t="n">
        <f aca="false">M157*J157</f>
        <v>228.6</v>
      </c>
      <c r="P157" s="4" t="n">
        <f aca="false">N158*J158</f>
        <v>3418.1</v>
      </c>
      <c r="Q157" s="4" t="n">
        <f aca="false">+O157/10</f>
        <v>22.86</v>
      </c>
    </row>
    <row r="158" customFormat="false" ht="12.8" hidden="false" customHeight="false" outlineLevel="0" collapsed="false">
      <c r="A158" s="6" t="n">
        <f aca="false">+A159+1</f>
        <v>470</v>
      </c>
      <c r="B158" s="6" t="n">
        <f aca="false">YEAR(F158)</f>
        <v>2020</v>
      </c>
      <c r="C158" s="6" t="n">
        <f aca="false">WEEKNUM(E158,1)</f>
        <v>23</v>
      </c>
      <c r="D158" s="6" t="n">
        <f aca="false">MONTH(E157)</f>
        <v>6</v>
      </c>
      <c r="E158" s="2" t="n">
        <f aca="false">+E157-1</f>
        <v>43986</v>
      </c>
      <c r="F158" s="3" t="n">
        <f aca="false">+F157-1</f>
        <v>43984</v>
      </c>
      <c r="G158" s="7" t="n">
        <f aca="false">NETWORKDAYS(F158,E158)-1</f>
        <v>2</v>
      </c>
      <c r="H158" s="8" t="n">
        <f aca="false">+MONTH(F158)</f>
        <v>6</v>
      </c>
      <c r="I158" s="6" t="n">
        <f aca="false">WEEKNUM(F158,1)</f>
        <v>23</v>
      </c>
      <c r="J158" s="6" t="n">
        <v>133</v>
      </c>
      <c r="K158" s="6" t="n">
        <v>126</v>
      </c>
      <c r="L158" s="6" t="n">
        <f aca="false">J158-K158</f>
        <v>7</v>
      </c>
      <c r="M158" s="6" t="n">
        <v>1.6</v>
      </c>
      <c r="N158" s="6" t="n">
        <v>25.7</v>
      </c>
      <c r="O158" s="4" t="n">
        <f aca="false">M158*J158</f>
        <v>212.8</v>
      </c>
      <c r="P158" s="4" t="n">
        <f aca="false">N159*J159</f>
        <v>3372</v>
      </c>
      <c r="Q158" s="4" t="n">
        <f aca="false">+O158/10</f>
        <v>21.28</v>
      </c>
    </row>
    <row r="159" customFormat="false" ht="12.8" hidden="false" customHeight="false" outlineLevel="0" collapsed="false">
      <c r="A159" s="6" t="n">
        <f aca="false">+A160+1</f>
        <v>469</v>
      </c>
      <c r="B159" s="6" t="n">
        <f aca="false">YEAR(F159)</f>
        <v>2020</v>
      </c>
      <c r="C159" s="6" t="n">
        <f aca="false">WEEKNUM(E159,1)</f>
        <v>23</v>
      </c>
      <c r="D159" s="6" t="n">
        <f aca="false">MONTH(E158)</f>
        <v>6</v>
      </c>
      <c r="E159" s="2" t="n">
        <f aca="false">+E158-1</f>
        <v>43985</v>
      </c>
      <c r="F159" s="3" t="n">
        <v>43980</v>
      </c>
      <c r="G159" s="7" t="n">
        <f aca="false">NETWORKDAYS(F159,E159)-1</f>
        <v>3</v>
      </c>
      <c r="H159" s="8" t="n">
        <f aca="false">+MONTH(F159)</f>
        <v>5</v>
      </c>
      <c r="I159" s="6" t="n">
        <f aca="false">WEEKNUM(F159,1)</f>
        <v>22</v>
      </c>
      <c r="J159" s="6" t="n">
        <v>120</v>
      </c>
      <c r="K159" s="6" t="n">
        <v>107</v>
      </c>
      <c r="L159" s="6" t="n">
        <f aca="false">J159-K159</f>
        <v>13</v>
      </c>
      <c r="M159" s="6" t="n">
        <v>2.6</v>
      </c>
      <c r="N159" s="6" t="n">
        <v>28.1</v>
      </c>
      <c r="O159" s="4" t="n">
        <f aca="false">M159*J159</f>
        <v>312</v>
      </c>
      <c r="P159" s="4" t="n">
        <f aca="false">N160*J160</f>
        <v>3089.4</v>
      </c>
      <c r="Q159" s="4" t="n">
        <f aca="false">+O159/10</f>
        <v>31.2</v>
      </c>
    </row>
    <row r="160" customFormat="false" ht="12.8" hidden="false" customHeight="false" outlineLevel="0" collapsed="false">
      <c r="A160" s="6" t="n">
        <f aca="false">+A161+1</f>
        <v>468</v>
      </c>
      <c r="B160" s="6" t="n">
        <f aca="false">YEAR(F160)</f>
        <v>2020</v>
      </c>
      <c r="C160" s="6" t="n">
        <f aca="false">WEEKNUM(E160,1)</f>
        <v>23</v>
      </c>
      <c r="D160" s="6" t="n">
        <f aca="false">MONTH(E159)</f>
        <v>6</v>
      </c>
      <c r="E160" s="2" t="n">
        <f aca="false">+E159-1</f>
        <v>43984</v>
      </c>
      <c r="F160" s="3" t="n">
        <f aca="false">+F159-1</f>
        <v>43979</v>
      </c>
      <c r="G160" s="7" t="n">
        <f aca="false">NETWORKDAYS(F160,E160)-1</f>
        <v>3</v>
      </c>
      <c r="H160" s="8" t="n">
        <f aca="false">+MONTH(F160)</f>
        <v>5</v>
      </c>
      <c r="I160" s="6" t="n">
        <f aca="false">WEEKNUM(F160,1)</f>
        <v>22</v>
      </c>
      <c r="J160" s="6" t="n">
        <v>114</v>
      </c>
      <c r="K160" s="6" t="n">
        <v>106</v>
      </c>
      <c r="L160" s="6" t="n">
        <f aca="false">J160-K160</f>
        <v>8</v>
      </c>
      <c r="M160" s="6" t="n">
        <v>1.4</v>
      </c>
      <c r="N160" s="6" t="n">
        <v>27.1</v>
      </c>
      <c r="O160" s="4" t="n">
        <f aca="false">M160*J160</f>
        <v>159.6</v>
      </c>
      <c r="P160" s="4" t="n">
        <f aca="false">N161*J161</f>
        <v>2956.8</v>
      </c>
      <c r="Q160" s="4" t="n">
        <f aca="false">+O160/10</f>
        <v>15.96</v>
      </c>
    </row>
    <row r="161" customFormat="false" ht="12.8" hidden="false" customHeight="false" outlineLevel="0" collapsed="false">
      <c r="A161" s="6" t="n">
        <f aca="false">+A162+1</f>
        <v>467</v>
      </c>
      <c r="B161" s="6" t="n">
        <f aca="false">YEAR(F161)</f>
        <v>2020</v>
      </c>
      <c r="C161" s="6" t="n">
        <f aca="false">WEEKNUM(E161,1)</f>
        <v>22</v>
      </c>
      <c r="D161" s="6" t="n">
        <f aca="false">MONTH(E160)</f>
        <v>6</v>
      </c>
      <c r="E161" s="2" t="n">
        <v>43980</v>
      </c>
      <c r="F161" s="3" t="n">
        <f aca="false">+F160-1</f>
        <v>43978</v>
      </c>
      <c r="G161" s="7" t="n">
        <f aca="false">NETWORKDAYS(F161,E161)-1</f>
        <v>2</v>
      </c>
      <c r="H161" s="8" t="n">
        <f aca="false">+MONTH(F161)</f>
        <v>5</v>
      </c>
      <c r="I161" s="6" t="n">
        <f aca="false">WEEKNUM(F161,1)</f>
        <v>22</v>
      </c>
      <c r="J161" s="6" t="n">
        <v>128</v>
      </c>
      <c r="K161" s="6" t="n">
        <v>106</v>
      </c>
      <c r="L161" s="6" t="n">
        <f aca="false">J161-K161</f>
        <v>22</v>
      </c>
      <c r="M161" s="6" t="n">
        <v>2.6</v>
      </c>
      <c r="N161" s="6" t="n">
        <v>23.1</v>
      </c>
      <c r="O161" s="4" t="n">
        <f aca="false">M161*J161</f>
        <v>332.8</v>
      </c>
      <c r="P161" s="4" t="n">
        <f aca="false">N162*J162</f>
        <v>3624</v>
      </c>
      <c r="Q161" s="4" t="n">
        <f aca="false">+O161/10</f>
        <v>33.28</v>
      </c>
    </row>
    <row r="162" customFormat="false" ht="12.8" hidden="false" customHeight="false" outlineLevel="0" collapsed="false">
      <c r="A162" s="6" t="n">
        <f aca="false">+A163+1</f>
        <v>466</v>
      </c>
      <c r="B162" s="6" t="n">
        <f aca="false">YEAR(F162)</f>
        <v>2020</v>
      </c>
      <c r="C162" s="6" t="n">
        <f aca="false">WEEKNUM(E162,1)</f>
        <v>22</v>
      </c>
      <c r="D162" s="6" t="n">
        <f aca="false">MONTH(E161)</f>
        <v>5</v>
      </c>
      <c r="E162" s="2" t="n">
        <f aca="false">+E161-1</f>
        <v>43979</v>
      </c>
      <c r="F162" s="3" t="n">
        <f aca="false">+F161-1</f>
        <v>43977</v>
      </c>
      <c r="G162" s="7" t="n">
        <f aca="false">NETWORKDAYS(F162,E162)-1</f>
        <v>2</v>
      </c>
      <c r="H162" s="8" t="n">
        <f aca="false">+MONTH(F162)</f>
        <v>5</v>
      </c>
      <c r="I162" s="6" t="n">
        <f aca="false">WEEKNUM(F162,1)</f>
        <v>22</v>
      </c>
      <c r="J162" s="6" t="n">
        <v>151</v>
      </c>
      <c r="K162" s="6" t="n">
        <v>107</v>
      </c>
      <c r="L162" s="6" t="n">
        <f aca="false">J162-K162</f>
        <v>44</v>
      </c>
      <c r="M162" s="6" t="n">
        <v>9</v>
      </c>
      <c r="N162" s="6" t="n">
        <v>24</v>
      </c>
      <c r="O162" s="4" t="n">
        <f aca="false">M162*J162</f>
        <v>1359</v>
      </c>
      <c r="P162" s="4" t="n">
        <f aca="false">N163*J163</f>
        <v>2274.6</v>
      </c>
      <c r="Q162" s="4" t="n">
        <f aca="false">+O162/10</f>
        <v>135.9</v>
      </c>
    </row>
    <row r="163" customFormat="false" ht="12.8" hidden="false" customHeight="false" outlineLevel="0" collapsed="false">
      <c r="A163" s="6" t="n">
        <f aca="false">+A164+1</f>
        <v>465</v>
      </c>
      <c r="B163" s="6" t="n">
        <f aca="false">YEAR(F163)</f>
        <v>2020</v>
      </c>
      <c r="C163" s="6" t="n">
        <f aca="false">WEEKNUM(E163,1)</f>
        <v>22</v>
      </c>
      <c r="D163" s="6" t="n">
        <f aca="false">MONTH(E162)</f>
        <v>5</v>
      </c>
      <c r="E163" s="2" t="n">
        <f aca="false">+E162-1</f>
        <v>43978</v>
      </c>
      <c r="F163" s="3" t="n">
        <f aca="false">+F162-1</f>
        <v>43976</v>
      </c>
      <c r="G163" s="7" t="n">
        <f aca="false">NETWORKDAYS(F163,E163)-1</f>
        <v>2</v>
      </c>
      <c r="H163" s="8" t="n">
        <f aca="false">+MONTH(F163)</f>
        <v>5</v>
      </c>
      <c r="I163" s="6" t="n">
        <f aca="false">WEEKNUM(F163,1)</f>
        <v>22</v>
      </c>
      <c r="J163" s="6" t="n">
        <v>102</v>
      </c>
      <c r="K163" s="6" t="n">
        <v>92</v>
      </c>
      <c r="L163" s="6" t="n">
        <f aca="false">J163-K163</f>
        <v>10</v>
      </c>
      <c r="M163" s="6" t="n">
        <v>1.3</v>
      </c>
      <c r="N163" s="6" t="n">
        <v>22.3</v>
      </c>
      <c r="O163" s="4" t="n">
        <f aca="false">M163*J163</f>
        <v>132.6</v>
      </c>
      <c r="P163" s="4" t="n">
        <f aca="false">N164*J164</f>
        <v>2210</v>
      </c>
      <c r="Q163" s="4" t="n">
        <f aca="false">+O163/10</f>
        <v>13.26</v>
      </c>
    </row>
    <row r="164" customFormat="false" ht="12.8" hidden="false" customHeight="false" outlineLevel="0" collapsed="false">
      <c r="A164" s="6" t="n">
        <f aca="false">+A165+1</f>
        <v>464</v>
      </c>
      <c r="B164" s="6" t="n">
        <f aca="false">YEAR(F164)</f>
        <v>2020</v>
      </c>
      <c r="C164" s="6" t="n">
        <f aca="false">WEEKNUM(E164,1)</f>
        <v>22</v>
      </c>
      <c r="D164" s="6" t="n">
        <f aca="false">MONTH(E163)</f>
        <v>5</v>
      </c>
      <c r="E164" s="2" t="n">
        <f aca="false">+E163-1</f>
        <v>43977</v>
      </c>
      <c r="F164" s="3" t="n">
        <v>43971</v>
      </c>
      <c r="G164" s="7" t="n">
        <f aca="false">NETWORKDAYS(F164,E164)-1</f>
        <v>4</v>
      </c>
      <c r="H164" s="8" t="n">
        <f aca="false">+MONTH(F164)</f>
        <v>5</v>
      </c>
      <c r="I164" s="6" t="n">
        <f aca="false">WEEKNUM(F164,1)</f>
        <v>21</v>
      </c>
      <c r="J164" s="6" t="n">
        <v>100</v>
      </c>
      <c r="K164" s="6" t="n">
        <v>81</v>
      </c>
      <c r="L164" s="6" t="n">
        <f aca="false">J164-K164</f>
        <v>19</v>
      </c>
      <c r="M164" s="6" t="n">
        <v>2.3</v>
      </c>
      <c r="N164" s="6" t="n">
        <v>22.1</v>
      </c>
      <c r="O164" s="4" t="n">
        <f aca="false">M164*J164</f>
        <v>230</v>
      </c>
      <c r="P164" s="4" t="n">
        <f aca="false">N165*J165</f>
        <v>1890</v>
      </c>
      <c r="Q164" s="4" t="n">
        <f aca="false">+O164/10</f>
        <v>23</v>
      </c>
    </row>
    <row r="165" customFormat="false" ht="12.8" hidden="false" customHeight="false" outlineLevel="0" collapsed="false">
      <c r="A165" s="6" t="n">
        <f aca="false">+A166+1</f>
        <v>463</v>
      </c>
      <c r="B165" s="6" t="n">
        <f aca="false">YEAR(F165)</f>
        <v>2020</v>
      </c>
      <c r="C165" s="6" t="n">
        <f aca="false">WEEKNUM(E165,1)</f>
        <v>22</v>
      </c>
      <c r="D165" s="6" t="n">
        <f aca="false">MONTH(E164)</f>
        <v>5</v>
      </c>
      <c r="E165" s="2" t="n">
        <f aca="false">+E164-1</f>
        <v>43976</v>
      </c>
      <c r="F165" s="3" t="n">
        <f aca="false">+F164-1</f>
        <v>43970</v>
      </c>
      <c r="G165" s="7" t="n">
        <f aca="false">NETWORKDAYS(F165,E165)-1</f>
        <v>4</v>
      </c>
      <c r="H165" s="8" t="n">
        <f aca="false">+MONTH(F165)</f>
        <v>5</v>
      </c>
      <c r="I165" s="6" t="n">
        <f aca="false">WEEKNUM(F165,1)</f>
        <v>21</v>
      </c>
      <c r="J165" s="6" t="n">
        <v>90</v>
      </c>
      <c r="K165" s="6" t="n">
        <v>73</v>
      </c>
      <c r="L165" s="6" t="n">
        <f aca="false">J165-K165</f>
        <v>17</v>
      </c>
      <c r="M165" s="6" t="n">
        <v>2.3</v>
      </c>
      <c r="N165" s="6" t="n">
        <v>21</v>
      </c>
      <c r="O165" s="4" t="n">
        <f aca="false">M165*J165</f>
        <v>207</v>
      </c>
      <c r="P165" s="4" t="n">
        <f aca="false">N166*J166</f>
        <v>2528.4</v>
      </c>
      <c r="Q165" s="4" t="n">
        <f aca="false">+O165/10</f>
        <v>20.7</v>
      </c>
    </row>
    <row r="166" customFormat="false" ht="12.8" hidden="false" customHeight="false" outlineLevel="0" collapsed="false">
      <c r="A166" s="6" t="n">
        <f aca="false">+A167+1</f>
        <v>462</v>
      </c>
      <c r="B166" s="6" t="n">
        <f aca="false">YEAR(F166)</f>
        <v>2020</v>
      </c>
      <c r="C166" s="6" t="n">
        <f aca="false">WEEKNUM(E166,1)</f>
        <v>21</v>
      </c>
      <c r="D166" s="6" t="n">
        <f aca="false">MONTH(E165)</f>
        <v>5</v>
      </c>
      <c r="E166" s="2" t="n">
        <v>43971</v>
      </c>
      <c r="F166" s="3" t="n">
        <f aca="false">+F165-1</f>
        <v>43969</v>
      </c>
      <c r="G166" s="7" t="n">
        <f aca="false">NETWORKDAYS(F166,E166)-1</f>
        <v>2</v>
      </c>
      <c r="H166" s="8" t="n">
        <f aca="false">+MONTH(F166)</f>
        <v>5</v>
      </c>
      <c r="I166" s="6" t="n">
        <f aca="false">WEEKNUM(F166,1)</f>
        <v>21</v>
      </c>
      <c r="J166" s="6" t="n">
        <v>84</v>
      </c>
      <c r="K166" s="6" t="n">
        <v>57</v>
      </c>
      <c r="L166" s="6" t="n">
        <f aca="false">J166-K166</f>
        <v>27</v>
      </c>
      <c r="M166" s="6" t="n">
        <v>1.9</v>
      </c>
      <c r="N166" s="6" t="n">
        <v>30.1</v>
      </c>
      <c r="O166" s="4" t="n">
        <f aca="false">M166*J166</f>
        <v>159.6</v>
      </c>
      <c r="P166" s="4" t="n">
        <f aca="false">N167*J167</f>
        <v>3024</v>
      </c>
      <c r="Q166" s="4" t="n">
        <f aca="false">+O166/10</f>
        <v>15.96</v>
      </c>
    </row>
    <row r="167" customFormat="false" ht="12.8" hidden="false" customHeight="false" outlineLevel="0" collapsed="false">
      <c r="A167" s="6" t="n">
        <f aca="false">+A168+1</f>
        <v>461</v>
      </c>
      <c r="B167" s="6" t="n">
        <f aca="false">YEAR(F167)</f>
        <v>2020</v>
      </c>
      <c r="C167" s="6" t="n">
        <f aca="false">WEEKNUM(E167,1)</f>
        <v>21</v>
      </c>
      <c r="D167" s="6" t="n">
        <f aca="false">MONTH(E166)</f>
        <v>5</v>
      </c>
      <c r="E167" s="2" t="n">
        <f aca="false">+E166-1</f>
        <v>43970</v>
      </c>
      <c r="F167" s="3" t="n">
        <v>43966</v>
      </c>
      <c r="G167" s="7" t="n">
        <f aca="false">NETWORKDAYS(F167,E167)-1</f>
        <v>2</v>
      </c>
      <c r="H167" s="8" t="n">
        <f aca="false">+MONTH(F167)</f>
        <v>5</v>
      </c>
      <c r="I167" s="6" t="n">
        <f aca="false">WEEKNUM(F167,1)</f>
        <v>20</v>
      </c>
      <c r="J167" s="6" t="n">
        <v>126</v>
      </c>
      <c r="K167" s="6" t="n">
        <v>53</v>
      </c>
      <c r="L167" s="6" t="n">
        <f aca="false">J167-K167</f>
        <v>73</v>
      </c>
      <c r="M167" s="6" t="n">
        <v>1.9</v>
      </c>
      <c r="N167" s="6" t="n">
        <v>24</v>
      </c>
      <c r="O167" s="4" t="n">
        <f aca="false">M167*J167</f>
        <v>239.4</v>
      </c>
      <c r="P167" s="4" t="n">
        <f aca="false">N168*J168</f>
        <v>851</v>
      </c>
      <c r="Q167" s="4" t="n">
        <f aca="false">+O167/10</f>
        <v>23.94</v>
      </c>
    </row>
    <row r="168" customFormat="false" ht="12.8" hidden="false" customHeight="false" outlineLevel="0" collapsed="false">
      <c r="A168" s="6" t="n">
        <f aca="false">+A169+1</f>
        <v>460</v>
      </c>
      <c r="B168" s="6" t="n">
        <f aca="false">YEAR(F168)</f>
        <v>2020</v>
      </c>
      <c r="C168" s="6" t="n">
        <f aca="false">WEEKNUM(E168,1)</f>
        <v>21</v>
      </c>
      <c r="D168" s="6" t="n">
        <f aca="false">MONTH(E167)</f>
        <v>5</v>
      </c>
      <c r="E168" s="2" t="n">
        <f aca="false">+E167-1</f>
        <v>43969</v>
      </c>
      <c r="F168" s="3" t="n">
        <f aca="false">+F167-1</f>
        <v>43965</v>
      </c>
      <c r="G168" s="7" t="n">
        <f aca="false">NETWORKDAYS(F168,E168)-1</f>
        <v>2</v>
      </c>
      <c r="H168" s="8" t="n">
        <f aca="false">+MONTH(F168)</f>
        <v>5</v>
      </c>
      <c r="I168" s="6" t="n">
        <f aca="false">WEEKNUM(F168,1)</f>
        <v>20</v>
      </c>
      <c r="J168" s="6" t="n">
        <v>46</v>
      </c>
      <c r="K168" s="6" t="n">
        <v>33</v>
      </c>
      <c r="L168" s="6" t="n">
        <f aca="false">J168-K168</f>
        <v>13</v>
      </c>
      <c r="M168" s="6" t="n">
        <v>1.8</v>
      </c>
      <c r="N168" s="6" t="n">
        <v>18.5</v>
      </c>
      <c r="O168" s="4" t="n">
        <f aca="false">M168*J168</f>
        <v>82.8</v>
      </c>
      <c r="P168" s="4" t="n">
        <f aca="false">N169*J169</f>
        <v>1451.4</v>
      </c>
      <c r="Q168" s="4" t="n">
        <f aca="false">+O168/10</f>
        <v>8.28</v>
      </c>
    </row>
    <row r="169" customFormat="false" ht="12.8" hidden="false" customHeight="false" outlineLevel="0" collapsed="false">
      <c r="A169" s="6" t="n">
        <f aca="false">+A170+1</f>
        <v>459</v>
      </c>
      <c r="B169" s="6" t="n">
        <f aca="false">YEAR(F169)</f>
        <v>2020</v>
      </c>
      <c r="C169" s="6" t="n">
        <f aca="false">WEEKNUM(E169,1)</f>
        <v>20</v>
      </c>
      <c r="D169" s="6" t="n">
        <f aca="false">MONTH(E168)</f>
        <v>5</v>
      </c>
      <c r="E169" s="2" t="n">
        <v>43966</v>
      </c>
      <c r="F169" s="3" t="n">
        <f aca="false">+F168-1</f>
        <v>43964</v>
      </c>
      <c r="G169" s="7" t="n">
        <f aca="false">NETWORKDAYS(F169,E169)-1</f>
        <v>2</v>
      </c>
      <c r="H169" s="8" t="n">
        <f aca="false">+MONTH(F169)</f>
        <v>5</v>
      </c>
      <c r="I169" s="6" t="n">
        <f aca="false">WEEKNUM(F169,1)</f>
        <v>20</v>
      </c>
      <c r="J169" s="6" t="n">
        <v>59</v>
      </c>
      <c r="K169" s="6" t="n">
        <v>58</v>
      </c>
      <c r="L169" s="6" t="n">
        <f aca="false">J169-K169</f>
        <v>1</v>
      </c>
      <c r="M169" s="6" t="n">
        <v>1.6</v>
      </c>
      <c r="N169" s="6" t="n">
        <v>24.6</v>
      </c>
      <c r="O169" s="4" t="n">
        <f aca="false">M169*J169</f>
        <v>94.4</v>
      </c>
      <c r="P169" s="4" t="n">
        <f aca="false">N170*J170</f>
        <v>2000</v>
      </c>
      <c r="Q169" s="4" t="n">
        <f aca="false">+O169/10</f>
        <v>9.44</v>
      </c>
    </row>
    <row r="170" customFormat="false" ht="12.8" hidden="false" customHeight="false" outlineLevel="0" collapsed="false">
      <c r="A170" s="6" t="n">
        <f aca="false">+A171+1</f>
        <v>458</v>
      </c>
      <c r="B170" s="6" t="n">
        <f aca="false">YEAR(F170)</f>
        <v>2020</v>
      </c>
      <c r="C170" s="6" t="n">
        <f aca="false">WEEKNUM(E170,1)</f>
        <v>20</v>
      </c>
      <c r="D170" s="6" t="n">
        <f aca="false">MONTH(E169)</f>
        <v>5</v>
      </c>
      <c r="E170" s="2" t="n">
        <f aca="false">+E169-1</f>
        <v>43965</v>
      </c>
      <c r="F170" s="3" t="n">
        <f aca="false">+F169-1</f>
        <v>43963</v>
      </c>
      <c r="G170" s="7" t="n">
        <f aca="false">NETWORKDAYS(F170,E170)-1</f>
        <v>2</v>
      </c>
      <c r="H170" s="8" t="n">
        <f aca="false">+MONTH(F170)</f>
        <v>5</v>
      </c>
      <c r="I170" s="6" t="n">
        <f aca="false">WEEKNUM(F170,1)</f>
        <v>20</v>
      </c>
      <c r="J170" s="6" t="n">
        <v>100</v>
      </c>
      <c r="K170" s="6" t="n">
        <v>50</v>
      </c>
      <c r="L170" s="6" t="n">
        <f aca="false">J170-K170</f>
        <v>50</v>
      </c>
      <c r="M170" s="6" t="n">
        <v>1.5</v>
      </c>
      <c r="N170" s="6" t="n">
        <v>20</v>
      </c>
      <c r="O170" s="4" t="n">
        <f aca="false">M170*J170</f>
        <v>150</v>
      </c>
      <c r="P170" s="4" t="n">
        <f aca="false">N171*J171</f>
        <v>2000</v>
      </c>
      <c r="Q170" s="4" t="n">
        <f aca="false">+O170/10</f>
        <v>15</v>
      </c>
    </row>
    <row r="171" customFormat="false" ht="12.8" hidden="false" customHeight="false" outlineLevel="0" collapsed="false">
      <c r="A171" s="6" t="n">
        <f aca="false">+A172+1</f>
        <v>457</v>
      </c>
      <c r="B171" s="6" t="n">
        <f aca="false">YEAR(F171)</f>
        <v>2020</v>
      </c>
      <c r="C171" s="6" t="n">
        <f aca="false">WEEKNUM(E171,1)</f>
        <v>20</v>
      </c>
      <c r="D171" s="6" t="n">
        <f aca="false">MONTH(E166)</f>
        <v>5</v>
      </c>
      <c r="E171" s="2" t="n">
        <v>43964</v>
      </c>
      <c r="F171" s="3" t="n">
        <v>43962</v>
      </c>
      <c r="G171" s="7" t="n">
        <f aca="false">NETWORKDAYS(F171,E171)-1</f>
        <v>2</v>
      </c>
      <c r="H171" s="8" t="n">
        <f aca="false">+MONTH(F171)</f>
        <v>5</v>
      </c>
      <c r="I171" s="6" t="n">
        <f aca="false">WEEKNUM(F171,1)</f>
        <v>20</v>
      </c>
      <c r="J171" s="6" t="n">
        <v>100</v>
      </c>
      <c r="K171" s="6" t="n">
        <v>50</v>
      </c>
      <c r="L171" s="6" t="n">
        <f aca="false">J171-K171</f>
        <v>50</v>
      </c>
      <c r="M171" s="6" t="n">
        <v>1.5</v>
      </c>
      <c r="N171" s="6" t="n">
        <v>20</v>
      </c>
      <c r="O171" s="4" t="n">
        <f aca="false">M171*J171</f>
        <v>150</v>
      </c>
      <c r="P171" s="4" t="n">
        <f aca="false">N172*J172</f>
        <v>2000</v>
      </c>
      <c r="Q171" s="4" t="n">
        <f aca="false">+O171/10</f>
        <v>15</v>
      </c>
    </row>
    <row r="172" customFormat="false" ht="12.8" hidden="false" customHeight="false" outlineLevel="0" collapsed="false">
      <c r="A172" s="6" t="n">
        <f aca="false">+A173+1</f>
        <v>456</v>
      </c>
      <c r="B172" s="6" t="n">
        <f aca="false">YEAR(F172)</f>
        <v>2020</v>
      </c>
      <c r="C172" s="6" t="n">
        <f aca="false">WEEKNUM(E172,1)</f>
        <v>20</v>
      </c>
      <c r="D172" s="6" t="n">
        <f aca="false">MONTH(E167)</f>
        <v>5</v>
      </c>
      <c r="E172" s="2" t="n">
        <v>43962</v>
      </c>
      <c r="F172" s="3" t="n">
        <v>43958</v>
      </c>
      <c r="G172" s="7" t="n">
        <f aca="false">NETWORKDAYS(F172,E172)-1</f>
        <v>2</v>
      </c>
      <c r="H172" s="8" t="n">
        <f aca="false">+MONTH(F172)</f>
        <v>5</v>
      </c>
      <c r="I172" s="6" t="n">
        <f aca="false">WEEKNUM(F172,1)</f>
        <v>19</v>
      </c>
      <c r="J172" s="6" t="n">
        <v>100</v>
      </c>
      <c r="K172" s="6" t="n">
        <v>50</v>
      </c>
      <c r="L172" s="6" t="n">
        <f aca="false">J172-K172</f>
        <v>50</v>
      </c>
      <c r="M172" s="6" t="n">
        <v>1.5</v>
      </c>
      <c r="N172" s="6" t="n">
        <v>20</v>
      </c>
      <c r="O172" s="4" t="n">
        <f aca="false">M172*J172</f>
        <v>150</v>
      </c>
      <c r="P172" s="4" t="n">
        <f aca="false">N173*J173</f>
        <v>2000</v>
      </c>
      <c r="Q172" s="4" t="n">
        <f aca="false">+O172/10</f>
        <v>15</v>
      </c>
    </row>
    <row r="173" customFormat="false" ht="12.8" hidden="false" customHeight="false" outlineLevel="0" collapsed="false">
      <c r="A173" s="6" t="n">
        <f aca="false">+A174+1</f>
        <v>455</v>
      </c>
      <c r="B173" s="6" t="n">
        <f aca="false">YEAR(F173)</f>
        <v>2020</v>
      </c>
      <c r="C173" s="6" t="n">
        <f aca="false">WEEKNUM(E173,1)</f>
        <v>19</v>
      </c>
      <c r="D173" s="6" t="n">
        <f aca="false">MONTH(E168)</f>
        <v>5</v>
      </c>
      <c r="E173" s="2" t="n">
        <v>43958</v>
      </c>
      <c r="F173" s="3" t="n">
        <v>43957</v>
      </c>
      <c r="G173" s="7" t="n">
        <f aca="false">NETWORKDAYS(F173,E173)-1</f>
        <v>1</v>
      </c>
      <c r="H173" s="8" t="n">
        <f aca="false">+MONTH(F173)</f>
        <v>5</v>
      </c>
      <c r="I173" s="6" t="n">
        <f aca="false">WEEKNUM(F173,1)</f>
        <v>19</v>
      </c>
      <c r="J173" s="6" t="n">
        <v>100</v>
      </c>
      <c r="K173" s="6" t="n">
        <v>50</v>
      </c>
      <c r="L173" s="6" t="n">
        <f aca="false">J173-K173</f>
        <v>50</v>
      </c>
      <c r="M173" s="6" t="n">
        <v>1.5</v>
      </c>
      <c r="N173" s="6" t="n">
        <v>20</v>
      </c>
      <c r="O173" s="4" t="n">
        <f aca="false">M173*J173</f>
        <v>150</v>
      </c>
      <c r="P173" s="4" t="n">
        <f aca="false">N174*J174</f>
        <v>1220</v>
      </c>
      <c r="Q173" s="4" t="n">
        <f aca="false">+O173/10</f>
        <v>15</v>
      </c>
    </row>
    <row r="174" customFormat="false" ht="12.8" hidden="false" customHeight="false" outlineLevel="0" collapsed="false">
      <c r="A174" s="6" t="n">
        <f aca="false">+A175+1</f>
        <v>454</v>
      </c>
      <c r="B174" s="6" t="n">
        <f aca="false">YEAR(F174)</f>
        <v>2020</v>
      </c>
      <c r="C174" s="6" t="n">
        <f aca="false">WEEKNUM(E174,1)</f>
        <v>19</v>
      </c>
      <c r="D174" s="6" t="n">
        <f aca="false">MONTH(E169)</f>
        <v>5</v>
      </c>
      <c r="E174" s="2" t="n">
        <v>43957</v>
      </c>
      <c r="F174" s="3" t="n">
        <v>43956</v>
      </c>
      <c r="G174" s="7" t="n">
        <f aca="false">NETWORKDAYS(F174,E174)-1</f>
        <v>1</v>
      </c>
      <c r="H174" s="8" t="n">
        <f aca="false">+MONTH(F174)</f>
        <v>5</v>
      </c>
      <c r="I174" s="6" t="n">
        <f aca="false">WEEKNUM(F174,1)</f>
        <v>19</v>
      </c>
      <c r="J174" s="6" t="n">
        <v>61</v>
      </c>
      <c r="K174" s="6" t="n">
        <v>61</v>
      </c>
      <c r="L174" s="6" t="n">
        <f aca="false">J174-K174</f>
        <v>0</v>
      </c>
      <c r="M174" s="6" t="n">
        <v>1.5</v>
      </c>
      <c r="N174" s="6" t="n">
        <v>20</v>
      </c>
      <c r="O174" s="4" t="n">
        <f aca="false">M174*J174</f>
        <v>91.5</v>
      </c>
      <c r="P174" s="4" t="n">
        <f aca="false">N175*J175</f>
        <v>5989.5</v>
      </c>
      <c r="Q174" s="4" t="n">
        <f aca="false">+O174/10</f>
        <v>9.15</v>
      </c>
    </row>
    <row r="175" customFormat="false" ht="12.8" hidden="false" customHeight="false" outlineLevel="0" collapsed="false">
      <c r="A175" s="6" t="n">
        <v>453</v>
      </c>
      <c r="B175" s="6" t="n">
        <f aca="false">YEAR(F175)</f>
        <v>2020</v>
      </c>
      <c r="C175" s="6" t="n">
        <f aca="false">WEEKNUM(E175,1)</f>
        <v>13</v>
      </c>
      <c r="D175" s="6" t="n">
        <f aca="false">MONTH(E170)</f>
        <v>5</v>
      </c>
      <c r="E175" s="2" t="n">
        <v>43913</v>
      </c>
      <c r="F175" s="3" t="n">
        <v>43910</v>
      </c>
      <c r="G175" s="7" t="n">
        <f aca="false">NETWORKDAYS(F176,E176)-1</f>
        <v>3</v>
      </c>
      <c r="H175" s="8" t="n">
        <f aca="false">+MONTH(F175)</f>
        <v>3</v>
      </c>
      <c r="I175" s="6" t="n">
        <f aca="false">WEEKNUM(F176,1)</f>
        <v>12</v>
      </c>
      <c r="J175" s="6" t="n">
        <v>363</v>
      </c>
      <c r="K175" s="6" t="n">
        <v>246</v>
      </c>
      <c r="L175" s="6" t="n">
        <f aca="false">J175-K175</f>
        <v>117</v>
      </c>
      <c r="M175" s="6" t="n">
        <v>1.5</v>
      </c>
      <c r="N175" s="6" t="n">
        <v>16.5</v>
      </c>
      <c r="O175" s="4" t="n">
        <f aca="false">M175*J175</f>
        <v>544.5</v>
      </c>
      <c r="P175" s="4" t="n">
        <f aca="false">+J175*N175</f>
        <v>5989.5</v>
      </c>
      <c r="Q175" s="4" t="n">
        <f aca="false">+O175/10</f>
        <v>54.45</v>
      </c>
    </row>
    <row r="176" customFormat="false" ht="12.8" hidden="false" customHeight="false" outlineLevel="0" collapsed="false">
      <c r="A176" s="6" t="n">
        <f aca="false">+A177+1</f>
        <v>450</v>
      </c>
      <c r="B176" s="6" t="n">
        <f aca="false">YEAR(F176)</f>
        <v>2020</v>
      </c>
      <c r="C176" s="6" t="n">
        <f aca="false">WEEKNUM(E176,1)</f>
        <v>12</v>
      </c>
      <c r="D176" s="6" t="n">
        <f aca="false">MONTH(E175)</f>
        <v>3</v>
      </c>
      <c r="E176" s="2" t="n">
        <v>43910</v>
      </c>
      <c r="F176" s="3" t="n">
        <v>43907</v>
      </c>
      <c r="G176" s="7" t="n">
        <f aca="false">NETWORKDAYS(F177,E177)-1</f>
        <v>3</v>
      </c>
      <c r="H176" s="8" t="n">
        <f aca="false">+MONTH(F176)</f>
        <v>3</v>
      </c>
      <c r="I176" s="6" t="n">
        <f aca="false">WEEKNUM(F177,1)</f>
        <v>12</v>
      </c>
      <c r="J176" s="6" t="n">
        <v>321</v>
      </c>
      <c r="K176" s="6" t="n">
        <v>280</v>
      </c>
      <c r="L176" s="6" t="n">
        <f aca="false">J176-K176</f>
        <v>41</v>
      </c>
      <c r="M176" s="6" t="n">
        <v>2.7</v>
      </c>
      <c r="N176" s="6" t="n">
        <v>15.1</v>
      </c>
      <c r="O176" s="4" t="n">
        <f aca="false">M176*J176</f>
        <v>866.7</v>
      </c>
      <c r="P176" s="4" t="n">
        <f aca="false">N177*J177</f>
        <v>7913.4</v>
      </c>
      <c r="Q176" s="4" t="n">
        <f aca="false">+O176/10</f>
        <v>86.67</v>
      </c>
    </row>
    <row r="177" customFormat="false" ht="12.8" hidden="false" customHeight="false" outlineLevel="0" collapsed="false">
      <c r="A177" s="6" t="n">
        <f aca="false">+A178+1</f>
        <v>449</v>
      </c>
      <c r="B177" s="6" t="n">
        <f aca="false">YEAR(F177)</f>
        <v>2020</v>
      </c>
      <c r="C177" s="6" t="n">
        <f aca="false">WEEKNUM(E177,1)</f>
        <v>12</v>
      </c>
      <c r="D177" s="6" t="n">
        <f aca="false">MONTH(E176)</f>
        <v>3</v>
      </c>
      <c r="E177" s="2" t="n">
        <v>43909</v>
      </c>
      <c r="F177" s="3" t="n">
        <f aca="false">+F176-1</f>
        <v>43906</v>
      </c>
      <c r="G177" s="7" t="n">
        <f aca="false">NETWORKDAYS(F178,E178)-1</f>
        <v>3</v>
      </c>
      <c r="H177" s="8" t="n">
        <f aca="false">+MONTH(F177)</f>
        <v>3</v>
      </c>
      <c r="I177" s="6" t="n">
        <f aca="false">WEEKNUM(F178,1)</f>
        <v>11</v>
      </c>
      <c r="J177" s="6" t="n">
        <v>363</v>
      </c>
      <c r="K177" s="6" t="n">
        <v>285</v>
      </c>
      <c r="L177" s="6" t="n">
        <f aca="false">J177-K177</f>
        <v>78</v>
      </c>
      <c r="M177" s="6" t="n">
        <v>3.3</v>
      </c>
      <c r="N177" s="6" t="n">
        <v>21.8</v>
      </c>
      <c r="O177" s="4" t="n">
        <f aca="false">M177*J177</f>
        <v>1197.9</v>
      </c>
      <c r="P177" s="4" t="n">
        <f aca="false">N178*J178</f>
        <v>6386</v>
      </c>
      <c r="Q177" s="4" t="n">
        <f aca="false">+O177/10</f>
        <v>119.79</v>
      </c>
    </row>
    <row r="178" customFormat="false" ht="12.8" hidden="false" customHeight="false" outlineLevel="0" collapsed="false">
      <c r="A178" s="6" t="n">
        <f aca="false">+A179+1</f>
        <v>448</v>
      </c>
      <c r="B178" s="6" t="n">
        <f aca="false">YEAR(F178)</f>
        <v>2020</v>
      </c>
      <c r="C178" s="6" t="n">
        <f aca="false">WEEKNUM(E178,1)</f>
        <v>12</v>
      </c>
      <c r="D178" s="6" t="n">
        <f aca="false">MONTH(E177)</f>
        <v>3</v>
      </c>
      <c r="E178" s="2" t="n">
        <v>43908</v>
      </c>
      <c r="F178" s="3" t="n">
        <v>43903</v>
      </c>
      <c r="G178" s="7" t="n">
        <f aca="false">NETWORKDAYS(F179,E179)-1</f>
        <v>3</v>
      </c>
      <c r="H178" s="8" t="n">
        <f aca="false">+MONTH(F178)</f>
        <v>3</v>
      </c>
      <c r="I178" s="6" t="n">
        <f aca="false">WEEKNUM(F179,1)</f>
        <v>11</v>
      </c>
      <c r="J178" s="6" t="n">
        <v>310</v>
      </c>
      <c r="K178" s="6" t="n">
        <v>288</v>
      </c>
      <c r="L178" s="6" t="n">
        <f aca="false">J178-K178</f>
        <v>22</v>
      </c>
      <c r="M178" s="6" t="n">
        <v>2.1</v>
      </c>
      <c r="N178" s="6" t="n">
        <v>20.6</v>
      </c>
      <c r="O178" s="4" t="n">
        <f aca="false">M178*J178</f>
        <v>651</v>
      </c>
      <c r="P178" s="4" t="n">
        <f aca="false">N179*J179</f>
        <v>7446.4</v>
      </c>
      <c r="Q178" s="4" t="n">
        <f aca="false">+O178/10</f>
        <v>65.1</v>
      </c>
    </row>
    <row r="179" customFormat="false" ht="12.8" hidden="false" customHeight="false" outlineLevel="0" collapsed="false">
      <c r="A179" s="6" t="n">
        <f aca="false">+A180+1</f>
        <v>447</v>
      </c>
      <c r="B179" s="6" t="n">
        <f aca="false">YEAR(F179)</f>
        <v>2020</v>
      </c>
      <c r="C179" s="6" t="n">
        <f aca="false">WEEKNUM(E179,1)</f>
        <v>12</v>
      </c>
      <c r="D179" s="6" t="n">
        <f aca="false">MONTH(E178)</f>
        <v>3</v>
      </c>
      <c r="E179" s="2" t="n">
        <v>43907</v>
      </c>
      <c r="F179" s="3" t="n">
        <f aca="false">+F178-1</f>
        <v>43902</v>
      </c>
      <c r="G179" s="7" t="n">
        <f aca="false">NETWORKDAYS(F180,E180)-1</f>
        <v>3</v>
      </c>
      <c r="H179" s="8" t="n">
        <f aca="false">+MONTH(F179)</f>
        <v>3</v>
      </c>
      <c r="I179" s="6" t="n">
        <f aca="false">WEEKNUM(F180,1)</f>
        <v>11</v>
      </c>
      <c r="J179" s="6" t="n">
        <v>358</v>
      </c>
      <c r="K179" s="6" t="n">
        <v>287</v>
      </c>
      <c r="L179" s="6" t="n">
        <f aca="false">J179-K179</f>
        <v>71</v>
      </c>
      <c r="M179" s="6" t="n">
        <v>3</v>
      </c>
      <c r="N179" s="6" t="n">
        <v>20.8</v>
      </c>
      <c r="O179" s="4" t="n">
        <f aca="false">M179*J179</f>
        <v>1074</v>
      </c>
      <c r="P179" s="4" t="n">
        <f aca="false">N180*J180</f>
        <v>9254.4</v>
      </c>
      <c r="Q179" s="4" t="n">
        <f aca="false">+O179/10</f>
        <v>107.4</v>
      </c>
    </row>
    <row r="180" customFormat="false" ht="12.8" hidden="false" customHeight="false" outlineLevel="0" collapsed="false">
      <c r="A180" s="6" t="n">
        <f aca="false">+A181+1</f>
        <v>446</v>
      </c>
      <c r="B180" s="6" t="n">
        <f aca="false">YEAR(F180)</f>
        <v>2020</v>
      </c>
      <c r="C180" s="6" t="n">
        <f aca="false">WEEKNUM(E180,1)</f>
        <v>12</v>
      </c>
      <c r="D180" s="6" t="n">
        <f aca="false">MONTH(E179)</f>
        <v>3</v>
      </c>
      <c r="E180" s="2" t="n">
        <f aca="false">+E179-1</f>
        <v>43906</v>
      </c>
      <c r="F180" s="3" t="n">
        <f aca="false">+F179-1</f>
        <v>43901</v>
      </c>
      <c r="G180" s="7" t="n">
        <f aca="false">NETWORKDAYS(F181,E181)-1</f>
        <v>3</v>
      </c>
      <c r="H180" s="8" t="n">
        <f aca="false">+MONTH(F180)</f>
        <v>3</v>
      </c>
      <c r="I180" s="6" t="n">
        <f aca="false">WEEKNUM(F181,1)</f>
        <v>11</v>
      </c>
      <c r="J180" s="6" t="n">
        <v>384</v>
      </c>
      <c r="K180" s="6" t="n">
        <v>287</v>
      </c>
      <c r="L180" s="6" t="n">
        <f aca="false">J180-K180</f>
        <v>97</v>
      </c>
      <c r="M180" s="6" t="n">
        <v>2.8</v>
      </c>
      <c r="N180" s="6" t="n">
        <v>24.1</v>
      </c>
      <c r="O180" s="4" t="n">
        <f aca="false">M180*J180</f>
        <v>1075.2</v>
      </c>
      <c r="P180" s="4" t="n">
        <f aca="false">N181*J181</f>
        <v>5322.3</v>
      </c>
      <c r="Q180" s="4" t="n">
        <f aca="false">+O180/10</f>
        <v>107.52</v>
      </c>
    </row>
    <row r="181" customFormat="false" ht="12.8" hidden="false" customHeight="false" outlineLevel="0" collapsed="false">
      <c r="A181" s="6" t="n">
        <f aca="false">+A182+1</f>
        <v>445</v>
      </c>
      <c r="B181" s="6" t="n">
        <f aca="false">YEAR(F181)</f>
        <v>2020</v>
      </c>
      <c r="C181" s="6" t="n">
        <f aca="false">WEEKNUM(E181,1)</f>
        <v>11</v>
      </c>
      <c r="D181" s="6" t="n">
        <f aca="false">MONTH(E180)</f>
        <v>3</v>
      </c>
      <c r="E181" s="2" t="n">
        <v>43903</v>
      </c>
      <c r="F181" s="3" t="n">
        <f aca="false">+F180-1</f>
        <v>43900</v>
      </c>
      <c r="G181" s="7" t="n">
        <f aca="false">NETWORKDAYS(F182,E182)-1</f>
        <v>3</v>
      </c>
      <c r="H181" s="8" t="n">
        <f aca="false">+MONTH(F181)</f>
        <v>3</v>
      </c>
      <c r="I181" s="6" t="n">
        <f aca="false">WEEKNUM(F182,1)</f>
        <v>11</v>
      </c>
      <c r="J181" s="6" t="n">
        <v>339</v>
      </c>
      <c r="K181" s="6" t="n">
        <v>288</v>
      </c>
      <c r="L181" s="6" t="n">
        <f aca="false">J181-K181</f>
        <v>51</v>
      </c>
      <c r="M181" s="6" t="n">
        <v>2.7</v>
      </c>
      <c r="N181" s="6" t="n">
        <v>15.7</v>
      </c>
      <c r="O181" s="4" t="n">
        <f aca="false">M181*J181</f>
        <v>915.3</v>
      </c>
      <c r="P181" s="4" t="n">
        <f aca="false">N182*J182</f>
        <v>6624.8</v>
      </c>
      <c r="Q181" s="4" t="n">
        <f aca="false">+O181/10</f>
        <v>91.53</v>
      </c>
    </row>
    <row r="182" customFormat="false" ht="12.8" hidden="false" customHeight="false" outlineLevel="0" collapsed="false">
      <c r="A182" s="6" t="n">
        <f aca="false">+A183+1</f>
        <v>444</v>
      </c>
      <c r="B182" s="6" t="n">
        <f aca="false">YEAR(F182)</f>
        <v>2020</v>
      </c>
      <c r="C182" s="6" t="n">
        <f aca="false">WEEKNUM(E182,1)</f>
        <v>11</v>
      </c>
      <c r="D182" s="6" t="n">
        <f aca="false">MONTH(E181)</f>
        <v>3</v>
      </c>
      <c r="E182" s="2" t="n">
        <f aca="false">+E181-1</f>
        <v>43902</v>
      </c>
      <c r="F182" s="3" t="n">
        <f aca="false">+F181-1</f>
        <v>43899</v>
      </c>
      <c r="G182" s="7" t="n">
        <f aca="false">NETWORKDAYS(F183,E183)-1</f>
        <v>3</v>
      </c>
      <c r="H182" s="8" t="n">
        <f aca="false">+MONTH(F182)</f>
        <v>3</v>
      </c>
      <c r="I182" s="6" t="n">
        <f aca="false">WEEKNUM(F183,1)</f>
        <v>10</v>
      </c>
      <c r="J182" s="6" t="n">
        <v>364</v>
      </c>
      <c r="K182" s="6" t="n">
        <v>287</v>
      </c>
      <c r="L182" s="6" t="n">
        <f aca="false">J182-K182</f>
        <v>77</v>
      </c>
      <c r="M182" s="6" t="n">
        <v>2.4</v>
      </c>
      <c r="N182" s="6" t="n">
        <v>18.2</v>
      </c>
      <c r="O182" s="4" t="n">
        <f aca="false">M182*J182</f>
        <v>873.6</v>
      </c>
      <c r="P182" s="4" t="n">
        <f aca="false">N183*J183</f>
        <v>7158.6</v>
      </c>
      <c r="Q182" s="4" t="n">
        <f aca="false">+O182/10</f>
        <v>87.36</v>
      </c>
    </row>
    <row r="183" customFormat="false" ht="12.8" hidden="false" customHeight="false" outlineLevel="0" collapsed="false">
      <c r="A183" s="6" t="n">
        <f aca="false">+A184+1</f>
        <v>443</v>
      </c>
      <c r="B183" s="6" t="n">
        <f aca="false">YEAR(F183)</f>
        <v>2020</v>
      </c>
      <c r="C183" s="6" t="n">
        <f aca="false">WEEKNUM(E183,1)</f>
        <v>11</v>
      </c>
      <c r="D183" s="6" t="n">
        <f aca="false">MONTH(E182)</f>
        <v>3</v>
      </c>
      <c r="E183" s="2" t="n">
        <f aca="false">+E182-1</f>
        <v>43901</v>
      </c>
      <c r="F183" s="3" t="n">
        <v>43896</v>
      </c>
      <c r="G183" s="7" t="n">
        <f aca="false">NETWORKDAYS(F184,E184)-1</f>
        <v>3</v>
      </c>
      <c r="H183" s="8" t="n">
        <f aca="false">+MONTH(F183)</f>
        <v>3</v>
      </c>
      <c r="I183" s="6" t="n">
        <f aca="false">WEEKNUM(F184,1)</f>
        <v>10</v>
      </c>
      <c r="J183" s="6" t="n">
        <v>369</v>
      </c>
      <c r="K183" s="6" t="n">
        <v>283</v>
      </c>
      <c r="L183" s="6" t="n">
        <f aca="false">J183-K183</f>
        <v>86</v>
      </c>
      <c r="M183" s="6" t="n">
        <v>2.8</v>
      </c>
      <c r="N183" s="6" t="n">
        <v>19.4</v>
      </c>
      <c r="O183" s="4" t="n">
        <f aca="false">M183*J183</f>
        <v>1033.2</v>
      </c>
      <c r="P183" s="4" t="n">
        <f aca="false">N184*J184</f>
        <v>8988.6</v>
      </c>
      <c r="Q183" s="4" t="n">
        <f aca="false">+O183/10</f>
        <v>103.32</v>
      </c>
    </row>
    <row r="184" customFormat="false" ht="12.8" hidden="false" customHeight="false" outlineLevel="0" collapsed="false">
      <c r="A184" s="6" t="n">
        <f aca="false">+A185+1</f>
        <v>442</v>
      </c>
      <c r="B184" s="6" t="n">
        <f aca="false">YEAR(F184)</f>
        <v>2020</v>
      </c>
      <c r="C184" s="6" t="n">
        <f aca="false">WEEKNUM(E184,1)</f>
        <v>11</v>
      </c>
      <c r="D184" s="6" t="n">
        <f aca="false">MONTH(E183)</f>
        <v>3</v>
      </c>
      <c r="E184" s="2" t="n">
        <f aca="false">+E183-1</f>
        <v>43900</v>
      </c>
      <c r="F184" s="3" t="n">
        <f aca="false">+F183-1</f>
        <v>43895</v>
      </c>
      <c r="G184" s="7" t="n">
        <f aca="false">NETWORKDAYS(F185,E185)-1</f>
        <v>3</v>
      </c>
      <c r="H184" s="8" t="n">
        <f aca="false">+MONTH(F184)</f>
        <v>3</v>
      </c>
      <c r="I184" s="6" t="n">
        <f aca="false">WEEKNUM(F185,1)</f>
        <v>10</v>
      </c>
      <c r="J184" s="6" t="n">
        <v>422</v>
      </c>
      <c r="K184" s="6" t="n">
        <v>286</v>
      </c>
      <c r="L184" s="6" t="n">
        <f aca="false">J184-K184</f>
        <v>136</v>
      </c>
      <c r="M184" s="6" t="n">
        <v>2.1</v>
      </c>
      <c r="N184" s="6" t="n">
        <v>21.3</v>
      </c>
      <c r="O184" s="4" t="n">
        <f aca="false">M184*J184</f>
        <v>886.2</v>
      </c>
      <c r="P184" s="4" t="n">
        <f aca="false">N185*J185</f>
        <v>8307.2</v>
      </c>
      <c r="Q184" s="4" t="n">
        <f aca="false">+O184/10</f>
        <v>88.62</v>
      </c>
    </row>
    <row r="185" customFormat="false" ht="12.8" hidden="false" customHeight="false" outlineLevel="0" collapsed="false">
      <c r="A185" s="6" t="n">
        <f aca="false">+A186+1</f>
        <v>441</v>
      </c>
      <c r="B185" s="6" t="n">
        <f aca="false">YEAR(F185)</f>
        <v>2020</v>
      </c>
      <c r="C185" s="6" t="n">
        <f aca="false">WEEKNUM(E185,1)</f>
        <v>11</v>
      </c>
      <c r="D185" s="6" t="n">
        <f aca="false">MONTH(E184)</f>
        <v>3</v>
      </c>
      <c r="E185" s="2" t="n">
        <f aca="false">+E184-1</f>
        <v>43899</v>
      </c>
      <c r="F185" s="3" t="n">
        <f aca="false">+F184-1</f>
        <v>43894</v>
      </c>
      <c r="G185" s="7" t="n">
        <f aca="false">NETWORKDAYS(F186,E186)-1</f>
        <v>3</v>
      </c>
      <c r="H185" s="8" t="n">
        <f aca="false">+MONTH(F185)</f>
        <v>3</v>
      </c>
      <c r="I185" s="6" t="n">
        <f aca="false">WEEKNUM(F186,1)</f>
        <v>10</v>
      </c>
      <c r="J185" s="6" t="n">
        <v>352</v>
      </c>
      <c r="K185" s="6" t="n">
        <v>289</v>
      </c>
      <c r="L185" s="6" t="n">
        <f aca="false">J185-K185</f>
        <v>63</v>
      </c>
      <c r="M185" s="6" t="n">
        <v>2.9</v>
      </c>
      <c r="N185" s="6" t="n">
        <v>23.6</v>
      </c>
      <c r="O185" s="4" t="n">
        <f aca="false">M185*J185</f>
        <v>1020.8</v>
      </c>
      <c r="P185" s="4" t="n">
        <f aca="false">N186*J186</f>
        <v>6942.2</v>
      </c>
      <c r="Q185" s="4" t="n">
        <f aca="false">+O185/10</f>
        <v>102.08</v>
      </c>
    </row>
    <row r="186" customFormat="false" ht="12.8" hidden="false" customHeight="false" outlineLevel="0" collapsed="false">
      <c r="A186" s="6" t="n">
        <f aca="false">+A187+1</f>
        <v>440</v>
      </c>
      <c r="B186" s="6" t="n">
        <f aca="false">YEAR(F186)</f>
        <v>2020</v>
      </c>
      <c r="C186" s="6" t="n">
        <f aca="false">WEEKNUM(E186,1)</f>
        <v>10</v>
      </c>
      <c r="D186" s="6" t="n">
        <f aca="false">MONTH(E185)</f>
        <v>3</v>
      </c>
      <c r="E186" s="2" t="n">
        <v>43896</v>
      </c>
      <c r="F186" s="3" t="n">
        <f aca="false">+F185-1</f>
        <v>43893</v>
      </c>
      <c r="G186" s="7" t="n">
        <f aca="false">NETWORKDAYS(F187,E187)-1</f>
        <v>3</v>
      </c>
      <c r="H186" s="8" t="n">
        <f aca="false">+MONTH(F186)</f>
        <v>3</v>
      </c>
      <c r="I186" s="6" t="n">
        <f aca="false">WEEKNUM(F187,1)</f>
        <v>10</v>
      </c>
      <c r="J186" s="6" t="n">
        <v>337</v>
      </c>
      <c r="K186" s="6" t="n">
        <v>289</v>
      </c>
      <c r="L186" s="6" t="n">
        <f aca="false">J186-K186</f>
        <v>48</v>
      </c>
      <c r="M186" s="6" t="n">
        <v>3.5</v>
      </c>
      <c r="N186" s="6" t="n">
        <v>20.6</v>
      </c>
      <c r="O186" s="4" t="n">
        <f aca="false">M186*J186</f>
        <v>1179.5</v>
      </c>
      <c r="P186" s="4" t="n">
        <f aca="false">N187*J187</f>
        <v>6432.8</v>
      </c>
      <c r="Q186" s="4" t="n">
        <f aca="false">+O186/10</f>
        <v>117.95</v>
      </c>
    </row>
    <row r="187" customFormat="false" ht="12.8" hidden="false" customHeight="false" outlineLevel="0" collapsed="false">
      <c r="A187" s="6" t="n">
        <f aca="false">+A188+1</f>
        <v>439</v>
      </c>
      <c r="B187" s="6" t="n">
        <f aca="false">YEAR(F187)</f>
        <v>2020</v>
      </c>
      <c r="C187" s="6" t="n">
        <f aca="false">WEEKNUM(E187,1)</f>
        <v>10</v>
      </c>
      <c r="D187" s="6" t="n">
        <f aca="false">MONTH(E186)</f>
        <v>3</v>
      </c>
      <c r="E187" s="2" t="n">
        <f aca="false">+E186-1</f>
        <v>43895</v>
      </c>
      <c r="F187" s="3" t="n">
        <f aca="false">+F186-1</f>
        <v>43892</v>
      </c>
      <c r="G187" s="7" t="n">
        <f aca="false">NETWORKDAYS(F188,E188)-1</f>
        <v>3</v>
      </c>
      <c r="H187" s="8" t="n">
        <f aca="false">+MONTH(F187)</f>
        <v>3</v>
      </c>
      <c r="I187" s="6" t="n">
        <f aca="false">WEEKNUM(F188,1)</f>
        <v>9</v>
      </c>
      <c r="J187" s="6" t="n">
        <v>344</v>
      </c>
      <c r="K187" s="6" t="n">
        <v>262</v>
      </c>
      <c r="L187" s="6" t="n">
        <f aca="false">J187-K187</f>
        <v>82</v>
      </c>
      <c r="M187" s="6" t="n">
        <v>2.2</v>
      </c>
      <c r="N187" s="6" t="n">
        <v>18.7</v>
      </c>
      <c r="O187" s="4" t="n">
        <f aca="false">M187*J187</f>
        <v>756.8</v>
      </c>
      <c r="P187" s="4" t="n">
        <f aca="false">N188*J188</f>
        <v>8078.4</v>
      </c>
      <c r="Q187" s="4" t="n">
        <f aca="false">+O187/10</f>
        <v>75.68</v>
      </c>
    </row>
    <row r="188" customFormat="false" ht="12.8" hidden="false" customHeight="false" outlineLevel="0" collapsed="false">
      <c r="A188" s="6" t="n">
        <f aca="false">+A189+1</f>
        <v>438</v>
      </c>
      <c r="B188" s="6" t="n">
        <f aca="false">YEAR(F188)</f>
        <v>2020</v>
      </c>
      <c r="C188" s="6" t="n">
        <f aca="false">WEEKNUM(E188,1)</f>
        <v>10</v>
      </c>
      <c r="D188" s="6" t="n">
        <f aca="false">MONTH(E187)</f>
        <v>3</v>
      </c>
      <c r="E188" s="2" t="n">
        <f aca="false">+E187-1</f>
        <v>43894</v>
      </c>
      <c r="F188" s="3" t="n">
        <v>43889</v>
      </c>
      <c r="G188" s="7" t="n">
        <f aca="false">NETWORKDAYS(F189,E189)-1</f>
        <v>3</v>
      </c>
      <c r="H188" s="8" t="n">
        <f aca="false">+MONTH(F188)</f>
        <v>2</v>
      </c>
      <c r="I188" s="6" t="n">
        <f aca="false">WEEKNUM(F189,1)</f>
        <v>9</v>
      </c>
      <c r="J188" s="6" t="n">
        <v>408</v>
      </c>
      <c r="K188" s="6" t="n">
        <v>291</v>
      </c>
      <c r="L188" s="6" t="n">
        <f aca="false">J188-K188</f>
        <v>117</v>
      </c>
      <c r="M188" s="6" t="n">
        <v>2.5</v>
      </c>
      <c r="N188" s="6" t="n">
        <v>19.8</v>
      </c>
      <c r="O188" s="4" t="n">
        <f aca="false">M188*J188</f>
        <v>1020</v>
      </c>
      <c r="P188" s="4" t="n">
        <f aca="false">N189*J189</f>
        <v>8684.8</v>
      </c>
      <c r="Q188" s="4" t="n">
        <f aca="false">+O188/10</f>
        <v>102</v>
      </c>
    </row>
    <row r="189" customFormat="false" ht="12.8" hidden="false" customHeight="false" outlineLevel="0" collapsed="false">
      <c r="A189" s="6" t="n">
        <f aca="false">+A190+1</f>
        <v>437</v>
      </c>
      <c r="B189" s="6" t="n">
        <f aca="false">YEAR(F189)</f>
        <v>2020</v>
      </c>
      <c r="C189" s="6" t="n">
        <f aca="false">WEEKNUM(E189,1)</f>
        <v>10</v>
      </c>
      <c r="D189" s="6" t="n">
        <f aca="false">MONTH(E188)</f>
        <v>3</v>
      </c>
      <c r="E189" s="2" t="n">
        <f aca="false">+E188-1</f>
        <v>43893</v>
      </c>
      <c r="F189" s="3" t="n">
        <f aca="false">+F188-1</f>
        <v>43888</v>
      </c>
      <c r="G189" s="7" t="n">
        <f aca="false">NETWORKDAYS(F190,E190)-1</f>
        <v>3</v>
      </c>
      <c r="H189" s="8" t="n">
        <f aca="false">+MONTH(F189)</f>
        <v>2</v>
      </c>
      <c r="I189" s="6" t="n">
        <f aca="false">WEEKNUM(F190,1)</f>
        <v>9</v>
      </c>
      <c r="J189" s="6" t="n">
        <v>368</v>
      </c>
      <c r="K189" s="6" t="n">
        <v>293</v>
      </c>
      <c r="L189" s="6" t="n">
        <f aca="false">J189-K189</f>
        <v>75</v>
      </c>
      <c r="M189" s="6" t="n">
        <v>3</v>
      </c>
      <c r="N189" s="6" t="n">
        <v>23.6</v>
      </c>
      <c r="O189" s="4" t="n">
        <f aca="false">M189*J189</f>
        <v>1104</v>
      </c>
      <c r="P189" s="4" t="n">
        <f aca="false">N190*J190</f>
        <v>8061.8</v>
      </c>
      <c r="Q189" s="4" t="n">
        <f aca="false">+O189/10</f>
        <v>110.4</v>
      </c>
    </row>
    <row r="190" customFormat="false" ht="12.8" hidden="false" customHeight="false" outlineLevel="0" collapsed="false">
      <c r="A190" s="6" t="n">
        <f aca="false">+A191+1</f>
        <v>436</v>
      </c>
      <c r="B190" s="6" t="n">
        <f aca="false">YEAR(F190)</f>
        <v>2020</v>
      </c>
      <c r="C190" s="6" t="n">
        <f aca="false">WEEKNUM(E190,1)</f>
        <v>10</v>
      </c>
      <c r="D190" s="6" t="n">
        <f aca="false">MONTH(E191)</f>
        <v>2</v>
      </c>
      <c r="E190" s="2" t="n">
        <f aca="false">+E189-1</f>
        <v>43892</v>
      </c>
      <c r="F190" s="3" t="n">
        <f aca="false">+F189-1</f>
        <v>43887</v>
      </c>
      <c r="G190" s="7" t="n">
        <f aca="false">NETWORKDAYS(F191,E191)-1</f>
        <v>3</v>
      </c>
      <c r="H190" s="8" t="n">
        <f aca="false">+MONTH(F190)</f>
        <v>2</v>
      </c>
      <c r="I190" s="6" t="n">
        <f aca="false">WEEKNUM(F191,1)</f>
        <v>9</v>
      </c>
      <c r="J190" s="6" t="n">
        <v>346</v>
      </c>
      <c r="K190" s="6" t="n">
        <v>280</v>
      </c>
      <c r="L190" s="6" t="n">
        <f aca="false">J190-K190</f>
        <v>66</v>
      </c>
      <c r="M190" s="6" t="n">
        <v>3.9</v>
      </c>
      <c r="N190" s="6" t="n">
        <v>23.3</v>
      </c>
      <c r="O190" s="4" t="n">
        <f aca="false">M190*J190</f>
        <v>1349.4</v>
      </c>
      <c r="P190" s="4" t="n">
        <f aca="false">N191*J191</f>
        <v>6834</v>
      </c>
      <c r="Q190" s="4" t="n">
        <f aca="false">+O190/10</f>
        <v>134.94</v>
      </c>
    </row>
    <row r="191" customFormat="false" ht="12.8" hidden="false" customHeight="false" outlineLevel="0" collapsed="false">
      <c r="A191" s="6" t="n">
        <f aca="false">+A192+1</f>
        <v>435</v>
      </c>
      <c r="B191" s="6" t="n">
        <f aca="false">YEAR(F191)</f>
        <v>2020</v>
      </c>
      <c r="C191" s="6" t="n">
        <f aca="false">WEEKNUM(E191,1)</f>
        <v>9</v>
      </c>
      <c r="D191" s="6" t="n">
        <f aca="false">MONTH(E192)</f>
        <v>2</v>
      </c>
      <c r="E191" s="2" t="n">
        <v>43889</v>
      </c>
      <c r="F191" s="3" t="n">
        <f aca="false">+F190-1</f>
        <v>43886</v>
      </c>
      <c r="G191" s="7" t="n">
        <f aca="false">NETWORKDAYS(F192,E192)-1</f>
        <v>3</v>
      </c>
      <c r="H191" s="8" t="n">
        <f aca="false">+MONTH(F191)</f>
        <v>2</v>
      </c>
      <c r="I191" s="6" t="n">
        <f aca="false">WEEKNUM(F192,1)</f>
        <v>9</v>
      </c>
      <c r="J191" s="6" t="n">
        <v>402</v>
      </c>
      <c r="K191" s="6" t="n">
        <v>289</v>
      </c>
      <c r="L191" s="6" t="n">
        <f aca="false">J191-K191</f>
        <v>113</v>
      </c>
      <c r="M191" s="6" t="n">
        <v>2.5</v>
      </c>
      <c r="N191" s="6" t="n">
        <v>17</v>
      </c>
      <c r="O191" s="4" t="n">
        <f aca="false">M191*J191</f>
        <v>1005</v>
      </c>
      <c r="P191" s="4" t="n">
        <f aca="false">N192*J192</f>
        <v>6617.6</v>
      </c>
      <c r="Q191" s="4" t="n">
        <f aca="false">+O191/10</f>
        <v>100.5</v>
      </c>
    </row>
    <row r="192" customFormat="false" ht="12.8" hidden="false" customHeight="false" outlineLevel="0" collapsed="false">
      <c r="A192" s="6" t="n">
        <f aca="false">+A193+1</f>
        <v>434</v>
      </c>
      <c r="B192" s="6" t="n">
        <f aca="false">YEAR(F192)</f>
        <v>2020</v>
      </c>
      <c r="C192" s="6" t="n">
        <f aca="false">WEEKNUM(E192,1)</f>
        <v>9</v>
      </c>
      <c r="D192" s="6" t="n">
        <f aca="false">MONTH(E193)</f>
        <v>2</v>
      </c>
      <c r="E192" s="2" t="n">
        <f aca="false">+E191-1</f>
        <v>43888</v>
      </c>
      <c r="F192" s="3" t="n">
        <f aca="false">+F191-1</f>
        <v>43885</v>
      </c>
      <c r="G192" s="7" t="n">
        <f aca="false">NETWORKDAYS(F193,E193)-1</f>
        <v>3</v>
      </c>
      <c r="H192" s="8" t="n">
        <f aca="false">+MONTH(F192)</f>
        <v>2</v>
      </c>
      <c r="I192" s="6" t="n">
        <f aca="false">WEEKNUM(F193,1)</f>
        <v>8</v>
      </c>
      <c r="J192" s="6" t="n">
        <v>376</v>
      </c>
      <c r="K192" s="6" t="n">
        <v>276</v>
      </c>
      <c r="L192" s="6" t="n">
        <f aca="false">J192-K192</f>
        <v>100</v>
      </c>
      <c r="M192" s="6" t="n">
        <v>2.2</v>
      </c>
      <c r="N192" s="6" t="n">
        <v>17.6</v>
      </c>
      <c r="O192" s="4" t="n">
        <f aca="false">M192*J192</f>
        <v>827.2</v>
      </c>
      <c r="P192" s="4" t="n">
        <f aca="false">N193*J193</f>
        <v>4614.4</v>
      </c>
      <c r="Q192" s="4" t="n">
        <f aca="false">+O192/10</f>
        <v>82.72</v>
      </c>
    </row>
    <row r="193" customFormat="false" ht="12.8" hidden="false" customHeight="false" outlineLevel="0" collapsed="false">
      <c r="A193" s="6" t="n">
        <f aca="false">+A194+1</f>
        <v>433</v>
      </c>
      <c r="B193" s="6" t="n">
        <f aca="false">YEAR(F193)</f>
        <v>2020</v>
      </c>
      <c r="C193" s="6" t="n">
        <f aca="false">WEEKNUM(E193,1)</f>
        <v>9</v>
      </c>
      <c r="D193" s="6" t="n">
        <f aca="false">MONTH(E194)</f>
        <v>2</v>
      </c>
      <c r="E193" s="2" t="n">
        <f aca="false">+E192-1</f>
        <v>43887</v>
      </c>
      <c r="F193" s="3" t="n">
        <v>43882</v>
      </c>
      <c r="G193" s="7" t="n">
        <f aca="false">NETWORKDAYS(F194,E194)-1</f>
        <v>3</v>
      </c>
      <c r="H193" s="8" t="n">
        <f aca="false">+MONTH(F193)</f>
        <v>2</v>
      </c>
      <c r="I193" s="6" t="n">
        <f aca="false">WEEKNUM(F194,1)</f>
        <v>8</v>
      </c>
      <c r="J193" s="6" t="n">
        <v>224</v>
      </c>
      <c r="K193" s="6" t="n">
        <v>196</v>
      </c>
      <c r="L193" s="6" t="n">
        <f aca="false">J193-K193</f>
        <v>28</v>
      </c>
      <c r="M193" s="6" t="n">
        <v>2.4</v>
      </c>
      <c r="N193" s="6" t="n">
        <v>20.6</v>
      </c>
      <c r="O193" s="4" t="n">
        <f aca="false">M193*J193</f>
        <v>537.6</v>
      </c>
      <c r="P193" s="4" t="n">
        <f aca="false">N194*J194</f>
        <v>7646.6</v>
      </c>
      <c r="Q193" s="4" t="n">
        <f aca="false">+O193/10</f>
        <v>53.76</v>
      </c>
    </row>
    <row r="194" customFormat="false" ht="12.8" hidden="false" customHeight="false" outlineLevel="0" collapsed="false">
      <c r="A194" s="6" t="n">
        <f aca="false">+A195+1</f>
        <v>432</v>
      </c>
      <c r="B194" s="6" t="n">
        <f aca="false">YEAR(F194)</f>
        <v>2020</v>
      </c>
      <c r="C194" s="6" t="n">
        <f aca="false">WEEKNUM(E194,1)</f>
        <v>9</v>
      </c>
      <c r="D194" s="6" t="n">
        <f aca="false">MONTH(E195)</f>
        <v>2</v>
      </c>
      <c r="E194" s="2" t="n">
        <f aca="false">+E193-1</f>
        <v>43886</v>
      </c>
      <c r="F194" s="3" t="n">
        <f aca="false">+F193-1</f>
        <v>43881</v>
      </c>
      <c r="G194" s="7" t="n">
        <f aca="false">NETWORKDAYS(F195,E195)-1</f>
        <v>3</v>
      </c>
      <c r="H194" s="8" t="n">
        <f aca="false">+MONTH(F194)</f>
        <v>2</v>
      </c>
      <c r="I194" s="6" t="n">
        <f aca="false">WEEKNUM(F195,1)</f>
        <v>8</v>
      </c>
      <c r="J194" s="6" t="n">
        <v>442</v>
      </c>
      <c r="K194" s="6" t="n">
        <v>274</v>
      </c>
      <c r="L194" s="6" t="n">
        <f aca="false">J194-K194</f>
        <v>168</v>
      </c>
      <c r="M194" s="6" t="n">
        <v>1.9</v>
      </c>
      <c r="N194" s="6" t="n">
        <v>17.3</v>
      </c>
      <c r="O194" s="4" t="n">
        <f aca="false">M194*J194</f>
        <v>839.8</v>
      </c>
      <c r="P194" s="4" t="n">
        <f aca="false">N195*J195</f>
        <v>6020.7</v>
      </c>
      <c r="Q194" s="4" t="n">
        <f aca="false">+O194/10</f>
        <v>83.98</v>
      </c>
    </row>
    <row r="195" customFormat="false" ht="12.8" hidden="false" customHeight="false" outlineLevel="0" collapsed="false">
      <c r="A195" s="6" t="n">
        <f aca="false">+A196+1</f>
        <v>431</v>
      </c>
      <c r="B195" s="6" t="n">
        <f aca="false">YEAR(F195)</f>
        <v>2020</v>
      </c>
      <c r="C195" s="6" t="n">
        <f aca="false">WEEKNUM(E195,1)</f>
        <v>9</v>
      </c>
      <c r="D195" s="6" t="n">
        <f aca="false">MONTH(E196)</f>
        <v>2</v>
      </c>
      <c r="E195" s="2" t="n">
        <f aca="false">+E194-1</f>
        <v>43885</v>
      </c>
      <c r="F195" s="3" t="n">
        <f aca="false">+F194-1</f>
        <v>43880</v>
      </c>
      <c r="G195" s="7" t="n">
        <f aca="false">NETWORKDAYS(F196,E196)-1</f>
        <v>3</v>
      </c>
      <c r="H195" s="8" t="n">
        <f aca="false">+MONTH(F195)</f>
        <v>2</v>
      </c>
      <c r="I195" s="6" t="n">
        <f aca="false">WEEKNUM(F196,1)</f>
        <v>8</v>
      </c>
      <c r="J195" s="6" t="n">
        <v>329</v>
      </c>
      <c r="K195" s="6" t="n">
        <v>275</v>
      </c>
      <c r="L195" s="6" t="n">
        <f aca="false">J195-K195</f>
        <v>54</v>
      </c>
      <c r="M195" s="6" t="n">
        <v>2.9</v>
      </c>
      <c r="N195" s="6" t="n">
        <v>18.3</v>
      </c>
      <c r="O195" s="4" t="n">
        <f aca="false">M195*J195</f>
        <v>954.1</v>
      </c>
      <c r="P195" s="4" t="n">
        <f aca="false">N196*J196</f>
        <v>8857.9</v>
      </c>
      <c r="Q195" s="4" t="n">
        <f aca="false">+O195/10</f>
        <v>95.41</v>
      </c>
    </row>
    <row r="196" customFormat="false" ht="12.8" hidden="false" customHeight="false" outlineLevel="0" collapsed="false">
      <c r="A196" s="6" t="n">
        <f aca="false">+A197+1</f>
        <v>430</v>
      </c>
      <c r="B196" s="6" t="n">
        <f aca="false">YEAR(F196)</f>
        <v>2020</v>
      </c>
      <c r="C196" s="6" t="n">
        <f aca="false">WEEKNUM(E196,1)</f>
        <v>8</v>
      </c>
      <c r="D196" s="6" t="n">
        <f aca="false">MONTH(E197)</f>
        <v>2</v>
      </c>
      <c r="E196" s="2" t="n">
        <v>43882</v>
      </c>
      <c r="F196" s="3" t="n">
        <f aca="false">+F195-1</f>
        <v>43879</v>
      </c>
      <c r="G196" s="7" t="n">
        <f aca="false">NETWORKDAYS(F197,E197)-1</f>
        <v>3</v>
      </c>
      <c r="H196" s="8" t="n">
        <f aca="false">+MONTH(F196)</f>
        <v>2</v>
      </c>
      <c r="I196" s="6" t="n">
        <f aca="false">WEEKNUM(F197,1)</f>
        <v>8</v>
      </c>
      <c r="J196" s="6" t="n">
        <v>313</v>
      </c>
      <c r="K196" s="6" t="n">
        <v>276</v>
      </c>
      <c r="L196" s="6" t="n">
        <f aca="false">J196-K196</f>
        <v>37</v>
      </c>
      <c r="M196" s="6" t="n">
        <v>3.3</v>
      </c>
      <c r="N196" s="6" t="n">
        <v>28.3</v>
      </c>
      <c r="O196" s="4" t="n">
        <f aca="false">M196*J196</f>
        <v>1032.9</v>
      </c>
      <c r="P196" s="4" t="n">
        <f aca="false">N197*J197</f>
        <v>9312.1</v>
      </c>
      <c r="Q196" s="4" t="n">
        <f aca="false">+O196/10</f>
        <v>103.29</v>
      </c>
    </row>
    <row r="197" customFormat="false" ht="12.8" hidden="false" customHeight="false" outlineLevel="0" collapsed="false">
      <c r="A197" s="6" t="n">
        <f aca="false">+A198+1</f>
        <v>429</v>
      </c>
      <c r="B197" s="6" t="n">
        <f aca="false">YEAR(F197)</f>
        <v>2020</v>
      </c>
      <c r="C197" s="6" t="n">
        <f aca="false">WEEKNUM(E197,1)</f>
        <v>8</v>
      </c>
      <c r="D197" s="6" t="n">
        <f aca="false">MONTH(E198)</f>
        <v>2</v>
      </c>
      <c r="E197" s="2" t="n">
        <f aca="false">+E196-1</f>
        <v>43881</v>
      </c>
      <c r="F197" s="3" t="n">
        <f aca="false">+F196-1</f>
        <v>43878</v>
      </c>
      <c r="G197" s="7" t="n">
        <f aca="false">NETWORKDAYS(F198,E198)-1</f>
        <v>3</v>
      </c>
      <c r="H197" s="8" t="n">
        <f aca="false">+MONTH(F197)</f>
        <v>2</v>
      </c>
      <c r="I197" s="6" t="n">
        <f aca="false">WEEKNUM(F198,1)</f>
        <v>7</v>
      </c>
      <c r="J197" s="6" t="n">
        <v>371</v>
      </c>
      <c r="K197" s="6" t="n">
        <v>279</v>
      </c>
      <c r="L197" s="6" t="n">
        <f aca="false">J197-K197</f>
        <v>92</v>
      </c>
      <c r="M197" s="6" t="n">
        <v>2.4</v>
      </c>
      <c r="N197" s="6" t="n">
        <v>25.1</v>
      </c>
      <c r="O197" s="4" t="n">
        <f aca="false">M197*J197</f>
        <v>890.4</v>
      </c>
      <c r="P197" s="4" t="n">
        <f aca="false">N198*J198</f>
        <v>5814</v>
      </c>
      <c r="Q197" s="4" t="n">
        <f aca="false">+O197/10</f>
        <v>89.04</v>
      </c>
    </row>
    <row r="198" customFormat="false" ht="12.8" hidden="false" customHeight="false" outlineLevel="0" collapsed="false">
      <c r="A198" s="6" t="n">
        <f aca="false">+A199+1</f>
        <v>428</v>
      </c>
      <c r="B198" s="6" t="n">
        <f aca="false">YEAR(F198)</f>
        <v>2020</v>
      </c>
      <c r="C198" s="6" t="n">
        <f aca="false">WEEKNUM(E198,1)</f>
        <v>8</v>
      </c>
      <c r="D198" s="6" t="n">
        <f aca="false">MONTH(E199)</f>
        <v>2</v>
      </c>
      <c r="E198" s="2" t="n">
        <f aca="false">+E197-1</f>
        <v>43880</v>
      </c>
      <c r="F198" s="3" t="n">
        <v>43875</v>
      </c>
      <c r="G198" s="7" t="n">
        <f aca="false">NETWORKDAYS(F199,E199)-1</f>
        <v>3</v>
      </c>
      <c r="H198" s="8" t="n">
        <f aca="false">+MONTH(F198)</f>
        <v>2</v>
      </c>
      <c r="I198" s="6" t="n">
        <f aca="false">WEEKNUM(F199,1)</f>
        <v>7</v>
      </c>
      <c r="J198" s="6" t="n">
        <v>306</v>
      </c>
      <c r="K198" s="6" t="n">
        <v>261</v>
      </c>
      <c r="L198" s="6" t="n">
        <f aca="false">J198-K198</f>
        <v>45</v>
      </c>
      <c r="M198" s="6" t="n">
        <v>1.9</v>
      </c>
      <c r="N198" s="6" t="n">
        <v>19</v>
      </c>
      <c r="O198" s="4" t="n">
        <f aca="false">M198*J198</f>
        <v>581.4</v>
      </c>
      <c r="P198" s="4" t="n">
        <f aca="false">N199*J199</f>
        <v>6954.6</v>
      </c>
      <c r="Q198" s="4" t="n">
        <f aca="false">+O198/10</f>
        <v>58.14</v>
      </c>
    </row>
    <row r="199" customFormat="false" ht="12.8" hidden="false" customHeight="false" outlineLevel="0" collapsed="false">
      <c r="A199" s="6" t="n">
        <f aca="false">+A200+1</f>
        <v>427</v>
      </c>
      <c r="B199" s="6" t="n">
        <f aca="false">YEAR(F199)</f>
        <v>2020</v>
      </c>
      <c r="C199" s="6" t="n">
        <f aca="false">WEEKNUM(E199,1)</f>
        <v>8</v>
      </c>
      <c r="D199" s="6" t="n">
        <f aca="false">MONTH(E200)</f>
        <v>2</v>
      </c>
      <c r="E199" s="2" t="n">
        <f aca="false">+E198-1</f>
        <v>43879</v>
      </c>
      <c r="F199" s="3" t="n">
        <f aca="false">+F198-1</f>
        <v>43874</v>
      </c>
      <c r="G199" s="7" t="n">
        <f aca="false">NETWORKDAYS(F200,E200)-1</f>
        <v>3</v>
      </c>
      <c r="H199" s="8" t="n">
        <f aca="false">+MONTH(F199)</f>
        <v>2</v>
      </c>
      <c r="I199" s="6" t="n">
        <f aca="false">WEEKNUM(F200,1)</f>
        <v>7</v>
      </c>
      <c r="J199" s="6" t="n">
        <v>402</v>
      </c>
      <c r="K199" s="6" t="n">
        <v>275</v>
      </c>
      <c r="L199" s="6" t="n">
        <f aca="false">J199-K199</f>
        <v>127</v>
      </c>
      <c r="M199" s="6" t="n">
        <v>2.6</v>
      </c>
      <c r="N199" s="6" t="n">
        <v>17.3</v>
      </c>
      <c r="O199" s="4" t="n">
        <f aca="false">M199*J199</f>
        <v>1045.2</v>
      </c>
      <c r="P199" s="4" t="n">
        <f aca="false">N200*J200</f>
        <v>5416.2</v>
      </c>
      <c r="Q199" s="4" t="n">
        <f aca="false">+O199/10</f>
        <v>104.52</v>
      </c>
    </row>
    <row r="200" customFormat="false" ht="12.8" hidden="false" customHeight="false" outlineLevel="0" collapsed="false">
      <c r="A200" s="6" t="n">
        <f aca="false">+A201+1</f>
        <v>426</v>
      </c>
      <c r="B200" s="6" t="n">
        <f aca="false">YEAR(F200)</f>
        <v>2020</v>
      </c>
      <c r="C200" s="6" t="n">
        <f aca="false">WEEKNUM(E200,1)</f>
        <v>8</v>
      </c>
      <c r="D200" s="6" t="n">
        <f aca="false">MONTH(E201)</f>
        <v>2</v>
      </c>
      <c r="E200" s="2" t="n">
        <f aca="false">+E199-1</f>
        <v>43878</v>
      </c>
      <c r="F200" s="3" t="n">
        <f aca="false">+F199-1</f>
        <v>43873</v>
      </c>
      <c r="G200" s="7" t="n">
        <f aca="false">NETWORKDAYS(F201,E201)-1</f>
        <v>3</v>
      </c>
      <c r="H200" s="8" t="n">
        <f aca="false">+MONTH(F200)</f>
        <v>2</v>
      </c>
      <c r="I200" s="6" t="n">
        <f aca="false">WEEKNUM(F201,1)</f>
        <v>7</v>
      </c>
      <c r="J200" s="6" t="n">
        <v>306</v>
      </c>
      <c r="K200" s="6" t="n">
        <v>276</v>
      </c>
      <c r="L200" s="6" t="n">
        <f aca="false">J200-K200</f>
        <v>30</v>
      </c>
      <c r="M200" s="6" t="n">
        <v>2.8</v>
      </c>
      <c r="N200" s="6" t="n">
        <v>17.7</v>
      </c>
      <c r="O200" s="4" t="n">
        <f aca="false">M200*J200</f>
        <v>856.8</v>
      </c>
      <c r="P200" s="4" t="n">
        <f aca="false">N201*J201</f>
        <v>7771.4</v>
      </c>
      <c r="Q200" s="4" t="n">
        <f aca="false">+O200/10</f>
        <v>85.68</v>
      </c>
    </row>
    <row r="201" customFormat="false" ht="12.8" hidden="false" customHeight="false" outlineLevel="0" collapsed="false">
      <c r="A201" s="6" t="n">
        <f aca="false">+A202+1</f>
        <v>425</v>
      </c>
      <c r="B201" s="6" t="n">
        <f aca="false">YEAR(F201)</f>
        <v>2020</v>
      </c>
      <c r="C201" s="6" t="n">
        <f aca="false">WEEKNUM(E201,1)</f>
        <v>7</v>
      </c>
      <c r="D201" s="6" t="n">
        <f aca="false">MONTH(E202)</f>
        <v>2</v>
      </c>
      <c r="E201" s="2" t="n">
        <v>43875</v>
      </c>
      <c r="F201" s="3" t="n">
        <f aca="false">+F200-1</f>
        <v>43872</v>
      </c>
      <c r="G201" s="7" t="n">
        <f aca="false">NETWORKDAYS(F202,E202)-1</f>
        <v>3</v>
      </c>
      <c r="H201" s="8" t="n">
        <f aca="false">+MONTH(F201)</f>
        <v>2</v>
      </c>
      <c r="I201" s="6" t="n">
        <f aca="false">WEEKNUM(F202,1)</f>
        <v>7</v>
      </c>
      <c r="J201" s="6" t="n">
        <v>427</v>
      </c>
      <c r="K201" s="6" t="n">
        <v>287</v>
      </c>
      <c r="L201" s="6" t="n">
        <f aca="false">J201-K201</f>
        <v>140</v>
      </c>
      <c r="M201" s="6" t="n">
        <v>2.5</v>
      </c>
      <c r="N201" s="6" t="n">
        <v>18.2</v>
      </c>
      <c r="O201" s="4" t="n">
        <f aca="false">M201*J201</f>
        <v>1067.5</v>
      </c>
      <c r="P201" s="4" t="n">
        <f aca="false">N202*J202</f>
        <v>7876.5</v>
      </c>
      <c r="Q201" s="4" t="n">
        <f aca="false">+O201/10</f>
        <v>106.75</v>
      </c>
    </row>
    <row r="202" customFormat="false" ht="12.8" hidden="false" customHeight="false" outlineLevel="0" collapsed="false">
      <c r="A202" s="6" t="n">
        <f aca="false">+A203+1</f>
        <v>424</v>
      </c>
      <c r="B202" s="6" t="n">
        <f aca="false">YEAR(F202)</f>
        <v>2020</v>
      </c>
      <c r="C202" s="6" t="n">
        <f aca="false">WEEKNUM(E202,1)</f>
        <v>7</v>
      </c>
      <c r="D202" s="6" t="n">
        <f aca="false">MONTH(E203)</f>
        <v>2</v>
      </c>
      <c r="E202" s="2" t="n">
        <f aca="false">+E201-1</f>
        <v>43874</v>
      </c>
      <c r="F202" s="3" t="n">
        <f aca="false">+F201-1</f>
        <v>43871</v>
      </c>
      <c r="G202" s="7" t="n">
        <f aca="false">NETWORKDAYS(F203,E203)-1</f>
        <v>3</v>
      </c>
      <c r="H202" s="8" t="n">
        <f aca="false">+MONTH(F202)</f>
        <v>2</v>
      </c>
      <c r="I202" s="6" t="n">
        <f aca="false">WEEKNUM(F203,1)</f>
        <v>6</v>
      </c>
      <c r="J202" s="6" t="n">
        <v>445</v>
      </c>
      <c r="K202" s="6" t="n">
        <v>286</v>
      </c>
      <c r="L202" s="6" t="n">
        <f aca="false">J202-K202</f>
        <v>159</v>
      </c>
      <c r="M202" s="6" t="n">
        <v>2.4</v>
      </c>
      <c r="N202" s="6" t="n">
        <v>17.7</v>
      </c>
      <c r="O202" s="4" t="n">
        <f aca="false">M202*J202</f>
        <v>1068</v>
      </c>
      <c r="P202" s="4" t="n">
        <f aca="false">N203*J203</f>
        <v>7348</v>
      </c>
      <c r="Q202" s="4" t="n">
        <f aca="false">+O202/10</f>
        <v>106.8</v>
      </c>
    </row>
    <row r="203" customFormat="false" ht="12.8" hidden="false" customHeight="false" outlineLevel="0" collapsed="false">
      <c r="A203" s="6" t="n">
        <f aca="false">+A204+1</f>
        <v>423</v>
      </c>
      <c r="B203" s="6" t="n">
        <f aca="false">YEAR(F203)</f>
        <v>2020</v>
      </c>
      <c r="C203" s="6" t="n">
        <f aca="false">WEEKNUM(E203,1)</f>
        <v>7</v>
      </c>
      <c r="D203" s="6" t="n">
        <f aca="false">MONTH(E204)</f>
        <v>2</v>
      </c>
      <c r="E203" s="2" t="n">
        <f aca="false">+E202-1</f>
        <v>43873</v>
      </c>
      <c r="F203" s="3" t="n">
        <v>43868</v>
      </c>
      <c r="G203" s="7" t="n">
        <f aca="false">NETWORKDAYS(F204,E204)-1</f>
        <v>3</v>
      </c>
      <c r="H203" s="8" t="n">
        <f aca="false">+MONTH(F203)</f>
        <v>2</v>
      </c>
      <c r="I203" s="6" t="n">
        <f aca="false">WEEKNUM(F204,1)</f>
        <v>6</v>
      </c>
      <c r="J203" s="6" t="n">
        <v>334</v>
      </c>
      <c r="K203" s="6" t="n">
        <v>287</v>
      </c>
      <c r="L203" s="6" t="n">
        <f aca="false">J203-K203</f>
        <v>47</v>
      </c>
      <c r="M203" s="6" t="n">
        <v>3.1</v>
      </c>
      <c r="N203" s="6" t="n">
        <v>22</v>
      </c>
      <c r="O203" s="4" t="n">
        <f aca="false">M203*J203</f>
        <v>1035.4</v>
      </c>
      <c r="P203" s="4" t="n">
        <f aca="false">N204*J204</f>
        <v>9085.2</v>
      </c>
      <c r="Q203" s="4" t="n">
        <f aca="false">+O203/10</f>
        <v>103.54</v>
      </c>
    </row>
    <row r="204" customFormat="false" ht="12.8" hidden="false" customHeight="false" outlineLevel="0" collapsed="false">
      <c r="A204" s="6" t="n">
        <f aca="false">+A205+1</f>
        <v>422</v>
      </c>
      <c r="B204" s="6" t="n">
        <f aca="false">YEAR(F204)</f>
        <v>2020</v>
      </c>
      <c r="C204" s="6" t="n">
        <f aca="false">WEEKNUM(E204,1)</f>
        <v>7</v>
      </c>
      <c r="D204" s="6" t="n">
        <f aca="false">MONTH(E205)</f>
        <v>2</v>
      </c>
      <c r="E204" s="2" t="n">
        <f aca="false">+E203-1</f>
        <v>43872</v>
      </c>
      <c r="F204" s="3" t="n">
        <f aca="false">+F203-1</f>
        <v>43867</v>
      </c>
      <c r="G204" s="7" t="n">
        <f aca="false">NETWORKDAYS(F205,E205)-1</f>
        <v>3</v>
      </c>
      <c r="H204" s="8" t="n">
        <f aca="false">+MONTH(F204)</f>
        <v>2</v>
      </c>
      <c r="I204" s="6" t="n">
        <f aca="false">WEEKNUM(F205,1)</f>
        <v>6</v>
      </c>
      <c r="J204" s="6" t="n">
        <v>339</v>
      </c>
      <c r="K204" s="6" t="n">
        <v>286</v>
      </c>
      <c r="L204" s="6" t="n">
        <f aca="false">J204-K204</f>
        <v>53</v>
      </c>
      <c r="M204" s="6" t="n">
        <v>3.6</v>
      </c>
      <c r="N204" s="6" t="n">
        <v>26.8</v>
      </c>
      <c r="O204" s="4" t="n">
        <f aca="false">M204*J204</f>
        <v>1220.4</v>
      </c>
      <c r="P204" s="4" t="n">
        <f aca="false">N205*J205</f>
        <v>7729.2</v>
      </c>
      <c r="Q204" s="4" t="n">
        <f aca="false">+O204/10</f>
        <v>122.04</v>
      </c>
    </row>
    <row r="205" customFormat="false" ht="12.8" hidden="false" customHeight="false" outlineLevel="0" collapsed="false">
      <c r="A205" s="6" t="n">
        <f aca="false">+A206+1</f>
        <v>421</v>
      </c>
      <c r="B205" s="6" t="n">
        <f aca="false">YEAR(F205)</f>
        <v>2020</v>
      </c>
      <c r="C205" s="6" t="n">
        <f aca="false">WEEKNUM(E205,1)</f>
        <v>7</v>
      </c>
      <c r="D205" s="6" t="n">
        <f aca="false">MONTH(E206)</f>
        <v>2</v>
      </c>
      <c r="E205" s="2" t="n">
        <f aca="false">+E204-1</f>
        <v>43871</v>
      </c>
      <c r="F205" s="3" t="n">
        <f aca="false">+F204-1</f>
        <v>43866</v>
      </c>
      <c r="G205" s="7" t="n">
        <f aca="false">NETWORKDAYS(F206,E206)-1</f>
        <v>3</v>
      </c>
      <c r="H205" s="8" t="n">
        <f aca="false">+MONTH(F205)</f>
        <v>2</v>
      </c>
      <c r="I205" s="6" t="n">
        <f aca="false">WEEKNUM(F206,1)</f>
        <v>6</v>
      </c>
      <c r="J205" s="6" t="n">
        <v>339</v>
      </c>
      <c r="K205" s="6" t="n">
        <v>286</v>
      </c>
      <c r="L205" s="6" t="n">
        <f aca="false">J205-K205</f>
        <v>53</v>
      </c>
      <c r="M205" s="6" t="n">
        <v>3</v>
      </c>
      <c r="N205" s="6" t="n">
        <v>22.8</v>
      </c>
      <c r="O205" s="4" t="n">
        <f aca="false">M205*J205</f>
        <v>1017</v>
      </c>
      <c r="P205" s="4" t="n">
        <f aca="false">N206*J206</f>
        <v>7650</v>
      </c>
      <c r="Q205" s="4" t="n">
        <f aca="false">+O205/10</f>
        <v>101.7</v>
      </c>
    </row>
    <row r="206" customFormat="false" ht="12.8" hidden="false" customHeight="false" outlineLevel="0" collapsed="false">
      <c r="A206" s="6" t="n">
        <f aca="false">+A207+1</f>
        <v>420</v>
      </c>
      <c r="B206" s="6" t="n">
        <f aca="false">YEAR(F206)</f>
        <v>2020</v>
      </c>
      <c r="C206" s="6" t="n">
        <f aca="false">WEEKNUM(E206,1)</f>
        <v>6</v>
      </c>
      <c r="D206" s="6" t="n">
        <f aca="false">MONTH(E207)</f>
        <v>2</v>
      </c>
      <c r="E206" s="2" t="n">
        <v>43868</v>
      </c>
      <c r="F206" s="3" t="n">
        <f aca="false">+F205-1</f>
        <v>43865</v>
      </c>
      <c r="G206" s="7" t="n">
        <f aca="false">NETWORKDAYS(F207,E207)-1</f>
        <v>3</v>
      </c>
      <c r="H206" s="8" t="n">
        <f aca="false">+MONTH(F206)</f>
        <v>2</v>
      </c>
      <c r="I206" s="6" t="n">
        <f aca="false">WEEKNUM(F207,1)</f>
        <v>6</v>
      </c>
      <c r="J206" s="6" t="n">
        <v>340</v>
      </c>
      <c r="K206" s="6" t="n">
        <v>285</v>
      </c>
      <c r="L206" s="6" t="n">
        <f aca="false">J206-K206</f>
        <v>55</v>
      </c>
      <c r="M206" s="6" t="n">
        <v>2.5</v>
      </c>
      <c r="N206" s="6" t="n">
        <v>22.5</v>
      </c>
      <c r="O206" s="4" t="n">
        <f aca="false">M206*J206</f>
        <v>850</v>
      </c>
      <c r="P206" s="4" t="n">
        <f aca="false">N207*J207</f>
        <v>8235</v>
      </c>
      <c r="Q206" s="4" t="n">
        <f aca="false">+O206/10</f>
        <v>85</v>
      </c>
    </row>
    <row r="207" customFormat="false" ht="12.8" hidden="false" customHeight="false" outlineLevel="0" collapsed="false">
      <c r="A207" s="6" t="n">
        <f aca="false">+A208+1</f>
        <v>419</v>
      </c>
      <c r="B207" s="6" t="n">
        <f aca="false">YEAR(F207)</f>
        <v>2020</v>
      </c>
      <c r="C207" s="6" t="n">
        <f aca="false">WEEKNUM(E207,1)</f>
        <v>6</v>
      </c>
      <c r="D207" s="6" t="n">
        <f aca="false">MONTH(E208)</f>
        <v>2</v>
      </c>
      <c r="E207" s="2" t="n">
        <f aca="false">+E206-1</f>
        <v>43867</v>
      </c>
      <c r="F207" s="3" t="n">
        <f aca="false">+F206-1</f>
        <v>43864</v>
      </c>
      <c r="G207" s="7" t="n">
        <f aca="false">NETWORKDAYS(F208,E208)-1</f>
        <v>3</v>
      </c>
      <c r="H207" s="8" t="n">
        <f aca="false">+MONTH(F207)</f>
        <v>2</v>
      </c>
      <c r="I207" s="6" t="n">
        <f aca="false">WEEKNUM(F208,1)</f>
        <v>5</v>
      </c>
      <c r="J207" s="6" t="n">
        <v>366</v>
      </c>
      <c r="K207" s="6" t="n">
        <v>288</v>
      </c>
      <c r="L207" s="6" t="n">
        <f aca="false">J207-K207</f>
        <v>78</v>
      </c>
      <c r="M207" s="6" t="n">
        <v>4.3</v>
      </c>
      <c r="N207" s="6" t="n">
        <v>22.5</v>
      </c>
      <c r="O207" s="4" t="n">
        <f aca="false">M207*J207</f>
        <v>1573.8</v>
      </c>
      <c r="P207" s="4" t="n">
        <f aca="false">N208*J208</f>
        <v>6828.8</v>
      </c>
      <c r="Q207" s="4" t="n">
        <f aca="false">+O207/10</f>
        <v>157.38</v>
      </c>
    </row>
    <row r="208" customFormat="false" ht="12.8" hidden="false" customHeight="false" outlineLevel="0" collapsed="false">
      <c r="A208" s="6" t="n">
        <f aca="false">+A209+1</f>
        <v>418</v>
      </c>
      <c r="B208" s="6" t="n">
        <f aca="false">YEAR(F208)</f>
        <v>2020</v>
      </c>
      <c r="C208" s="6" t="n">
        <f aca="false">WEEKNUM(E208,1)</f>
        <v>6</v>
      </c>
      <c r="D208" s="6" t="n">
        <f aca="false">MONTH(E209)</f>
        <v>2</v>
      </c>
      <c r="E208" s="2" t="n">
        <f aca="false">+E207-1</f>
        <v>43866</v>
      </c>
      <c r="F208" s="18" t="n">
        <v>43861</v>
      </c>
      <c r="G208" s="7" t="n">
        <f aca="false">NETWORKDAYS(F209,E209)-1</f>
        <v>3</v>
      </c>
      <c r="H208" s="8" t="n">
        <f aca="false">+MONTH(F208)</f>
        <v>1</v>
      </c>
      <c r="I208" s="6" t="n">
        <f aca="false">WEEKNUM(F209,1)</f>
        <v>5</v>
      </c>
      <c r="J208" s="6" t="n">
        <v>352</v>
      </c>
      <c r="K208" s="6" t="n">
        <v>285</v>
      </c>
      <c r="L208" s="6" t="n">
        <f aca="false">J208-K208</f>
        <v>67</v>
      </c>
      <c r="M208" s="6" t="n">
        <v>3.6</v>
      </c>
      <c r="N208" s="6" t="n">
        <v>19.4</v>
      </c>
      <c r="O208" s="4" t="n">
        <f aca="false">M208*J208</f>
        <v>1267.2</v>
      </c>
      <c r="P208" s="4" t="n">
        <f aca="false">N209*J209</f>
        <v>6773.7</v>
      </c>
      <c r="Q208" s="4" t="n">
        <f aca="false">+O208/10</f>
        <v>126.72</v>
      </c>
    </row>
    <row r="209" customFormat="false" ht="12.8" hidden="false" customHeight="false" outlineLevel="0" collapsed="false">
      <c r="A209" s="6" t="n">
        <f aca="false">+A210+1</f>
        <v>417</v>
      </c>
      <c r="B209" s="6" t="n">
        <f aca="false">YEAR(F209)</f>
        <v>2020</v>
      </c>
      <c r="C209" s="6" t="n">
        <f aca="false">WEEKNUM(E209,1)</f>
        <v>6</v>
      </c>
      <c r="D209" s="6" t="n">
        <f aca="false">MONTH(E210)</f>
        <v>2</v>
      </c>
      <c r="E209" s="2" t="n">
        <f aca="false">+E208-1</f>
        <v>43865</v>
      </c>
      <c r="F209" s="3" t="n">
        <f aca="false">+F208-1</f>
        <v>43860</v>
      </c>
      <c r="G209" s="7" t="n">
        <f aca="false">NETWORKDAYS(F210,E210)-1</f>
        <v>3</v>
      </c>
      <c r="H209" s="8" t="n">
        <f aca="false">+MONTH(F209)</f>
        <v>1</v>
      </c>
      <c r="I209" s="6" t="n">
        <f aca="false">WEEKNUM(F210,1)</f>
        <v>5</v>
      </c>
      <c r="J209" s="6" t="n">
        <v>337</v>
      </c>
      <c r="K209" s="6" t="n">
        <v>276</v>
      </c>
      <c r="L209" s="6" t="n">
        <f aca="false">J209-K209</f>
        <v>61</v>
      </c>
      <c r="M209" s="6" t="n">
        <v>2.8</v>
      </c>
      <c r="N209" s="6" t="n">
        <v>20.1</v>
      </c>
      <c r="O209" s="4" t="n">
        <f aca="false">M209*J209</f>
        <v>943.6</v>
      </c>
      <c r="P209" s="4" t="n">
        <f aca="false">N210*J210</f>
        <v>7906</v>
      </c>
      <c r="Q209" s="4" t="n">
        <f aca="false">+O209/10</f>
        <v>94.36</v>
      </c>
    </row>
    <row r="210" customFormat="false" ht="12.8" hidden="false" customHeight="false" outlineLevel="0" collapsed="false">
      <c r="A210" s="6" t="n">
        <f aca="false">+A211+1</f>
        <v>416</v>
      </c>
      <c r="B210" s="6" t="n">
        <f aca="false">YEAR(F210)</f>
        <v>2020</v>
      </c>
      <c r="C210" s="6" t="n">
        <f aca="false">WEEKNUM(E210,1)</f>
        <v>6</v>
      </c>
      <c r="D210" s="6" t="n">
        <f aca="false">MONTH(E211)</f>
        <v>1</v>
      </c>
      <c r="E210" s="2" t="n">
        <f aca="false">+E209-1</f>
        <v>43864</v>
      </c>
      <c r="F210" s="3" t="n">
        <f aca="false">+F209-1</f>
        <v>43859</v>
      </c>
      <c r="G210" s="7" t="n">
        <f aca="false">NETWORKDAYS(F211,E211)-1</f>
        <v>3</v>
      </c>
      <c r="H210" s="8" t="n">
        <f aca="false">+MONTH(F210)</f>
        <v>1</v>
      </c>
      <c r="I210" s="6" t="n">
        <f aca="false">WEEKNUM(F211,1)</f>
        <v>5</v>
      </c>
      <c r="J210" s="6" t="n">
        <v>335</v>
      </c>
      <c r="K210" s="6" t="n">
        <v>277</v>
      </c>
      <c r="L210" s="6" t="n">
        <f aca="false">J210-K210</f>
        <v>58</v>
      </c>
      <c r="M210" s="6" t="n">
        <v>3.2</v>
      </c>
      <c r="N210" s="6" t="n">
        <v>23.6</v>
      </c>
      <c r="O210" s="4" t="n">
        <f aca="false">M210*J210</f>
        <v>1072</v>
      </c>
      <c r="P210" s="4" t="n">
        <f aca="false">N211*J211</f>
        <v>8208.8</v>
      </c>
      <c r="Q210" s="4" t="n">
        <f aca="false">+O210/10</f>
        <v>107.2</v>
      </c>
    </row>
    <row r="211" customFormat="false" ht="12.8" hidden="false" customHeight="false" outlineLevel="0" collapsed="false">
      <c r="A211" s="6" t="n">
        <f aca="false">+A212+1</f>
        <v>415</v>
      </c>
      <c r="B211" s="6" t="n">
        <f aca="false">YEAR(F211)</f>
        <v>2020</v>
      </c>
      <c r="C211" s="6" t="n">
        <f aca="false">WEEKNUM(E211,1)</f>
        <v>5</v>
      </c>
      <c r="D211" s="6" t="n">
        <f aca="false">MONTH(E212)</f>
        <v>1</v>
      </c>
      <c r="E211" s="2" t="n">
        <v>43861</v>
      </c>
      <c r="F211" s="3" t="n">
        <f aca="false">+F210-1</f>
        <v>43858</v>
      </c>
      <c r="G211" s="7" t="n">
        <f aca="false">NETWORKDAYS(F212,E212)-1</f>
        <v>3</v>
      </c>
      <c r="H211" s="8" t="n">
        <f aca="false">+MONTH(F211)</f>
        <v>1</v>
      </c>
      <c r="I211" s="6" t="n">
        <f aca="false">WEEKNUM(F212,1)</f>
        <v>5</v>
      </c>
      <c r="J211" s="6" t="n">
        <v>331</v>
      </c>
      <c r="K211" s="6" t="n">
        <v>279</v>
      </c>
      <c r="L211" s="6" t="n">
        <f aca="false">J211-K211</f>
        <v>52</v>
      </c>
      <c r="M211" s="6" t="n">
        <v>2.4</v>
      </c>
      <c r="N211" s="6" t="n">
        <v>24.8</v>
      </c>
      <c r="O211" s="4" t="n">
        <f aca="false">M211*J211</f>
        <v>794.4</v>
      </c>
      <c r="P211" s="4" t="n">
        <f aca="false">N212*J212</f>
        <v>7682</v>
      </c>
      <c r="Q211" s="4" t="n">
        <f aca="false">+O211/10</f>
        <v>79.44</v>
      </c>
    </row>
    <row r="212" customFormat="false" ht="12.8" hidden="false" customHeight="false" outlineLevel="0" collapsed="false">
      <c r="A212" s="6" t="n">
        <f aca="false">+A213+1</f>
        <v>414</v>
      </c>
      <c r="B212" s="6" t="n">
        <f aca="false">YEAR(F212)</f>
        <v>2020</v>
      </c>
      <c r="C212" s="6" t="n">
        <f aca="false">WEEKNUM(E212,1)</f>
        <v>5</v>
      </c>
      <c r="D212" s="6" t="n">
        <f aca="false">MONTH(E213)</f>
        <v>1</v>
      </c>
      <c r="E212" s="2" t="n">
        <f aca="false">+E211-1</f>
        <v>43860</v>
      </c>
      <c r="F212" s="3" t="n">
        <f aca="false">+F211-1</f>
        <v>43857</v>
      </c>
      <c r="G212" s="7" t="n">
        <f aca="false">NETWORKDAYS(F213,E213)-1</f>
        <v>3</v>
      </c>
      <c r="H212" s="8" t="n">
        <f aca="false">+MONTH(F212)</f>
        <v>1</v>
      </c>
      <c r="I212" s="6" t="n">
        <f aca="false">WEEKNUM(F213,1)</f>
        <v>4</v>
      </c>
      <c r="J212" s="6" t="n">
        <v>334</v>
      </c>
      <c r="K212" s="6" t="n">
        <v>270</v>
      </c>
      <c r="L212" s="6" t="n">
        <f aca="false">J212-K212</f>
        <v>64</v>
      </c>
      <c r="M212" s="6" t="n">
        <v>4</v>
      </c>
      <c r="N212" s="6" t="n">
        <v>23</v>
      </c>
      <c r="O212" s="4" t="n">
        <f aca="false">M212*J212</f>
        <v>1336</v>
      </c>
      <c r="P212" s="4" t="n">
        <f aca="false">N213*J213</f>
        <v>7155</v>
      </c>
      <c r="Q212" s="4" t="n">
        <f aca="false">+O212/10</f>
        <v>133.6</v>
      </c>
    </row>
    <row r="213" customFormat="false" ht="12.8" hidden="false" customHeight="false" outlineLevel="0" collapsed="false">
      <c r="A213" s="6" t="n">
        <f aca="false">+A214+1</f>
        <v>413</v>
      </c>
      <c r="B213" s="6" t="n">
        <f aca="false">YEAR(F213)</f>
        <v>2020</v>
      </c>
      <c r="C213" s="6" t="n">
        <f aca="false">WEEKNUM(E213,1)</f>
        <v>5</v>
      </c>
      <c r="D213" s="6" t="n">
        <f aca="false">MONTH(E214)</f>
        <v>1</v>
      </c>
      <c r="E213" s="2" t="n">
        <f aca="false">+E212-1</f>
        <v>43859</v>
      </c>
      <c r="F213" s="18" t="n">
        <v>43854</v>
      </c>
      <c r="G213" s="7" t="n">
        <f aca="false">NETWORKDAYS(F214,E214)-1</f>
        <v>3</v>
      </c>
      <c r="H213" s="8" t="n">
        <f aca="false">+MONTH(F213)</f>
        <v>1</v>
      </c>
      <c r="I213" s="6" t="n">
        <f aca="false">WEEKNUM(F214,1)</f>
        <v>4</v>
      </c>
      <c r="J213" s="6" t="n">
        <v>318</v>
      </c>
      <c r="K213" s="6" t="n">
        <v>284</v>
      </c>
      <c r="L213" s="6" t="n">
        <f aca="false">J213-K213</f>
        <v>34</v>
      </c>
      <c r="M213" s="6" t="n">
        <v>2.6</v>
      </c>
      <c r="N213" s="6" t="n">
        <v>22.5</v>
      </c>
      <c r="O213" s="4" t="n">
        <f aca="false">M213*J213</f>
        <v>826.8</v>
      </c>
      <c r="P213" s="4" t="n">
        <f aca="false">N214*J214</f>
        <v>7422.8</v>
      </c>
      <c r="Q213" s="4" t="n">
        <f aca="false">+O213/10</f>
        <v>82.68</v>
      </c>
    </row>
    <row r="214" customFormat="false" ht="12.8" hidden="false" customHeight="false" outlineLevel="0" collapsed="false">
      <c r="A214" s="6" t="n">
        <f aca="false">+A215+1</f>
        <v>412</v>
      </c>
      <c r="B214" s="6" t="n">
        <f aca="false">YEAR(F214)</f>
        <v>2020</v>
      </c>
      <c r="C214" s="6" t="n">
        <f aca="false">WEEKNUM(E214,1)</f>
        <v>5</v>
      </c>
      <c r="D214" s="6" t="n">
        <f aca="false">MONTH(E215)</f>
        <v>1</v>
      </c>
      <c r="E214" s="2" t="n">
        <f aca="false">+E213-1</f>
        <v>43858</v>
      </c>
      <c r="F214" s="3" t="n">
        <f aca="false">+F213-1</f>
        <v>43853</v>
      </c>
      <c r="G214" s="7" t="n">
        <f aca="false">NETWORKDAYS(F215,E215)-1</f>
        <v>3</v>
      </c>
      <c r="H214" s="8" t="n">
        <f aca="false">+MONTH(F214)</f>
        <v>1</v>
      </c>
      <c r="I214" s="6" t="n">
        <f aca="false">WEEKNUM(F215,1)</f>
        <v>4</v>
      </c>
      <c r="J214" s="6" t="n">
        <v>308</v>
      </c>
      <c r="K214" s="6" t="n">
        <v>275</v>
      </c>
      <c r="L214" s="6" t="n">
        <f aca="false">J214-K214</f>
        <v>33</v>
      </c>
      <c r="M214" s="6" t="n">
        <v>3.4</v>
      </c>
      <c r="N214" s="6" t="n">
        <v>24.1</v>
      </c>
      <c r="O214" s="4" t="n">
        <f aca="false">M214*J214</f>
        <v>1047.2</v>
      </c>
      <c r="P214" s="4" t="n">
        <f aca="false">N215*J215</f>
        <v>7699.8</v>
      </c>
      <c r="Q214" s="4" t="n">
        <f aca="false">+O214/10</f>
        <v>104.72</v>
      </c>
    </row>
    <row r="215" customFormat="false" ht="12.8" hidden="false" customHeight="false" outlineLevel="0" collapsed="false">
      <c r="A215" s="6" t="n">
        <f aca="false">+A216+1</f>
        <v>411</v>
      </c>
      <c r="B215" s="6" t="n">
        <f aca="false">YEAR(F215)</f>
        <v>2020</v>
      </c>
      <c r="C215" s="6" t="n">
        <f aca="false">WEEKNUM(E215,1)</f>
        <v>5</v>
      </c>
      <c r="D215" s="6" t="n">
        <f aca="false">MONTH(E216)</f>
        <v>1</v>
      </c>
      <c r="E215" s="2" t="n">
        <f aca="false">+E214-1</f>
        <v>43857</v>
      </c>
      <c r="F215" s="3" t="n">
        <f aca="false">+F214-1</f>
        <v>43852</v>
      </c>
      <c r="G215" s="7" t="n">
        <f aca="false">NETWORKDAYS(F216,E216)-1</f>
        <v>3</v>
      </c>
      <c r="H215" s="8" t="n">
        <f aca="false">+MONTH(F215)</f>
        <v>1</v>
      </c>
      <c r="I215" s="6" t="n">
        <f aca="false">WEEKNUM(F216,1)</f>
        <v>4</v>
      </c>
      <c r="J215" s="6" t="n">
        <v>313</v>
      </c>
      <c r="K215" s="6" t="n">
        <v>255</v>
      </c>
      <c r="L215" s="6" t="n">
        <f aca="false">J215-K215</f>
        <v>58</v>
      </c>
      <c r="M215" s="6" t="n">
        <v>2.9</v>
      </c>
      <c r="N215" s="4" t="n">
        <v>24.6</v>
      </c>
      <c r="O215" s="4" t="n">
        <f aca="false">M215*J215</f>
        <v>907.7</v>
      </c>
      <c r="P215" s="4" t="n">
        <f aca="false">N216*J216</f>
        <v>7056</v>
      </c>
      <c r="Q215" s="4" t="n">
        <f aca="false">+O215/10</f>
        <v>90.77</v>
      </c>
    </row>
    <row r="216" customFormat="false" ht="12.8" hidden="false" customHeight="false" outlineLevel="0" collapsed="false">
      <c r="A216" s="6" t="n">
        <f aca="false">+A217+1</f>
        <v>410</v>
      </c>
      <c r="B216" s="6" t="n">
        <f aca="false">YEAR(F216)</f>
        <v>2020</v>
      </c>
      <c r="C216" s="6" t="n">
        <f aca="false">WEEKNUM(E216,1)</f>
        <v>4</v>
      </c>
      <c r="D216" s="6" t="n">
        <f aca="false">MONTH(E217)</f>
        <v>1</v>
      </c>
      <c r="E216" s="2" t="n">
        <v>43854</v>
      </c>
      <c r="F216" s="3" t="n">
        <f aca="false">+F215-1</f>
        <v>43851</v>
      </c>
      <c r="G216" s="7" t="n">
        <f aca="false">NETWORKDAYS(F217,E217)-1</f>
        <v>3</v>
      </c>
      <c r="H216" s="8" t="n">
        <f aca="false">+MONTH(F216)</f>
        <v>1</v>
      </c>
      <c r="I216" s="6" t="n">
        <f aca="false">WEEKNUM(F217,1)</f>
        <v>4</v>
      </c>
      <c r="J216" s="6" t="n">
        <v>294</v>
      </c>
      <c r="K216" s="6" t="n">
        <v>263</v>
      </c>
      <c r="L216" s="6" t="n">
        <f aca="false">J216-K216</f>
        <v>31</v>
      </c>
      <c r="M216" s="6" t="n">
        <v>3</v>
      </c>
      <c r="N216" s="6" t="n">
        <v>24</v>
      </c>
      <c r="O216" s="4" t="n">
        <f aca="false">M216*J216</f>
        <v>882</v>
      </c>
      <c r="P216" s="4" t="n">
        <f aca="false">N217*J217</f>
        <v>7783.6</v>
      </c>
      <c r="Q216" s="4" t="n">
        <f aca="false">+O216/10</f>
        <v>88.2</v>
      </c>
    </row>
    <row r="217" customFormat="false" ht="12.8" hidden="false" customHeight="false" outlineLevel="0" collapsed="false">
      <c r="A217" s="6" t="n">
        <f aca="false">+A218+1</f>
        <v>409</v>
      </c>
      <c r="B217" s="6" t="n">
        <f aca="false">YEAR(F217)</f>
        <v>2020</v>
      </c>
      <c r="C217" s="6" t="n">
        <f aca="false">WEEKNUM(E217,1)</f>
        <v>4</v>
      </c>
      <c r="D217" s="6" t="n">
        <f aca="false">MONTH(E218)</f>
        <v>1</v>
      </c>
      <c r="E217" s="2" t="n">
        <f aca="false">+E216-1</f>
        <v>43853</v>
      </c>
      <c r="F217" s="3" t="n">
        <f aca="false">+F216-1</f>
        <v>43850</v>
      </c>
      <c r="G217" s="7" t="n">
        <f aca="false">NETWORKDAYS(F218,E218)-1</f>
        <v>3</v>
      </c>
      <c r="H217" s="8" t="n">
        <f aca="false">+MONTH(F217)</f>
        <v>1</v>
      </c>
      <c r="I217" s="6" t="n">
        <f aca="false">WEEKNUM(F218,1)</f>
        <v>3</v>
      </c>
      <c r="J217" s="6" t="n">
        <v>319</v>
      </c>
      <c r="K217" s="6" t="n">
        <v>265</v>
      </c>
      <c r="L217" s="6" t="n">
        <f aca="false">J217-K217</f>
        <v>54</v>
      </c>
      <c r="M217" s="6" t="n">
        <v>3.5</v>
      </c>
      <c r="N217" s="6" t="n">
        <v>24.4</v>
      </c>
      <c r="O217" s="4" t="n">
        <f aca="false">M217*J217</f>
        <v>1116.5</v>
      </c>
      <c r="P217" s="4" t="n">
        <f aca="false">N218*J218</f>
        <v>6782.4</v>
      </c>
      <c r="Q217" s="4" t="n">
        <f aca="false">+O217/10</f>
        <v>111.65</v>
      </c>
    </row>
    <row r="218" customFormat="false" ht="12.8" hidden="false" customHeight="false" outlineLevel="0" collapsed="false">
      <c r="A218" s="6" t="n">
        <f aca="false">+A219+1</f>
        <v>408</v>
      </c>
      <c r="B218" s="6" t="n">
        <f aca="false">YEAR(F218)</f>
        <v>2020</v>
      </c>
      <c r="C218" s="6" t="n">
        <f aca="false">WEEKNUM(E218,1)</f>
        <v>4</v>
      </c>
      <c r="D218" s="6" t="n">
        <f aca="false">MONTH(E219)</f>
        <v>1</v>
      </c>
      <c r="E218" s="2" t="n">
        <f aca="false">+E217-1</f>
        <v>43852</v>
      </c>
      <c r="F218" s="18" t="n">
        <v>43847</v>
      </c>
      <c r="G218" s="7" t="n">
        <f aca="false">NETWORKDAYS(F219,E219)-1</f>
        <v>3</v>
      </c>
      <c r="H218" s="8" t="n">
        <f aca="false">+MONTH(F218)</f>
        <v>1</v>
      </c>
      <c r="I218" s="6" t="n">
        <f aca="false">WEEKNUM(F219,1)</f>
        <v>3</v>
      </c>
      <c r="J218" s="6" t="n">
        <v>314</v>
      </c>
      <c r="K218" s="6" t="n">
        <v>262</v>
      </c>
      <c r="L218" s="6" t="n">
        <f aca="false">J218-K218</f>
        <v>52</v>
      </c>
      <c r="M218" s="6" t="n">
        <v>2.5</v>
      </c>
      <c r="N218" s="6" t="n">
        <v>21.6</v>
      </c>
      <c r="O218" s="4" t="n">
        <f aca="false">M218*J218</f>
        <v>785</v>
      </c>
      <c r="P218" s="4" t="n">
        <f aca="false">N219*J219</f>
        <v>6653.8</v>
      </c>
      <c r="Q218" s="4" t="n">
        <f aca="false">+O218/10</f>
        <v>78.5</v>
      </c>
    </row>
    <row r="219" customFormat="false" ht="12.8" hidden="false" customHeight="false" outlineLevel="0" collapsed="false">
      <c r="A219" s="6" t="n">
        <f aca="false">+A220+1</f>
        <v>407</v>
      </c>
      <c r="B219" s="6" t="n">
        <f aca="false">YEAR(F219)</f>
        <v>2020</v>
      </c>
      <c r="C219" s="6" t="n">
        <f aca="false">WEEKNUM(E219,1)</f>
        <v>4</v>
      </c>
      <c r="D219" s="6" t="n">
        <f aca="false">MONTH(E220)</f>
        <v>1</v>
      </c>
      <c r="E219" s="2" t="n">
        <f aca="false">+E218-1</f>
        <v>43851</v>
      </c>
      <c r="F219" s="3" t="n">
        <f aca="false">+F218-1</f>
        <v>43846</v>
      </c>
      <c r="G219" s="7" t="n">
        <f aca="false">NETWORKDAYS(F220,E220)-1</f>
        <v>3</v>
      </c>
      <c r="H219" s="8" t="n">
        <f aca="false">+MONTH(F219)</f>
        <v>1</v>
      </c>
      <c r="I219" s="6" t="n">
        <f aca="false">WEEKNUM(F220,1)</f>
        <v>3</v>
      </c>
      <c r="J219" s="6" t="n">
        <v>323</v>
      </c>
      <c r="K219" s="6" t="n">
        <v>265</v>
      </c>
      <c r="L219" s="6" t="n">
        <f aca="false">J219-K219</f>
        <v>58</v>
      </c>
      <c r="M219" s="6" t="n">
        <v>2.8</v>
      </c>
      <c r="N219" s="6" t="n">
        <v>20.6</v>
      </c>
      <c r="O219" s="4" t="n">
        <f aca="false">M219*J219</f>
        <v>904.4</v>
      </c>
      <c r="P219" s="4" t="n">
        <f aca="false">N220*J220</f>
        <v>7150.5</v>
      </c>
      <c r="Q219" s="4" t="n">
        <f aca="false">+O219/10</f>
        <v>90.44</v>
      </c>
    </row>
    <row r="220" customFormat="false" ht="12.8" hidden="false" customHeight="false" outlineLevel="0" collapsed="false">
      <c r="A220" s="6" t="n">
        <f aca="false">+A221+1</f>
        <v>406</v>
      </c>
      <c r="B220" s="6" t="n">
        <f aca="false">YEAR(F220)</f>
        <v>2020</v>
      </c>
      <c r="C220" s="6" t="n">
        <f aca="false">WEEKNUM(E220,1)</f>
        <v>4</v>
      </c>
      <c r="D220" s="6" t="n">
        <f aca="false">MONTH(E221)</f>
        <v>1</v>
      </c>
      <c r="E220" s="2" t="n">
        <f aca="false">+E219-1</f>
        <v>43850</v>
      </c>
      <c r="F220" s="3" t="n">
        <f aca="false">+F219-1</f>
        <v>43845</v>
      </c>
      <c r="G220" s="7" t="n">
        <f aca="false">NETWORKDAYS(F221,E221)-1</f>
        <v>3</v>
      </c>
      <c r="H220" s="8" t="n">
        <f aca="false">+MONTH(F220)</f>
        <v>1</v>
      </c>
      <c r="I220" s="6" t="n">
        <f aca="false">WEEKNUM(F221,1)</f>
        <v>3</v>
      </c>
      <c r="J220" s="6" t="n">
        <v>315</v>
      </c>
      <c r="K220" s="6" t="n">
        <v>261</v>
      </c>
      <c r="L220" s="6" t="n">
        <f aca="false">J220-K220</f>
        <v>54</v>
      </c>
      <c r="M220" s="6" t="n">
        <v>2.2</v>
      </c>
      <c r="N220" s="6" t="n">
        <v>22.7</v>
      </c>
      <c r="O220" s="4" t="n">
        <f aca="false">M220*J220</f>
        <v>693</v>
      </c>
      <c r="P220" s="4" t="n">
        <f aca="false">N221*J221</f>
        <v>6858.5</v>
      </c>
      <c r="Q220" s="4" t="n">
        <f aca="false">+O220/10</f>
        <v>69.3</v>
      </c>
    </row>
    <row r="221" customFormat="false" ht="12.8" hidden="false" customHeight="false" outlineLevel="0" collapsed="false">
      <c r="A221" s="6" t="n">
        <f aca="false">+A222+1</f>
        <v>405</v>
      </c>
      <c r="B221" s="6" t="n">
        <f aca="false">YEAR(F221)</f>
        <v>2020</v>
      </c>
      <c r="C221" s="6" t="n">
        <f aca="false">WEEKNUM(E221,1)</f>
        <v>3</v>
      </c>
      <c r="D221" s="6" t="n">
        <f aca="false">MONTH(E222)</f>
        <v>1</v>
      </c>
      <c r="E221" s="2" t="n">
        <v>43847</v>
      </c>
      <c r="F221" s="3" t="n">
        <f aca="false">+F220-1</f>
        <v>43844</v>
      </c>
      <c r="G221" s="7" t="n">
        <f aca="false">NETWORKDAYS(F222,E222)-1</f>
        <v>3</v>
      </c>
      <c r="H221" s="8" t="n">
        <f aca="false">+MONTH(F221)</f>
        <v>1</v>
      </c>
      <c r="I221" s="6" t="n">
        <f aca="false">WEEKNUM(F222,1)</f>
        <v>3</v>
      </c>
      <c r="J221" s="6" t="n">
        <v>319</v>
      </c>
      <c r="K221" s="6" t="n">
        <v>260</v>
      </c>
      <c r="L221" s="6" t="n">
        <f aca="false">J221-K221</f>
        <v>59</v>
      </c>
      <c r="M221" s="6" t="n">
        <v>3.1</v>
      </c>
      <c r="N221" s="6" t="n">
        <v>21.5</v>
      </c>
      <c r="O221" s="4" t="n">
        <f aca="false">M221*J221</f>
        <v>988.9</v>
      </c>
      <c r="P221" s="4" t="n">
        <f aca="false">N222*J222</f>
        <v>7706.4</v>
      </c>
      <c r="Q221" s="4" t="n">
        <f aca="false">+O221/10</f>
        <v>98.89</v>
      </c>
    </row>
    <row r="222" customFormat="false" ht="12.8" hidden="false" customHeight="false" outlineLevel="0" collapsed="false">
      <c r="A222" s="6" t="n">
        <f aca="false">+A223+1</f>
        <v>404</v>
      </c>
      <c r="B222" s="6" t="n">
        <f aca="false">YEAR(F222)</f>
        <v>2020</v>
      </c>
      <c r="C222" s="6" t="n">
        <f aca="false">WEEKNUM(E222,1)</f>
        <v>3</v>
      </c>
      <c r="D222" s="6" t="n">
        <f aca="false">MONTH(E223)</f>
        <v>1</v>
      </c>
      <c r="E222" s="2" t="n">
        <f aca="false">+E221-1</f>
        <v>43846</v>
      </c>
      <c r="F222" s="3" t="n">
        <f aca="false">+F221-1</f>
        <v>43843</v>
      </c>
      <c r="G222" s="7" t="n">
        <f aca="false">NETWORKDAYS(F223,E223)-1</f>
        <v>3</v>
      </c>
      <c r="H222" s="8" t="n">
        <f aca="false">+MONTH(F222)</f>
        <v>1</v>
      </c>
      <c r="I222" s="6" t="n">
        <f aca="false">WEEKNUM(F223,1)</f>
        <v>2</v>
      </c>
      <c r="J222" s="6" t="n">
        <v>312</v>
      </c>
      <c r="K222" s="6" t="n">
        <v>263</v>
      </c>
      <c r="L222" s="6" t="n">
        <f aca="false">J222-K222</f>
        <v>49</v>
      </c>
      <c r="M222" s="6" t="n">
        <v>2.4</v>
      </c>
      <c r="N222" s="6" t="n">
        <v>24.7</v>
      </c>
      <c r="O222" s="4" t="n">
        <f aca="false">M222*J222</f>
        <v>748.8</v>
      </c>
      <c r="P222" s="4" t="n">
        <f aca="false">N223*J223</f>
        <v>4734</v>
      </c>
      <c r="Q222" s="4" t="n">
        <f aca="false">+O222/10</f>
        <v>74.88</v>
      </c>
    </row>
    <row r="223" customFormat="false" ht="12.8" hidden="false" customHeight="false" outlineLevel="0" collapsed="false">
      <c r="A223" s="6" t="n">
        <f aca="false">+A224+1</f>
        <v>403</v>
      </c>
      <c r="B223" s="6" t="n">
        <f aca="false">YEAR(F223)</f>
        <v>2020</v>
      </c>
      <c r="C223" s="6" t="n">
        <f aca="false">WEEKNUM(E223,1)</f>
        <v>3</v>
      </c>
      <c r="D223" s="6" t="n">
        <f aca="false">MONTH(E224)</f>
        <v>1</v>
      </c>
      <c r="E223" s="2" t="n">
        <f aca="false">+E222-1</f>
        <v>43845</v>
      </c>
      <c r="F223" s="18" t="n">
        <v>43840</v>
      </c>
      <c r="G223" s="7" t="n">
        <f aca="false">NETWORKDAYS(F224,E224)-1</f>
        <v>1</v>
      </c>
      <c r="H223" s="8" t="n">
        <f aca="false">+MONTH(F223)</f>
        <v>1</v>
      </c>
      <c r="I223" s="6" t="n">
        <f aca="false">WEEKNUM(F224,1)</f>
        <v>2</v>
      </c>
      <c r="J223" s="6" t="n">
        <v>263</v>
      </c>
      <c r="K223" s="6" t="n">
        <v>228</v>
      </c>
      <c r="L223" s="6" t="n">
        <f aca="false">J223-K223</f>
        <v>35</v>
      </c>
      <c r="M223" s="6" t="n">
        <v>2.6</v>
      </c>
      <c r="N223" s="6" t="n">
        <v>18</v>
      </c>
      <c r="O223" s="4" t="n">
        <f aca="false">M223*J223</f>
        <v>683.8</v>
      </c>
      <c r="P223" s="4" t="n">
        <f aca="false">N224*J224</f>
        <v>6469.8</v>
      </c>
      <c r="Q223" s="4" t="n">
        <f aca="false">+O223/10</f>
        <v>68.38</v>
      </c>
    </row>
    <row r="224" customFormat="false" ht="12.8" hidden="false" customHeight="false" outlineLevel="0" collapsed="false">
      <c r="A224" s="6" t="n">
        <f aca="false">+A225+1</f>
        <v>402</v>
      </c>
      <c r="B224" s="6" t="n">
        <f aca="false">YEAR(F224)</f>
        <v>2020</v>
      </c>
      <c r="C224" s="6" t="n">
        <f aca="false">WEEKNUM(E224,1)</f>
        <v>2</v>
      </c>
      <c r="D224" s="6" t="n">
        <f aca="false">MONTH(E225)</f>
        <v>1</v>
      </c>
      <c r="E224" s="2" t="n">
        <v>43840</v>
      </c>
      <c r="F224" s="3" t="n">
        <f aca="false">+F223-1</f>
        <v>43839</v>
      </c>
      <c r="G224" s="7" t="n">
        <f aca="false">NETWORKDAYS(F225,E225)-1</f>
        <v>1</v>
      </c>
      <c r="H224" s="8" t="n">
        <f aca="false">+MONTH(F224)</f>
        <v>1</v>
      </c>
      <c r="I224" s="6" t="n">
        <f aca="false">WEEKNUM(F225,1)</f>
        <v>2</v>
      </c>
      <c r="J224" s="6" t="n">
        <v>263</v>
      </c>
      <c r="K224" s="6" t="n">
        <v>261</v>
      </c>
      <c r="L224" s="6" t="n">
        <f aca="false">J224-K224</f>
        <v>2</v>
      </c>
      <c r="M224" s="6" t="n">
        <v>2.1</v>
      </c>
      <c r="N224" s="6" t="n">
        <v>24.6</v>
      </c>
      <c r="O224" s="4" t="n">
        <f aca="false">M224*J224</f>
        <v>552.3</v>
      </c>
      <c r="P224" s="4" t="n">
        <f aca="false">N225*J225</f>
        <v>6480</v>
      </c>
      <c r="Q224" s="4" t="n">
        <f aca="false">+O224/10</f>
        <v>55.23</v>
      </c>
    </row>
    <row r="225" customFormat="false" ht="12.8" hidden="false" customHeight="false" outlineLevel="0" collapsed="false">
      <c r="A225" s="6" t="n">
        <f aca="false">+A226+1</f>
        <v>401</v>
      </c>
      <c r="B225" s="6" t="n">
        <f aca="false">YEAR(F225)</f>
        <v>2020</v>
      </c>
      <c r="C225" s="6" t="n">
        <f aca="false">WEEKNUM(E225,1)</f>
        <v>2</v>
      </c>
      <c r="D225" s="6" t="n">
        <f aca="false">MONTH(E224)</f>
        <v>1</v>
      </c>
      <c r="E225" s="2" t="n">
        <f aca="false">+E224-1</f>
        <v>43839</v>
      </c>
      <c r="F225" s="3" t="n">
        <f aca="false">+F224-1</f>
        <v>43838</v>
      </c>
      <c r="G225" s="7" t="n">
        <f aca="false">NETWORKDAYS(F226,E226)-1</f>
        <v>1</v>
      </c>
      <c r="H225" s="8" t="n">
        <f aca="false">+MONTH(F225)</f>
        <v>1</v>
      </c>
      <c r="I225" s="6" t="n">
        <f aca="false">WEEKNUM(F226,1)</f>
        <v>2</v>
      </c>
      <c r="J225" s="6" t="n">
        <v>300</v>
      </c>
      <c r="K225" s="6" t="n">
        <v>251</v>
      </c>
      <c r="L225" s="6" t="n">
        <f aca="false">J225-K225</f>
        <v>49</v>
      </c>
      <c r="M225" s="6" t="n">
        <v>2.4</v>
      </c>
      <c r="N225" s="6" t="n">
        <v>21.6</v>
      </c>
      <c r="O225" s="4" t="n">
        <f aca="false">M225*J225</f>
        <v>720</v>
      </c>
      <c r="P225" s="4" t="n">
        <f aca="false">N226*J226</f>
        <v>7777.5</v>
      </c>
      <c r="Q225" s="4" t="n">
        <f aca="false">+O225/10</f>
        <v>72</v>
      </c>
    </row>
    <row r="226" customFormat="false" ht="12.8" hidden="false" customHeight="false" outlineLevel="0" collapsed="false">
      <c r="A226" s="6" t="n">
        <f aca="false">+A227+1</f>
        <v>400</v>
      </c>
      <c r="B226" s="6" t="n">
        <f aca="false">YEAR(F226)</f>
        <v>2020</v>
      </c>
      <c r="C226" s="6" t="n">
        <f aca="false">WEEKNUM(E226,1)</f>
        <v>2</v>
      </c>
      <c r="D226" s="6" t="n">
        <f aca="false">MONTH(E225)</f>
        <v>1</v>
      </c>
      <c r="E226" s="2" t="n">
        <f aca="false">+E225-1</f>
        <v>43838</v>
      </c>
      <c r="F226" s="3" t="n">
        <f aca="false">+F225-1</f>
        <v>43837</v>
      </c>
      <c r="G226" s="7" t="n">
        <f aca="false">NETWORKDAYS(F227,E227)-1</f>
        <v>1</v>
      </c>
      <c r="H226" s="8" t="n">
        <f aca="false">+MONTH(F226)</f>
        <v>1</v>
      </c>
      <c r="I226" s="6" t="n">
        <f aca="false">WEEKNUM(F227,1)</f>
        <v>2</v>
      </c>
      <c r="J226" s="6" t="n">
        <v>305</v>
      </c>
      <c r="K226" s="6" t="n">
        <v>254</v>
      </c>
      <c r="L226" s="6" t="n">
        <f aca="false">J226-K226</f>
        <v>51</v>
      </c>
      <c r="M226" s="6" t="n">
        <v>3.1</v>
      </c>
      <c r="N226" s="6" t="n">
        <v>25.5</v>
      </c>
      <c r="O226" s="4" t="n">
        <f aca="false">M226*J226</f>
        <v>945.5</v>
      </c>
      <c r="P226" s="4" t="n">
        <f aca="false">N227*J227</f>
        <v>5810.4</v>
      </c>
      <c r="Q226" s="4" t="n">
        <f aca="false">+O226/10</f>
        <v>94.55</v>
      </c>
    </row>
    <row r="227" customFormat="false" ht="12.8" hidden="false" customHeight="false" outlineLevel="0" collapsed="false">
      <c r="A227" s="6" t="n">
        <f aca="false">+A228+1</f>
        <v>399</v>
      </c>
      <c r="B227" s="6" t="n">
        <f aca="false">YEAR(F227)</f>
        <v>2020</v>
      </c>
      <c r="C227" s="6" t="n">
        <f aca="false">WEEKNUM(E227,1)</f>
        <v>2</v>
      </c>
      <c r="D227" s="6" t="n">
        <f aca="false">MONTH(E226)</f>
        <v>1</v>
      </c>
      <c r="E227" s="2" t="n">
        <f aca="false">+E226-1</f>
        <v>43837</v>
      </c>
      <c r="F227" s="3" t="n">
        <f aca="false">+F226-1</f>
        <v>43836</v>
      </c>
      <c r="G227" s="7" t="n">
        <f aca="false">NETWORKDAYS(F228,E228)-1</f>
        <v>1</v>
      </c>
      <c r="H227" s="8" t="n">
        <f aca="false">+MONTH(F227)</f>
        <v>1</v>
      </c>
      <c r="I227" s="6" t="n">
        <f aca="false">WEEKNUM(F228,1)</f>
        <v>1</v>
      </c>
      <c r="J227" s="6" t="n">
        <v>269</v>
      </c>
      <c r="K227" s="6" t="n">
        <v>245</v>
      </c>
      <c r="L227" s="6" t="n">
        <f aca="false">J227-K227</f>
        <v>24</v>
      </c>
      <c r="M227" s="6" t="n">
        <v>2.4</v>
      </c>
      <c r="N227" s="6" t="n">
        <v>21.6</v>
      </c>
      <c r="O227" s="4" t="n">
        <f aca="false">M227*J227</f>
        <v>645.6</v>
      </c>
      <c r="P227" s="4" t="n">
        <f aca="false">N228*J228</f>
        <v>5500</v>
      </c>
      <c r="Q227" s="4" t="n">
        <f aca="false">+O227/10</f>
        <v>64.56</v>
      </c>
    </row>
    <row r="228" customFormat="false" ht="12.8" hidden="false" customHeight="false" outlineLevel="0" collapsed="false">
      <c r="A228" s="6" t="n">
        <f aca="false">+A229+1</f>
        <v>398</v>
      </c>
      <c r="B228" s="6" t="n">
        <f aca="false">YEAR(F228)</f>
        <v>2020</v>
      </c>
      <c r="C228" s="6" t="n">
        <f aca="false">WEEKNUM(E228,1)</f>
        <v>2</v>
      </c>
      <c r="D228" s="6" t="n">
        <f aca="false">MONTH(E227)</f>
        <v>1</v>
      </c>
      <c r="E228" s="2" t="n">
        <f aca="false">+E227-1</f>
        <v>43836</v>
      </c>
      <c r="F228" s="18" t="n">
        <v>43833</v>
      </c>
      <c r="G228" s="7" t="n">
        <f aca="false">NETWORKDAYS(F229,E229)-1</f>
        <v>1</v>
      </c>
      <c r="H228" s="8" t="n">
        <f aca="false">+MONTH(F228)</f>
        <v>1</v>
      </c>
      <c r="I228" s="6" t="n">
        <f aca="false">WEEKNUM(F229,1)</f>
        <v>1</v>
      </c>
      <c r="J228" s="6" t="n">
        <v>250</v>
      </c>
      <c r="K228" s="6" t="n">
        <v>192</v>
      </c>
      <c r="L228" s="6" t="n">
        <f aca="false">J228-K228</f>
        <v>58</v>
      </c>
      <c r="M228" s="6" t="n">
        <v>3.6</v>
      </c>
      <c r="N228" s="6" t="n">
        <v>22</v>
      </c>
      <c r="O228" s="4" t="n">
        <f aca="false">M228*J228</f>
        <v>900</v>
      </c>
      <c r="P228" s="4" t="n">
        <f aca="false">N229*J229</f>
        <v>3042.9</v>
      </c>
      <c r="Q228" s="4" t="n">
        <f aca="false">+O228/10</f>
        <v>90</v>
      </c>
    </row>
    <row r="229" customFormat="false" ht="12.8" hidden="false" customHeight="false" outlineLevel="0" collapsed="false">
      <c r="A229" s="6" t="n">
        <f aca="false">+A230+1</f>
        <v>397</v>
      </c>
      <c r="B229" s="6" t="n">
        <f aca="false">YEAR(F229)</f>
        <v>2020</v>
      </c>
      <c r="C229" s="6" t="n">
        <f aca="false">WEEKNUM(E229,1)</f>
        <v>1</v>
      </c>
      <c r="D229" s="6" t="n">
        <f aca="false">MONTH(E228)</f>
        <v>1</v>
      </c>
      <c r="E229" s="2" t="n">
        <v>43833</v>
      </c>
      <c r="F229" s="3" t="n">
        <f aca="false">+F228-1</f>
        <v>43832</v>
      </c>
      <c r="G229" s="7" t="n">
        <f aca="false">NETWORKDAYS(F230,E230)-1</f>
        <v>2</v>
      </c>
      <c r="H229" s="8" t="n">
        <f aca="false">+MONTH(F229)</f>
        <v>1</v>
      </c>
      <c r="I229" s="6" t="n">
        <f aca="false">WEEKNUM(F230,1)</f>
        <v>1</v>
      </c>
      <c r="J229" s="6" t="n">
        <v>207</v>
      </c>
      <c r="K229" s="6" t="n">
        <v>176</v>
      </c>
      <c r="L229" s="6" t="n">
        <f aca="false">J229-K229</f>
        <v>31</v>
      </c>
      <c r="M229" s="6" t="n">
        <v>2.5</v>
      </c>
      <c r="N229" s="6" t="n">
        <v>14.7</v>
      </c>
      <c r="O229" s="4" t="n">
        <f aca="false">M229*J229</f>
        <v>517.5</v>
      </c>
      <c r="P229" s="4" t="n">
        <f aca="false">N230*J231</f>
        <v>7680</v>
      </c>
      <c r="Q229" s="4" t="n">
        <f aca="false">+O229/10</f>
        <v>51.75</v>
      </c>
    </row>
    <row r="230" customFormat="false" ht="12.8" hidden="false" customHeight="false" outlineLevel="0" collapsed="false">
      <c r="A230" s="6" t="n">
        <f aca="false">+A231+1</f>
        <v>396</v>
      </c>
      <c r="B230" s="6" t="n">
        <f aca="false">YEAR(F230)</f>
        <v>2019</v>
      </c>
      <c r="C230" s="6" t="n">
        <f aca="false">WEEKNUM(E230,1)</f>
        <v>1</v>
      </c>
      <c r="D230" s="6" t="n">
        <f aca="false">MONTH(E229)</f>
        <v>1</v>
      </c>
      <c r="E230" s="2" t="n">
        <v>43832</v>
      </c>
      <c r="F230" s="18" t="n">
        <v>43830</v>
      </c>
      <c r="G230" s="7" t="n">
        <f aca="false">NETWORKDAYS(F231,E231)-1</f>
        <v>1</v>
      </c>
      <c r="H230" s="8" t="n">
        <f aca="false">+MONTH(F230)</f>
        <v>12</v>
      </c>
      <c r="I230" s="6" t="n">
        <f aca="false">WEEKNUM(F231,1)</f>
        <v>1</v>
      </c>
      <c r="J230" s="6" t="n">
        <v>193</v>
      </c>
      <c r="K230" s="6" t="n">
        <v>186</v>
      </c>
      <c r="L230" s="6" t="n">
        <f aca="false">J230-K230</f>
        <v>7</v>
      </c>
      <c r="M230" s="6" t="n">
        <v>2.7</v>
      </c>
      <c r="N230" s="6" t="n">
        <v>20</v>
      </c>
      <c r="O230" s="4" t="n">
        <f aca="false">M230*J230</f>
        <v>521.1</v>
      </c>
      <c r="P230" s="4" t="n">
        <f aca="false">N231*J232</f>
        <v>4485</v>
      </c>
      <c r="Q230" s="4" t="n">
        <f aca="false">+O230/10</f>
        <v>52.11</v>
      </c>
    </row>
    <row r="231" customFormat="false" ht="12.8" hidden="false" customHeight="false" outlineLevel="0" collapsed="false">
      <c r="A231" s="6" t="n">
        <f aca="false">+A232+1</f>
        <v>395</v>
      </c>
      <c r="B231" s="6" t="n">
        <f aca="false">YEAR(F231)</f>
        <v>2019</v>
      </c>
      <c r="C231" s="6" t="n">
        <f aca="false">WEEKNUM(E231,1)</f>
        <v>1</v>
      </c>
      <c r="D231" s="6" t="n">
        <f aca="false">MONTH(E230)</f>
        <v>1</v>
      </c>
      <c r="E231" s="19" t="n">
        <v>43830</v>
      </c>
      <c r="F231" s="3" t="n">
        <f aca="false">+F230-1</f>
        <v>43829</v>
      </c>
      <c r="G231" s="7" t="n">
        <f aca="false">NETWORKDAYS(F232,E232)-1</f>
        <v>1</v>
      </c>
      <c r="H231" s="8" t="n">
        <f aca="false">+MONTH(F231)</f>
        <v>12</v>
      </c>
      <c r="I231" s="6" t="n">
        <f aca="false">WEEKNUM(F232,1)</f>
        <v>52</v>
      </c>
      <c r="J231" s="6" t="n">
        <v>384</v>
      </c>
      <c r="K231" s="6" t="n">
        <v>361</v>
      </c>
      <c r="L231" s="6" t="n">
        <f aca="false">J231-K231</f>
        <v>23</v>
      </c>
      <c r="M231" s="6" t="n">
        <v>3.5</v>
      </c>
      <c r="N231" s="6" t="n">
        <v>15</v>
      </c>
      <c r="O231" s="4" t="n">
        <f aca="false">M231*J231</f>
        <v>1344</v>
      </c>
      <c r="P231" s="4" t="n">
        <f aca="false">N232*J233</f>
        <v>8054.3</v>
      </c>
      <c r="Q231" s="4" t="n">
        <f aca="false">+O231/10</f>
        <v>134.4</v>
      </c>
    </row>
    <row r="232" customFormat="false" ht="12.8" hidden="false" customHeight="false" outlineLevel="0" collapsed="false">
      <c r="A232" s="6" t="n">
        <f aca="false">+A233+1</f>
        <v>394</v>
      </c>
      <c r="B232" s="6" t="n">
        <f aca="false">YEAR(F232)</f>
        <v>2019</v>
      </c>
      <c r="C232" s="6" t="n">
        <f aca="false">WEEKNUM(E231,1)</f>
        <v>1</v>
      </c>
      <c r="D232" s="6" t="n">
        <f aca="false">MONTH(E231)</f>
        <v>12</v>
      </c>
      <c r="E232" s="19" t="n">
        <v>43829</v>
      </c>
      <c r="F232" s="18" t="n">
        <v>43826</v>
      </c>
      <c r="G232" s="7" t="n">
        <f aca="false">NETWORKDAYS(F233,E233)-1</f>
        <v>1</v>
      </c>
      <c r="H232" s="8" t="n">
        <f aca="false">+MONTH(F232)</f>
        <v>12</v>
      </c>
      <c r="I232" s="6" t="n">
        <f aca="false">WEEKNUM(F233,1)</f>
        <v>52</v>
      </c>
      <c r="J232" s="6" t="n">
        <v>299</v>
      </c>
      <c r="K232" s="6" t="n">
        <v>264</v>
      </c>
      <c r="L232" s="6" t="n">
        <f aca="false">J232-K232</f>
        <v>35</v>
      </c>
      <c r="M232" s="6" t="n">
        <v>2.9</v>
      </c>
      <c r="N232" s="6" t="n">
        <v>23.9</v>
      </c>
      <c r="O232" s="4" t="n">
        <f aca="false">M232*J232</f>
        <v>867.1</v>
      </c>
      <c r="P232" s="4" t="n">
        <f aca="false">N233*J234</f>
        <v>6171</v>
      </c>
      <c r="Q232" s="4" t="n">
        <f aca="false">+O232/10</f>
        <v>86.71</v>
      </c>
    </row>
    <row r="233" customFormat="false" ht="12.8" hidden="false" customHeight="false" outlineLevel="0" collapsed="false">
      <c r="A233" s="6" t="n">
        <f aca="false">+A234+1</f>
        <v>393</v>
      </c>
      <c r="B233" s="6" t="n">
        <f aca="false">YEAR(F233)</f>
        <v>2019</v>
      </c>
      <c r="C233" s="6" t="n">
        <f aca="false">WEEKNUM(E232,1)</f>
        <v>1</v>
      </c>
      <c r="D233" s="6" t="n">
        <f aca="false">MONTH(E232)</f>
        <v>12</v>
      </c>
      <c r="E233" s="19" t="n">
        <v>43826</v>
      </c>
      <c r="F233" s="3" t="n">
        <f aca="false">+F232-1</f>
        <v>43825</v>
      </c>
      <c r="G233" s="7" t="n">
        <f aca="false">NETWORKDAYS(F234,E234)-1</f>
        <v>2</v>
      </c>
      <c r="H233" s="8" t="n">
        <f aca="false">+MONTH(F233)</f>
        <v>12</v>
      </c>
      <c r="I233" s="6" t="n">
        <f aca="false">WEEKNUM(F234,1)</f>
        <v>52</v>
      </c>
      <c r="J233" s="6" t="n">
        <v>337</v>
      </c>
      <c r="K233" s="6" t="n">
        <v>262</v>
      </c>
      <c r="L233" s="6" t="n">
        <f aca="false">J233-K233</f>
        <v>75</v>
      </c>
      <c r="M233" s="6" t="n">
        <v>2.9</v>
      </c>
      <c r="N233" s="6" t="n">
        <v>18.7</v>
      </c>
      <c r="O233" s="4" t="n">
        <f aca="false">M233*J233</f>
        <v>977.3</v>
      </c>
      <c r="P233" s="4" t="n">
        <f aca="false">N234*J235</f>
        <v>6364</v>
      </c>
      <c r="Q233" s="4" t="n">
        <f aca="false">+O233/10</f>
        <v>97.73</v>
      </c>
    </row>
    <row r="234" customFormat="false" ht="12.8" hidden="false" customHeight="false" outlineLevel="0" collapsed="false">
      <c r="A234" s="6" t="n">
        <f aca="false">+A235+1</f>
        <v>392</v>
      </c>
      <c r="B234" s="6" t="n">
        <f aca="false">YEAR(F234)</f>
        <v>2019</v>
      </c>
      <c r="C234" s="6" t="n">
        <f aca="false">WEEKNUM(E233,1)</f>
        <v>52</v>
      </c>
      <c r="D234" s="6" t="n">
        <f aca="false">MONTH(E233)</f>
        <v>12</v>
      </c>
      <c r="E234" s="19" t="n">
        <f aca="false">E233-1</f>
        <v>43825</v>
      </c>
      <c r="F234" s="18" t="n">
        <v>43823</v>
      </c>
      <c r="G234" s="7" t="n">
        <f aca="false">NETWORKDAYS(F235,E235)-1</f>
        <v>1</v>
      </c>
      <c r="H234" s="8" t="n">
        <f aca="false">+MONTH(F234)</f>
        <v>12</v>
      </c>
      <c r="I234" s="6" t="n">
        <f aca="false">WEEKNUM(F235,1)</f>
        <v>52</v>
      </c>
      <c r="J234" s="6" t="n">
        <v>330</v>
      </c>
      <c r="K234" s="6" t="n">
        <v>262</v>
      </c>
      <c r="L234" s="6" t="n">
        <f aca="false">J234-K234</f>
        <v>68</v>
      </c>
      <c r="M234" s="6" t="n">
        <v>3.3</v>
      </c>
      <c r="N234" s="6" t="n">
        <v>21.5</v>
      </c>
      <c r="O234" s="4" t="n">
        <f aca="false">M234*J234</f>
        <v>1089</v>
      </c>
      <c r="P234" s="4" t="n">
        <f aca="false">N235*J236</f>
        <v>5053</v>
      </c>
      <c r="Q234" s="4" t="n">
        <f aca="false">+O234/10</f>
        <v>108.9</v>
      </c>
    </row>
    <row r="235" customFormat="false" ht="12.8" hidden="false" customHeight="false" outlineLevel="0" collapsed="false">
      <c r="A235" s="6" t="n">
        <f aca="false">+A236+1</f>
        <v>391</v>
      </c>
      <c r="B235" s="6" t="n">
        <f aca="false">YEAR(F235)</f>
        <v>2019</v>
      </c>
      <c r="C235" s="6" t="n">
        <f aca="false">WEEKNUM(E234,1)</f>
        <v>52</v>
      </c>
      <c r="D235" s="6" t="n">
        <f aca="false">MONTH(E234)</f>
        <v>12</v>
      </c>
      <c r="E235" s="19" t="n">
        <v>43823</v>
      </c>
      <c r="F235" s="3" t="n">
        <v>43822</v>
      </c>
      <c r="G235" s="7" t="n">
        <f aca="false">NETWORKDAYS(F236,E236)-1</f>
        <v>1</v>
      </c>
      <c r="H235" s="8" t="n">
        <f aca="false">+MONTH(F235)</f>
        <v>12</v>
      </c>
      <c r="I235" s="6" t="n">
        <f aca="false">WEEKNUM(F236,1)</f>
        <v>51</v>
      </c>
      <c r="J235" s="6" t="n">
        <v>296</v>
      </c>
      <c r="K235" s="6" t="n">
        <v>259</v>
      </c>
      <c r="L235" s="6" t="n">
        <f aca="false">J235-K235</f>
        <v>37</v>
      </c>
      <c r="M235" s="6" t="n">
        <v>3</v>
      </c>
      <c r="N235" s="6" t="n">
        <v>16.3</v>
      </c>
      <c r="O235" s="4" t="n">
        <f aca="false">M235*J235</f>
        <v>888</v>
      </c>
      <c r="P235" s="4" t="n">
        <f aca="false">N236*J237</f>
        <v>6777.6</v>
      </c>
      <c r="Q235" s="4" t="n">
        <f aca="false">+O235/10</f>
        <v>88.8</v>
      </c>
    </row>
    <row r="236" customFormat="false" ht="12.8" hidden="false" customHeight="false" outlineLevel="0" collapsed="false">
      <c r="A236" s="6" t="n">
        <f aca="false">+A237+1</f>
        <v>390</v>
      </c>
      <c r="B236" s="6" t="n">
        <f aca="false">YEAR(F236)</f>
        <v>2019</v>
      </c>
      <c r="C236" s="6" t="n">
        <f aca="false">WEEKNUM(E236,1)</f>
        <v>52</v>
      </c>
      <c r="D236" s="6" t="n">
        <f aca="false">MONTH(E236)</f>
        <v>12</v>
      </c>
      <c r="E236" s="19" t="n">
        <v>43822</v>
      </c>
      <c r="F236" s="18" t="n">
        <v>43819</v>
      </c>
      <c r="G236" s="7" t="n">
        <f aca="false">NETWORKDAYS(F237,E237)-1</f>
        <v>1</v>
      </c>
      <c r="H236" s="8" t="n">
        <f aca="false">+MONTH(F236)</f>
        <v>12</v>
      </c>
      <c r="I236" s="6" t="n">
        <f aca="false">WEEKNUM(F237,1)</f>
        <v>51</v>
      </c>
      <c r="J236" s="6" t="n">
        <v>310</v>
      </c>
      <c r="K236" s="6" t="n">
        <v>256</v>
      </c>
      <c r="L236" s="6" t="n">
        <f aca="false">J236-K236</f>
        <v>54</v>
      </c>
      <c r="M236" s="6" t="n">
        <v>2</v>
      </c>
      <c r="N236" s="6" t="n">
        <v>19.2</v>
      </c>
      <c r="O236" s="4" t="n">
        <f aca="false">M236*J236</f>
        <v>620</v>
      </c>
      <c r="P236" s="4" t="n">
        <f aca="false">N237*J238</f>
        <v>6124.8</v>
      </c>
      <c r="Q236" s="4" t="n">
        <f aca="false">+O236/10</f>
        <v>62</v>
      </c>
    </row>
    <row r="237" customFormat="false" ht="12.8" hidden="false" customHeight="false" outlineLevel="0" collapsed="false">
      <c r="A237" s="6" t="n">
        <f aca="false">+A238+1</f>
        <v>389</v>
      </c>
      <c r="B237" s="6" t="n">
        <f aca="false">YEAR(F237)</f>
        <v>2019</v>
      </c>
      <c r="C237" s="6" t="n">
        <f aca="false">WEEKNUM(E237,1)</f>
        <v>51</v>
      </c>
      <c r="D237" s="6" t="n">
        <f aca="false">MONTH(E237)</f>
        <v>12</v>
      </c>
      <c r="E237" s="19" t="n">
        <v>43819</v>
      </c>
      <c r="F237" s="3" t="n">
        <f aca="false">+F236-1</f>
        <v>43818</v>
      </c>
      <c r="G237" s="7" t="n">
        <f aca="false">NETWORKDAYS(F238,E238)-1</f>
        <v>1</v>
      </c>
      <c r="H237" s="8" t="n">
        <f aca="false">+MONTH(F237)</f>
        <v>12</v>
      </c>
      <c r="I237" s="6" t="n">
        <f aca="false">WEEKNUM(F238,1)</f>
        <v>51</v>
      </c>
      <c r="J237" s="6" t="n">
        <v>353</v>
      </c>
      <c r="K237" s="6" t="n">
        <v>289</v>
      </c>
      <c r="L237" s="6" t="n">
        <f aca="false">J237-K237</f>
        <v>64</v>
      </c>
      <c r="M237" s="6" t="n">
        <v>2</v>
      </c>
      <c r="N237" s="6" t="n">
        <v>19.2</v>
      </c>
      <c r="O237" s="4" t="n">
        <f aca="false">M237*J237</f>
        <v>706</v>
      </c>
      <c r="P237" s="4" t="n">
        <f aca="false">N238*J239</f>
        <v>7084</v>
      </c>
      <c r="Q237" s="4" t="n">
        <f aca="false">+O237/10</f>
        <v>70.6</v>
      </c>
    </row>
    <row r="238" customFormat="false" ht="12.8" hidden="false" customHeight="false" outlineLevel="0" collapsed="false">
      <c r="A238" s="6" t="n">
        <f aca="false">+A239+1</f>
        <v>388</v>
      </c>
      <c r="B238" s="6" t="n">
        <f aca="false">YEAR(F238)</f>
        <v>2019</v>
      </c>
      <c r="C238" s="6" t="n">
        <f aca="false">WEEKNUM(E238,1)</f>
        <v>51</v>
      </c>
      <c r="D238" s="6" t="n">
        <f aca="false">MONTH(E238)</f>
        <v>12</v>
      </c>
      <c r="E238" s="19" t="n">
        <f aca="false">E237-1</f>
        <v>43818</v>
      </c>
      <c r="F238" s="3" t="n">
        <f aca="false">+F237-1</f>
        <v>43817</v>
      </c>
      <c r="G238" s="7" t="n">
        <f aca="false">NETWORKDAYS(F239,E239)-1</f>
        <v>1</v>
      </c>
      <c r="H238" s="8" t="n">
        <f aca="false">+MONTH(F238)</f>
        <v>12</v>
      </c>
      <c r="I238" s="6" t="n">
        <f aca="false">WEEKNUM(F239,1)</f>
        <v>51</v>
      </c>
      <c r="J238" s="6" t="n">
        <v>319</v>
      </c>
      <c r="K238" s="6" t="n">
        <v>266</v>
      </c>
      <c r="L238" s="6" t="n">
        <f aca="false">J238-K238</f>
        <v>53</v>
      </c>
      <c r="M238" s="6" t="n">
        <v>2.1</v>
      </c>
      <c r="N238" s="6" t="n">
        <v>22</v>
      </c>
      <c r="O238" s="4" t="n">
        <f aca="false">M238*J238</f>
        <v>669.9</v>
      </c>
      <c r="P238" s="4" t="n">
        <f aca="false">N239*J240</f>
        <v>4075.4</v>
      </c>
      <c r="Q238" s="4" t="n">
        <f aca="false">+O238/10</f>
        <v>66.99</v>
      </c>
    </row>
    <row r="239" customFormat="false" ht="12.8" hidden="false" customHeight="false" outlineLevel="0" collapsed="false">
      <c r="A239" s="6" t="n">
        <f aca="false">+A240+1</f>
        <v>387</v>
      </c>
      <c r="B239" s="6" t="n">
        <f aca="false">YEAR(F239)</f>
        <v>2019</v>
      </c>
      <c r="C239" s="6" t="n">
        <f aca="false">WEEKNUM(E239,1)</f>
        <v>51</v>
      </c>
      <c r="D239" s="6" t="n">
        <f aca="false">MONTH(E239)</f>
        <v>12</v>
      </c>
      <c r="E239" s="19" t="n">
        <f aca="false">E238-1</f>
        <v>43817</v>
      </c>
      <c r="F239" s="3" t="n">
        <f aca="false">+F238-1</f>
        <v>43816</v>
      </c>
      <c r="G239" s="7" t="n">
        <f aca="false">NETWORKDAYS(F240,E240)-1</f>
        <v>1</v>
      </c>
      <c r="H239" s="8" t="n">
        <f aca="false">+MONTH(F239)</f>
        <v>12</v>
      </c>
      <c r="I239" s="6" t="n">
        <f aca="false">WEEKNUM(F240,1)</f>
        <v>51</v>
      </c>
      <c r="J239" s="6" t="n">
        <v>322</v>
      </c>
      <c r="K239" s="6" t="n">
        <v>275</v>
      </c>
      <c r="L239" s="6" t="n">
        <f aca="false">J239-K239</f>
        <v>47</v>
      </c>
      <c r="M239" s="6" t="n">
        <v>2.6</v>
      </c>
      <c r="N239" s="6" t="n">
        <v>14.2</v>
      </c>
      <c r="O239" s="4" t="n">
        <f aca="false">M239*J239</f>
        <v>837.2</v>
      </c>
      <c r="P239" s="4" t="n">
        <f aca="false">N240*J241</f>
        <v>4908.7</v>
      </c>
      <c r="Q239" s="4" t="n">
        <f aca="false">+O239/10</f>
        <v>83.72</v>
      </c>
    </row>
    <row r="240" customFormat="false" ht="12.8" hidden="false" customHeight="false" outlineLevel="0" collapsed="false">
      <c r="A240" s="6" t="n">
        <f aca="false">+A241+1</f>
        <v>386</v>
      </c>
      <c r="B240" s="6" t="n">
        <f aca="false">YEAR(F240)</f>
        <v>2019</v>
      </c>
      <c r="C240" s="6" t="n">
        <f aca="false">WEEKNUM(E240,1)</f>
        <v>51</v>
      </c>
      <c r="D240" s="6" t="n">
        <f aca="false">MONTH(E240)</f>
        <v>12</v>
      </c>
      <c r="E240" s="19" t="n">
        <f aca="false">E239-1</f>
        <v>43816</v>
      </c>
      <c r="F240" s="3" t="n">
        <f aca="false">+F239-1</f>
        <v>43815</v>
      </c>
      <c r="G240" s="7" t="n">
        <f aca="false">NETWORKDAYS(F241,E241)-1</f>
        <v>1</v>
      </c>
      <c r="H240" s="8" t="n">
        <f aca="false">+MONTH(F240)</f>
        <v>12</v>
      </c>
      <c r="I240" s="6" t="n">
        <f aca="false">WEEKNUM(F241,1)</f>
        <v>50</v>
      </c>
      <c r="J240" s="6" t="n">
        <v>287</v>
      </c>
      <c r="K240" s="6" t="n">
        <v>199</v>
      </c>
      <c r="L240" s="6" t="n">
        <f aca="false">J240-K240</f>
        <v>88</v>
      </c>
      <c r="M240" s="6" t="n">
        <v>4.4</v>
      </c>
      <c r="N240" s="6" t="n">
        <v>19.1</v>
      </c>
      <c r="O240" s="4" t="n">
        <f aca="false">M240*J240</f>
        <v>1262.8</v>
      </c>
      <c r="P240" s="4" t="n">
        <f aca="false">N241*J242</f>
        <v>1888</v>
      </c>
      <c r="Q240" s="4" t="n">
        <f aca="false">+O240/10</f>
        <v>126.28</v>
      </c>
    </row>
    <row r="241" customFormat="false" ht="12.8" hidden="false" customHeight="false" outlineLevel="0" collapsed="false">
      <c r="A241" s="6" t="n">
        <f aca="false">+A242+1</f>
        <v>385</v>
      </c>
      <c r="B241" s="6" t="n">
        <f aca="false">YEAR(F241)</f>
        <v>2019</v>
      </c>
      <c r="C241" s="6" t="n">
        <f aca="false">WEEKNUM(E241,1)</f>
        <v>51</v>
      </c>
      <c r="D241" s="6" t="n">
        <f aca="false">MONTH(E241)</f>
        <v>12</v>
      </c>
      <c r="E241" s="19" t="n">
        <f aca="false">E240-1</f>
        <v>43815</v>
      </c>
      <c r="F241" s="18" t="n">
        <v>43812</v>
      </c>
      <c r="G241" s="7" t="n">
        <f aca="false">NETWORKDAYS(F242,E242)-1</f>
        <v>1</v>
      </c>
      <c r="H241" s="8" t="n">
        <f aca="false">+MONTH(F241)</f>
        <v>12</v>
      </c>
      <c r="I241" s="6" t="n">
        <f aca="false">WEEKNUM(F242,1)</f>
        <v>50</v>
      </c>
      <c r="J241" s="6" t="n">
        <v>257</v>
      </c>
      <c r="K241" s="6" t="n">
        <v>261</v>
      </c>
      <c r="L241" s="6" t="n">
        <f aca="false">J241-K241</f>
        <v>-4</v>
      </c>
      <c r="M241" s="6" t="n">
        <v>1.9</v>
      </c>
      <c r="N241" s="6" t="n">
        <v>11.8</v>
      </c>
      <c r="O241" s="4" t="n">
        <f aca="false">M241*J241</f>
        <v>488.3</v>
      </c>
      <c r="P241" s="4" t="n">
        <f aca="false">N242*J243</f>
        <v>2679.6</v>
      </c>
      <c r="Q241" s="4" t="n">
        <f aca="false">+O241/10</f>
        <v>48.83</v>
      </c>
    </row>
    <row r="242" customFormat="false" ht="12.8" hidden="false" customHeight="false" outlineLevel="0" collapsed="false">
      <c r="A242" s="6" t="n">
        <f aca="false">+A243+1</f>
        <v>384</v>
      </c>
      <c r="B242" s="6" t="n">
        <f aca="false">YEAR(F242)</f>
        <v>2019</v>
      </c>
      <c r="C242" s="6" t="n">
        <f aca="false">WEEKNUM(E242,1)</f>
        <v>50</v>
      </c>
      <c r="D242" s="6" t="n">
        <f aca="false">MONTH(E242)</f>
        <v>12</v>
      </c>
      <c r="E242" s="19" t="n">
        <v>43812</v>
      </c>
      <c r="F242" s="3" t="n">
        <f aca="false">+F241-1</f>
        <v>43811</v>
      </c>
      <c r="G242" s="7" t="n">
        <f aca="false">NETWORKDAYS(F243,E243)-1</f>
        <v>1</v>
      </c>
      <c r="H242" s="8" t="n">
        <f aca="false">+MONTH(F242)</f>
        <v>12</v>
      </c>
      <c r="I242" s="6" t="n">
        <f aca="false">WEEKNUM(F243,1)</f>
        <v>50</v>
      </c>
      <c r="J242" s="6" t="n">
        <v>160</v>
      </c>
      <c r="K242" s="6" t="n">
        <v>146</v>
      </c>
      <c r="L242" s="6" t="n">
        <f aca="false">J242-K242</f>
        <v>14</v>
      </c>
      <c r="M242" s="6" t="n">
        <v>1.1</v>
      </c>
      <c r="N242" s="6" t="n">
        <v>11.6</v>
      </c>
      <c r="O242" s="4" t="n">
        <f aca="false">M242*J242</f>
        <v>176</v>
      </c>
      <c r="P242" s="4" t="n">
        <f aca="false">N243*J244</f>
        <v>8482.5</v>
      </c>
      <c r="Q242" s="4" t="n">
        <f aca="false">+O242/10</f>
        <v>17.6</v>
      </c>
    </row>
    <row r="243" customFormat="false" ht="12.8" hidden="false" customHeight="false" outlineLevel="0" collapsed="false">
      <c r="A243" s="6" t="n">
        <f aca="false">+A244+1</f>
        <v>383</v>
      </c>
      <c r="B243" s="6" t="n">
        <f aca="false">YEAR(F243)</f>
        <v>2019</v>
      </c>
      <c r="C243" s="6" t="n">
        <f aca="false">WEEKNUM(E243,1)</f>
        <v>50</v>
      </c>
      <c r="D243" s="6" t="n">
        <f aca="false">MONTH(E243)</f>
        <v>12</v>
      </c>
      <c r="E243" s="19" t="n">
        <f aca="false">E242-1</f>
        <v>43811</v>
      </c>
      <c r="F243" s="3" t="n">
        <f aca="false">+F242-1</f>
        <v>43810</v>
      </c>
      <c r="G243" s="7" t="n">
        <f aca="false">NETWORKDAYS(F244,E244)-1</f>
        <v>1</v>
      </c>
      <c r="H243" s="8" t="n">
        <f aca="false">+MONTH(F243)</f>
        <v>12</v>
      </c>
      <c r="I243" s="6" t="n">
        <f aca="false">WEEKNUM(F244,1)</f>
        <v>49</v>
      </c>
      <c r="J243" s="6" t="n">
        <v>231</v>
      </c>
      <c r="K243" s="6" t="n">
        <v>140</v>
      </c>
      <c r="L243" s="6" t="n">
        <f aca="false">J243-K243</f>
        <v>91</v>
      </c>
      <c r="M243" s="6" t="n">
        <v>3.7</v>
      </c>
      <c r="N243" s="6" t="n">
        <v>26.1</v>
      </c>
      <c r="O243" s="4" t="n">
        <f aca="false">M243*J243</f>
        <v>854.7</v>
      </c>
      <c r="P243" s="4" t="n">
        <f aca="false">N244*J245</f>
        <v>8442.4</v>
      </c>
      <c r="Q243" s="4" t="n">
        <f aca="false">+O243/10</f>
        <v>85.47</v>
      </c>
    </row>
    <row r="244" customFormat="false" ht="12.8" hidden="false" customHeight="false" outlineLevel="0" collapsed="false">
      <c r="A244" s="6" t="n">
        <f aca="false">+A245+1</f>
        <v>382</v>
      </c>
      <c r="B244" s="6" t="n">
        <f aca="false">YEAR(F244)</f>
        <v>2019</v>
      </c>
      <c r="C244" s="6" t="n">
        <f aca="false">WEEKNUM(E244,1)</f>
        <v>49</v>
      </c>
      <c r="D244" s="6" t="n">
        <f aca="false">MONTH(E244)</f>
        <v>12</v>
      </c>
      <c r="E244" s="19" t="n">
        <v>43805</v>
      </c>
      <c r="F244" s="3" t="n">
        <v>43804</v>
      </c>
      <c r="G244" s="7" t="n">
        <f aca="false">NETWORKDAYS(F244,E244)-1</f>
        <v>1</v>
      </c>
      <c r="H244" s="8" t="n">
        <f aca="false">+MONTH(F244)</f>
        <v>12</v>
      </c>
      <c r="I244" s="6" t="n">
        <f aca="false">WEEKNUM(F244,1)</f>
        <v>49</v>
      </c>
      <c r="J244" s="6" t="n">
        <v>325</v>
      </c>
      <c r="K244" s="6" t="n">
        <v>272</v>
      </c>
      <c r="L244" s="6" t="n">
        <f aca="false">J244-K244</f>
        <v>53</v>
      </c>
      <c r="M244" s="6" t="n">
        <v>2.7</v>
      </c>
      <c r="N244" s="6" t="n">
        <v>24.4</v>
      </c>
      <c r="O244" s="4" t="n">
        <f aca="false">M244*J244</f>
        <v>877.5</v>
      </c>
      <c r="P244" s="4" t="n">
        <f aca="false">N245*J246</f>
        <v>10460.6</v>
      </c>
      <c r="Q244" s="4" t="n">
        <f aca="false">+O244/10</f>
        <v>87.75</v>
      </c>
    </row>
    <row r="245" customFormat="false" ht="12.8" hidden="false" customHeight="false" outlineLevel="0" collapsed="false">
      <c r="A245" s="6" t="n">
        <f aca="false">+A246+1</f>
        <v>381</v>
      </c>
      <c r="B245" s="6" t="n">
        <f aca="false">YEAR(F245)</f>
        <v>2019</v>
      </c>
      <c r="C245" s="6" t="n">
        <f aca="false">WEEKNUM(E245,1)</f>
        <v>49</v>
      </c>
      <c r="D245" s="6" t="n">
        <f aca="false">MONTH(E245)</f>
        <v>12</v>
      </c>
      <c r="E245" s="19" t="n">
        <f aca="false">E244-1</f>
        <v>43804</v>
      </c>
      <c r="F245" s="18" t="n">
        <f aca="false">+F244-1</f>
        <v>43803</v>
      </c>
      <c r="G245" s="7" t="n">
        <f aca="false">NETWORKDAYS(F245,E245)-1</f>
        <v>1</v>
      </c>
      <c r="H245" s="8" t="n">
        <f aca="false">+MONTH(F245)</f>
        <v>12</v>
      </c>
      <c r="I245" s="6" t="n">
        <f aca="false">WEEKNUM(F245,1)</f>
        <v>49</v>
      </c>
      <c r="J245" s="6" t="n">
        <v>346</v>
      </c>
      <c r="K245" s="6" t="n">
        <v>291</v>
      </c>
      <c r="L245" s="6" t="n">
        <f aca="false">J245-K245</f>
        <v>55</v>
      </c>
      <c r="M245" s="6" t="n">
        <v>3.4</v>
      </c>
      <c r="N245" s="6" t="n">
        <v>27.1</v>
      </c>
      <c r="O245" s="4" t="n">
        <f aca="false">M245*J245</f>
        <v>1176.4</v>
      </c>
      <c r="P245" s="4" t="n">
        <f aca="false">N246*J247</f>
        <v>6768</v>
      </c>
      <c r="Q245" s="4" t="n">
        <f aca="false">+O245/10</f>
        <v>117.64</v>
      </c>
    </row>
    <row r="246" customFormat="false" ht="12.8" hidden="false" customHeight="false" outlineLevel="0" collapsed="false">
      <c r="A246" s="6" t="n">
        <f aca="false">+A247+1</f>
        <v>380</v>
      </c>
      <c r="B246" s="6" t="n">
        <f aca="false">YEAR(F246)</f>
        <v>2019</v>
      </c>
      <c r="C246" s="6" t="n">
        <f aca="false">WEEKNUM(E246,1)</f>
        <v>49</v>
      </c>
      <c r="D246" s="6" t="n">
        <f aca="false">MONTH(E246)</f>
        <v>12</v>
      </c>
      <c r="E246" s="19" t="n">
        <f aca="false">E245-1</f>
        <v>43803</v>
      </c>
      <c r="F246" s="18" t="n">
        <f aca="false">+F245-1</f>
        <v>43802</v>
      </c>
      <c r="G246" s="7" t="n">
        <f aca="false">NETWORKDAYS(F246,E246)-1</f>
        <v>1</v>
      </c>
      <c r="H246" s="8" t="n">
        <f aca="false">+MONTH(F246)</f>
        <v>12</v>
      </c>
      <c r="I246" s="6" t="n">
        <f aca="false">WEEKNUM(F246,1)</f>
        <v>49</v>
      </c>
      <c r="J246" s="6" t="n">
        <v>386</v>
      </c>
      <c r="K246" s="6" t="n">
        <v>281</v>
      </c>
      <c r="L246" s="6" t="n">
        <f aca="false">J246-K246</f>
        <v>105</v>
      </c>
      <c r="M246" s="6" t="n">
        <v>2.8</v>
      </c>
      <c r="N246" s="6" t="n">
        <v>24</v>
      </c>
      <c r="O246" s="4" t="n">
        <f aca="false">M246*J246</f>
        <v>1080.8</v>
      </c>
      <c r="P246" s="4" t="n">
        <f aca="false">N247*J248</f>
        <v>14310</v>
      </c>
      <c r="Q246" s="4" t="n">
        <f aca="false">+O246/10</f>
        <v>108.08</v>
      </c>
    </row>
    <row r="247" customFormat="false" ht="12.8" hidden="false" customHeight="false" outlineLevel="0" collapsed="false">
      <c r="A247" s="6" t="n">
        <f aca="false">+A248+1</f>
        <v>379</v>
      </c>
      <c r="B247" s="6" t="n">
        <f aca="false">YEAR(F247)</f>
        <v>2019</v>
      </c>
      <c r="C247" s="6" t="n">
        <f aca="false">WEEKNUM(E247,1)</f>
        <v>49</v>
      </c>
      <c r="D247" s="6" t="n">
        <f aca="false">MONTH(E247)</f>
        <v>12</v>
      </c>
      <c r="E247" s="19" t="n">
        <f aca="false">E246-1</f>
        <v>43802</v>
      </c>
      <c r="F247" s="18" t="n">
        <f aca="false">+F246-1</f>
        <v>43801</v>
      </c>
      <c r="G247" s="7" t="n">
        <f aca="false">NETWORKDAYS(F247,E247)-1</f>
        <v>1</v>
      </c>
      <c r="H247" s="8" t="n">
        <f aca="false">+MONTH(F247)</f>
        <v>12</v>
      </c>
      <c r="I247" s="6" t="n">
        <f aca="false">WEEKNUM(F247,1)</f>
        <v>49</v>
      </c>
      <c r="J247" s="6" t="n">
        <v>282</v>
      </c>
      <c r="K247" s="6" t="n">
        <v>283</v>
      </c>
      <c r="L247" s="6" t="n">
        <f aca="false">J247-K247</f>
        <v>-1</v>
      </c>
      <c r="M247" s="6" t="n">
        <v>4</v>
      </c>
      <c r="N247" s="6" t="n">
        <v>30</v>
      </c>
      <c r="O247" s="4" t="n">
        <f aca="false">M247*J247</f>
        <v>1128</v>
      </c>
      <c r="P247" s="4" t="n">
        <f aca="false">N248*J249</f>
        <v>8879.5</v>
      </c>
      <c r="Q247" s="4" t="n">
        <f aca="false">+O247/10</f>
        <v>112.8</v>
      </c>
    </row>
    <row r="248" customFormat="false" ht="12.8" hidden="false" customHeight="false" outlineLevel="0" collapsed="false">
      <c r="A248" s="6" t="n">
        <f aca="false">+A249+1</f>
        <v>378</v>
      </c>
      <c r="B248" s="6" t="n">
        <f aca="false">YEAR(F248)</f>
        <v>2019</v>
      </c>
      <c r="C248" s="6" t="n">
        <f aca="false">WEEKNUM(E248,1)</f>
        <v>49</v>
      </c>
      <c r="D248" s="6" t="n">
        <f aca="false">MONTH(E248)</f>
        <v>12</v>
      </c>
      <c r="E248" s="19" t="n">
        <f aca="false">E247-1</f>
        <v>43801</v>
      </c>
      <c r="F248" s="18" t="n">
        <v>43798</v>
      </c>
      <c r="G248" s="7" t="n">
        <f aca="false">NETWORKDAYS(F248,E248)-1</f>
        <v>1</v>
      </c>
      <c r="H248" s="8" t="n">
        <f aca="false">+MONTH(F248)</f>
        <v>11</v>
      </c>
      <c r="I248" s="6" t="n">
        <f aca="false">WEEKNUM(F248,1)</f>
        <v>48</v>
      </c>
      <c r="J248" s="6" t="n">
        <v>477</v>
      </c>
      <c r="K248" s="6" t="n">
        <v>271</v>
      </c>
      <c r="L248" s="6" t="n">
        <f aca="false">J248-K248</f>
        <v>206</v>
      </c>
      <c r="M248" s="6" t="n">
        <v>2.3</v>
      </c>
      <c r="N248" s="6" t="n">
        <v>29.5</v>
      </c>
      <c r="O248" s="4" t="n">
        <f aca="false">M248*J248</f>
        <v>1097.1</v>
      </c>
      <c r="P248" s="4" t="n">
        <f aca="false">N249*J250</f>
        <v>8092</v>
      </c>
      <c r="Q248" s="4" t="n">
        <f aca="false">+O248/10</f>
        <v>109.71</v>
      </c>
    </row>
    <row r="249" customFormat="false" ht="12.8" hidden="false" customHeight="false" outlineLevel="0" collapsed="false">
      <c r="A249" s="6" t="n">
        <f aca="false">+A250+1</f>
        <v>377</v>
      </c>
      <c r="B249" s="6" t="n">
        <f aca="false">YEAR(F249)</f>
        <v>2019</v>
      </c>
      <c r="C249" s="6" t="n">
        <f aca="false">WEEKNUM(E249,1)</f>
        <v>48</v>
      </c>
      <c r="D249" s="6" t="n">
        <f aca="false">MONTH(E249)</f>
        <v>11</v>
      </c>
      <c r="E249" s="19" t="n">
        <v>43798</v>
      </c>
      <c r="F249" s="18" t="n">
        <f aca="false">+F248-1</f>
        <v>43797</v>
      </c>
      <c r="G249" s="7" t="n">
        <f aca="false">NETWORKDAYS(F249,E249)-1</f>
        <v>1</v>
      </c>
      <c r="H249" s="8" t="n">
        <f aca="false">+MONTH(F249)</f>
        <v>11</v>
      </c>
      <c r="I249" s="6" t="n">
        <f aca="false">WEEKNUM(F249,1)</f>
        <v>48</v>
      </c>
      <c r="J249" s="6" t="n">
        <v>301</v>
      </c>
      <c r="K249" s="6" t="n">
        <v>275</v>
      </c>
      <c r="L249" s="6" t="n">
        <f aca="false">J249-K249</f>
        <v>26</v>
      </c>
      <c r="M249" s="6" t="n">
        <v>3.2</v>
      </c>
      <c r="N249" s="6" t="n">
        <v>28</v>
      </c>
      <c r="O249" s="4" t="n">
        <f aca="false">M249*J249</f>
        <v>963.2</v>
      </c>
      <c r="P249" s="4" t="n">
        <f aca="false">N250*J251</f>
        <v>8829.4</v>
      </c>
      <c r="Q249" s="4" t="n">
        <f aca="false">+O249/10</f>
        <v>96.32</v>
      </c>
    </row>
    <row r="250" customFormat="false" ht="12.8" hidden="false" customHeight="false" outlineLevel="0" collapsed="false">
      <c r="A250" s="6" t="n">
        <f aca="false">+A251+1</f>
        <v>376</v>
      </c>
      <c r="B250" s="6" t="n">
        <f aca="false">YEAR(F250)</f>
        <v>2019</v>
      </c>
      <c r="C250" s="6" t="n">
        <f aca="false">WEEKNUM(E250,1)</f>
        <v>48</v>
      </c>
      <c r="D250" s="6" t="n">
        <f aca="false">MONTH(E250)</f>
        <v>11</v>
      </c>
      <c r="E250" s="19" t="n">
        <f aca="false">E249-1</f>
        <v>43797</v>
      </c>
      <c r="F250" s="18" t="n">
        <f aca="false">+F249-1</f>
        <v>43796</v>
      </c>
      <c r="G250" s="7" t="n">
        <f aca="false">NETWORKDAYS(F250,E250)-1</f>
        <v>1</v>
      </c>
      <c r="H250" s="8" t="n">
        <f aca="false">+MONTH(F250)</f>
        <v>11</v>
      </c>
      <c r="I250" s="6" t="n">
        <f aca="false">WEEKNUM(F250,1)</f>
        <v>48</v>
      </c>
      <c r="J250" s="6" t="n">
        <v>289</v>
      </c>
      <c r="K250" s="6" t="n">
        <v>277</v>
      </c>
      <c r="L250" s="6" t="n">
        <f aca="false">J250-K250</f>
        <v>12</v>
      </c>
      <c r="M250" s="6" t="n">
        <v>3.6</v>
      </c>
      <c r="N250" s="6" t="n">
        <v>26.2</v>
      </c>
      <c r="O250" s="4" t="n">
        <f aca="false">M250*J250</f>
        <v>1040.4</v>
      </c>
      <c r="P250" s="4" t="n">
        <f aca="false">N251*J252</f>
        <v>9387</v>
      </c>
      <c r="Q250" s="4" t="n">
        <f aca="false">+O250/10</f>
        <v>104.04</v>
      </c>
    </row>
    <row r="251" customFormat="false" ht="12.8" hidden="false" customHeight="false" outlineLevel="0" collapsed="false">
      <c r="A251" s="6" t="n">
        <f aca="false">+A252+1</f>
        <v>375</v>
      </c>
      <c r="B251" s="6" t="n">
        <f aca="false">YEAR(F251)</f>
        <v>2019</v>
      </c>
      <c r="C251" s="6" t="n">
        <f aca="false">WEEKNUM(E251,1)</f>
        <v>48</v>
      </c>
      <c r="D251" s="6" t="n">
        <f aca="false">MONTH(E251)</f>
        <v>11</v>
      </c>
      <c r="E251" s="19" t="n">
        <f aca="false">E250-1</f>
        <v>43796</v>
      </c>
      <c r="F251" s="18" t="n">
        <f aca="false">+F250-1</f>
        <v>43795</v>
      </c>
      <c r="G251" s="7" t="n">
        <f aca="false">NETWORKDAYS(F251,E251)-1</f>
        <v>1</v>
      </c>
      <c r="H251" s="8" t="n">
        <f aca="false">+MONTH(F251)</f>
        <v>11</v>
      </c>
      <c r="I251" s="6" t="n">
        <f aca="false">WEEKNUM(F251,1)</f>
        <v>48</v>
      </c>
      <c r="J251" s="6" t="n">
        <v>337</v>
      </c>
      <c r="K251" s="6" t="n">
        <v>270</v>
      </c>
      <c r="L251" s="6" t="n">
        <f aca="false">J251-K251</f>
        <v>67</v>
      </c>
      <c r="M251" s="6" t="n">
        <v>2.5</v>
      </c>
      <c r="N251" s="6" t="n">
        <v>29.8</v>
      </c>
      <c r="O251" s="4" t="n">
        <f aca="false">M251*J251</f>
        <v>842.5</v>
      </c>
      <c r="P251" s="4" t="n">
        <f aca="false">N252*J253</f>
        <v>8702.1</v>
      </c>
      <c r="Q251" s="4" t="n">
        <f aca="false">+O251/10</f>
        <v>84.25</v>
      </c>
    </row>
    <row r="252" customFormat="false" ht="12.8" hidden="false" customHeight="false" outlineLevel="0" collapsed="false">
      <c r="A252" s="6" t="n">
        <f aca="false">+A253+1</f>
        <v>374</v>
      </c>
      <c r="B252" s="6" t="n">
        <f aca="false">YEAR(F252)</f>
        <v>2019</v>
      </c>
      <c r="C252" s="6" t="n">
        <f aca="false">WEEKNUM(E252,1)</f>
        <v>48</v>
      </c>
      <c r="D252" s="6" t="n">
        <f aca="false">MONTH(E252)</f>
        <v>11</v>
      </c>
      <c r="E252" s="19" t="n">
        <f aca="false">E251-1</f>
        <v>43795</v>
      </c>
      <c r="F252" s="18" t="n">
        <f aca="false">+F251-1</f>
        <v>43794</v>
      </c>
      <c r="G252" s="7" t="n">
        <f aca="false">NETWORKDAYS(F252,E252)-1</f>
        <v>1</v>
      </c>
      <c r="H252" s="8" t="n">
        <f aca="false">+MONTH(F252)</f>
        <v>11</v>
      </c>
      <c r="I252" s="6" t="n">
        <f aca="false">WEEKNUM(F252,1)</f>
        <v>48</v>
      </c>
      <c r="J252" s="6" t="n">
        <v>315</v>
      </c>
      <c r="K252" s="6" t="n">
        <v>288</v>
      </c>
      <c r="L252" s="6" t="n">
        <f aca="false">J252-K252</f>
        <v>27</v>
      </c>
      <c r="M252" s="6" t="n">
        <v>3.1</v>
      </c>
      <c r="N252" s="6" t="n">
        <v>29.3</v>
      </c>
      <c r="O252" s="4" t="n">
        <f aca="false">M252*J252</f>
        <v>976.5</v>
      </c>
      <c r="P252" s="4" t="n">
        <f aca="false">N253*J254</f>
        <v>8379.8</v>
      </c>
      <c r="Q252" s="4" t="n">
        <f aca="false">+O252/10</f>
        <v>97.65</v>
      </c>
    </row>
    <row r="253" customFormat="false" ht="12.8" hidden="false" customHeight="false" outlineLevel="0" collapsed="false">
      <c r="A253" s="6" t="n">
        <f aca="false">+A254+1</f>
        <v>373</v>
      </c>
      <c r="B253" s="6" t="n">
        <f aca="false">YEAR(F253)</f>
        <v>2019</v>
      </c>
      <c r="C253" s="6" t="n">
        <f aca="false">WEEKNUM(E253,1)</f>
        <v>48</v>
      </c>
      <c r="D253" s="6" t="n">
        <f aca="false">MONTH(E253)</f>
        <v>11</v>
      </c>
      <c r="E253" s="19" t="n">
        <f aca="false">E252-1</f>
        <v>43794</v>
      </c>
      <c r="F253" s="18" t="n">
        <v>43791</v>
      </c>
      <c r="G253" s="7" t="n">
        <f aca="false">NETWORKDAYS(F253,E253)-1</f>
        <v>1</v>
      </c>
      <c r="H253" s="8" t="n">
        <f aca="false">+MONTH(F253)</f>
        <v>11</v>
      </c>
      <c r="I253" s="6" t="n">
        <f aca="false">WEEKNUM(F253,1)</f>
        <v>47</v>
      </c>
      <c r="J253" s="6" t="n">
        <v>297</v>
      </c>
      <c r="K253" s="6" t="n">
        <v>291</v>
      </c>
      <c r="L253" s="6" t="n">
        <f aca="false">J253-K253</f>
        <v>6</v>
      </c>
      <c r="M253" s="6" t="n">
        <v>3.7</v>
      </c>
      <c r="N253" s="6" t="n">
        <v>28.6</v>
      </c>
      <c r="O253" s="4" t="n">
        <f aca="false">M253*J253</f>
        <v>1098.9</v>
      </c>
      <c r="P253" s="4" t="n">
        <f aca="false">N254*J255</f>
        <v>8083</v>
      </c>
      <c r="Q253" s="4" t="n">
        <f aca="false">+O253/10</f>
        <v>109.89</v>
      </c>
    </row>
    <row r="254" customFormat="false" ht="12.8" hidden="false" customHeight="false" outlineLevel="0" collapsed="false">
      <c r="A254" s="6" t="n">
        <f aca="false">+A255+1</f>
        <v>372</v>
      </c>
      <c r="B254" s="6" t="n">
        <f aca="false">YEAR(F254)</f>
        <v>2019</v>
      </c>
      <c r="C254" s="6" t="n">
        <f aca="false">WEEKNUM(E254,1)</f>
        <v>47</v>
      </c>
      <c r="D254" s="6" t="n">
        <f aca="false">MONTH(E254)</f>
        <v>11</v>
      </c>
      <c r="E254" s="19" t="n">
        <v>43791</v>
      </c>
      <c r="F254" s="18" t="n">
        <v>43791</v>
      </c>
      <c r="G254" s="7" t="n">
        <f aca="false">NETWORKDAYS(F254,E254)-1</f>
        <v>0</v>
      </c>
      <c r="H254" s="8" t="n">
        <f aca="false">+MONTH(F254)</f>
        <v>11</v>
      </c>
      <c r="I254" s="6" t="n">
        <f aca="false">WEEKNUM(F254,1)</f>
        <v>47</v>
      </c>
      <c r="J254" s="6" t="n">
        <v>293</v>
      </c>
      <c r="K254" s="6" t="n">
        <v>297</v>
      </c>
      <c r="L254" s="6" t="n">
        <f aca="false">J254-K254</f>
        <v>-4</v>
      </c>
      <c r="M254" s="6" t="n">
        <v>3.5</v>
      </c>
      <c r="N254" s="6" t="n">
        <v>29.5</v>
      </c>
      <c r="O254" s="4" t="n">
        <f aca="false">M254*J254</f>
        <v>1025.5</v>
      </c>
      <c r="P254" s="4" t="n">
        <f aca="false">N255*J256</f>
        <v>8995.1</v>
      </c>
      <c r="Q254" s="4" t="n">
        <f aca="false">+O254/10</f>
        <v>102.55</v>
      </c>
    </row>
    <row r="255" customFormat="false" ht="12.8" hidden="false" customHeight="false" outlineLevel="0" collapsed="false">
      <c r="A255" s="6" t="n">
        <f aca="false">+A256+1</f>
        <v>371</v>
      </c>
      <c r="B255" s="6" t="n">
        <f aca="false">YEAR(F255)</f>
        <v>2019</v>
      </c>
      <c r="C255" s="6" t="n">
        <f aca="false">WEEKNUM(E255,1)</f>
        <v>47</v>
      </c>
      <c r="D255" s="6" t="n">
        <f aca="false">MONTH(E255)</f>
        <v>11</v>
      </c>
      <c r="E255" s="19" t="n">
        <f aca="false">E254-1</f>
        <v>43790</v>
      </c>
      <c r="F255" s="18" t="n">
        <v>43791</v>
      </c>
      <c r="G255" s="7" t="n">
        <f aca="false">NETWORKDAYS(F255,E255)-1</f>
        <v>-3</v>
      </c>
      <c r="H255" s="8" t="n">
        <f aca="false">+MONTH(F255)</f>
        <v>11</v>
      </c>
      <c r="I255" s="6" t="n">
        <f aca="false">WEEKNUM(F255,1)</f>
        <v>47</v>
      </c>
      <c r="J255" s="6" t="n">
        <v>274</v>
      </c>
      <c r="K255" s="6" t="n">
        <v>287</v>
      </c>
      <c r="L255" s="6" t="n">
        <f aca="false">J255-K255</f>
        <v>-13</v>
      </c>
      <c r="M255" s="6" t="n">
        <v>2.8</v>
      </c>
      <c r="N255" s="6" t="n">
        <v>30.7</v>
      </c>
      <c r="O255" s="4" t="n">
        <f aca="false">M255*J255</f>
        <v>767.2</v>
      </c>
      <c r="P255" s="4" t="n">
        <f aca="false">N256*J257</f>
        <v>3502.8</v>
      </c>
      <c r="Q255" s="4" t="n">
        <f aca="false">+O255/10</f>
        <v>76.72</v>
      </c>
    </row>
    <row r="256" customFormat="false" ht="12.8" hidden="false" customHeight="false" outlineLevel="0" collapsed="false">
      <c r="A256" s="6" t="n">
        <f aca="false">+A257+1</f>
        <v>370</v>
      </c>
      <c r="B256" s="6" t="n">
        <f aca="false">YEAR(F256)</f>
        <v>2019</v>
      </c>
      <c r="C256" s="6" t="n">
        <f aca="false">WEEKNUM(E256,1)</f>
        <v>47</v>
      </c>
      <c r="D256" s="6" t="n">
        <f aca="false">MONTH(E256)</f>
        <v>11</v>
      </c>
      <c r="E256" s="19" t="n">
        <f aca="false">E255-1</f>
        <v>43789</v>
      </c>
      <c r="F256" s="18" t="n">
        <v>43791</v>
      </c>
      <c r="G256" s="7" t="n">
        <f aca="false">NETWORKDAYS(F256,E256)-1</f>
        <v>-4</v>
      </c>
      <c r="H256" s="8" t="n">
        <f aca="false">+MONTH(F256)</f>
        <v>11</v>
      </c>
      <c r="I256" s="6" t="n">
        <f aca="false">WEEKNUM(F256,1)</f>
        <v>47</v>
      </c>
      <c r="J256" s="6" t="n">
        <v>293</v>
      </c>
      <c r="K256" s="6" t="n">
        <v>297</v>
      </c>
      <c r="L256" s="6" t="n">
        <f aca="false">J256-K256</f>
        <v>-4</v>
      </c>
      <c r="M256" s="6" t="n">
        <v>2.4</v>
      </c>
      <c r="N256" s="6" t="n">
        <v>25.2</v>
      </c>
      <c r="O256" s="4" t="n">
        <f aca="false">M256*J256</f>
        <v>703.2</v>
      </c>
      <c r="P256" s="4" t="n">
        <f aca="false">N257*J258</f>
        <v>8891.7</v>
      </c>
      <c r="Q256" s="4" t="n">
        <f aca="false">+O256/10</f>
        <v>70.32</v>
      </c>
    </row>
    <row r="257" customFormat="false" ht="12.8" hidden="false" customHeight="false" outlineLevel="0" collapsed="false">
      <c r="A257" s="6" t="n">
        <f aca="false">+A258+1</f>
        <v>369</v>
      </c>
      <c r="B257" s="6" t="n">
        <f aca="false">YEAR(F257)</f>
        <v>2019</v>
      </c>
      <c r="C257" s="6" t="n">
        <f aca="false">WEEKNUM(E257,1)</f>
        <v>47</v>
      </c>
      <c r="D257" s="6" t="n">
        <f aca="false">MONTH(E257)</f>
        <v>11</v>
      </c>
      <c r="E257" s="19" t="n">
        <f aca="false">E256-1</f>
        <v>43788</v>
      </c>
      <c r="F257" s="18" t="n">
        <v>43791</v>
      </c>
      <c r="G257" s="7" t="n">
        <f aca="false">NETWORKDAYS(F257,E257)-1</f>
        <v>-5</v>
      </c>
      <c r="H257" s="8" t="n">
        <f aca="false">+MONTH(F257)</f>
        <v>11</v>
      </c>
      <c r="I257" s="6" t="n">
        <f aca="false">WEEKNUM(F257,1)</f>
        <v>47</v>
      </c>
      <c r="J257" s="6" t="n">
        <v>139</v>
      </c>
      <c r="K257" s="6" t="n">
        <v>150</v>
      </c>
      <c r="L257" s="6" t="n">
        <f aca="false">J257-K257</f>
        <v>-11</v>
      </c>
      <c r="M257" s="6" t="n">
        <v>3.7</v>
      </c>
      <c r="N257" s="6" t="n">
        <v>27.7</v>
      </c>
      <c r="O257" s="4" t="n">
        <f aca="false">M257*J257</f>
        <v>514.3</v>
      </c>
      <c r="P257" s="4" t="n">
        <f aca="false">N258*J259</f>
        <v>7668</v>
      </c>
      <c r="Q257" s="4" t="n">
        <f aca="false">+O257/10</f>
        <v>51.43</v>
      </c>
    </row>
    <row r="258" customFormat="false" ht="12.8" hidden="false" customHeight="false" outlineLevel="0" collapsed="false">
      <c r="A258" s="6" t="n">
        <f aca="false">+A259+1</f>
        <v>368</v>
      </c>
      <c r="B258" s="6" t="n">
        <f aca="false">YEAR(F258)</f>
        <v>2019</v>
      </c>
      <c r="C258" s="6" t="n">
        <f aca="false">WEEKNUM(E258,1)</f>
        <v>47</v>
      </c>
      <c r="D258" s="6" t="n">
        <f aca="false">MONTH(E258)</f>
        <v>11</v>
      </c>
      <c r="E258" s="19" t="n">
        <v>43787</v>
      </c>
      <c r="F258" s="18" t="n">
        <f aca="false">+E259</f>
        <v>43784</v>
      </c>
      <c r="G258" s="7" t="n">
        <f aca="false">NETWORKDAYS(F258,E258)-1</f>
        <v>1</v>
      </c>
      <c r="H258" s="8" t="n">
        <f aca="false">+MONTH(F258)</f>
        <v>11</v>
      </c>
      <c r="I258" s="6" t="n">
        <f aca="false">WEEKNUM(F258,1)</f>
        <v>46</v>
      </c>
      <c r="J258" s="6" t="n">
        <v>321</v>
      </c>
      <c r="K258" s="6" t="n">
        <v>276</v>
      </c>
      <c r="L258" s="6" t="n">
        <f aca="false">J258-K258</f>
        <v>45</v>
      </c>
      <c r="M258" s="6" t="n">
        <v>2.2</v>
      </c>
      <c r="N258" s="6" t="n">
        <v>27</v>
      </c>
      <c r="O258" s="4" t="n">
        <f aca="false">M258*J258</f>
        <v>706.2</v>
      </c>
      <c r="P258" s="4" t="n">
        <f aca="false">N259*J260</f>
        <v>7971.6</v>
      </c>
      <c r="Q258" s="4" t="n">
        <f aca="false">+O258/10</f>
        <v>70.62</v>
      </c>
    </row>
    <row r="259" customFormat="false" ht="12.8" hidden="false" customHeight="false" outlineLevel="0" collapsed="false">
      <c r="A259" s="6" t="n">
        <f aca="false">+A260+1</f>
        <v>367</v>
      </c>
      <c r="B259" s="6" t="n">
        <f aca="false">YEAR(F259)</f>
        <v>2019</v>
      </c>
      <c r="C259" s="6" t="n">
        <f aca="false">WEEKNUM(E259,1)</f>
        <v>46</v>
      </c>
      <c r="D259" s="6" t="n">
        <f aca="false">MONTH(E259)</f>
        <v>11</v>
      </c>
      <c r="E259" s="19" t="n">
        <v>43784</v>
      </c>
      <c r="F259" s="18" t="n">
        <f aca="false">+E260</f>
        <v>43783</v>
      </c>
      <c r="G259" s="7" t="n">
        <f aca="false">NETWORKDAYS(F259,E259)-1</f>
        <v>1</v>
      </c>
      <c r="H259" s="8" t="n">
        <f aca="false">+MONTH(F259)</f>
        <v>11</v>
      </c>
      <c r="I259" s="6" t="n">
        <f aca="false">WEEKNUM(F259,1)</f>
        <v>46</v>
      </c>
      <c r="J259" s="6" t="n">
        <v>284</v>
      </c>
      <c r="K259" s="6" t="n">
        <v>277</v>
      </c>
      <c r="L259" s="6" t="n">
        <f aca="false">J259-K259</f>
        <v>7</v>
      </c>
      <c r="M259" s="6" t="n">
        <v>2.8</v>
      </c>
      <c r="N259" s="6" t="n">
        <v>27.3</v>
      </c>
      <c r="O259" s="4" t="n">
        <f aca="false">M259*J259</f>
        <v>795.2</v>
      </c>
      <c r="P259" s="4" t="n">
        <f aca="false">N260*J261</f>
        <v>7493</v>
      </c>
      <c r="Q259" s="4" t="n">
        <f aca="false">+O259/10</f>
        <v>79.52</v>
      </c>
    </row>
    <row r="260" customFormat="false" ht="12.8" hidden="false" customHeight="false" outlineLevel="0" collapsed="false">
      <c r="A260" s="6" t="n">
        <f aca="false">+A261+1</f>
        <v>366</v>
      </c>
      <c r="B260" s="6" t="n">
        <f aca="false">YEAR(F260)</f>
        <v>2019</v>
      </c>
      <c r="C260" s="6" t="n">
        <f aca="false">WEEKNUM(E260,1)</f>
        <v>46</v>
      </c>
      <c r="D260" s="6" t="n">
        <f aca="false">MONTH(E260)</f>
        <v>11</v>
      </c>
      <c r="E260" s="19" t="n">
        <v>43783</v>
      </c>
      <c r="F260" s="18" t="n">
        <f aca="false">+E261</f>
        <v>43782</v>
      </c>
      <c r="G260" s="7" t="n">
        <f aca="false">NETWORKDAYS(F260,E260)-1</f>
        <v>1</v>
      </c>
      <c r="H260" s="8" t="n">
        <f aca="false">+MONTH(F260)</f>
        <v>11</v>
      </c>
      <c r="I260" s="6" t="n">
        <f aca="false">WEEKNUM(F260,1)</f>
        <v>46</v>
      </c>
      <c r="J260" s="6" t="n">
        <v>292</v>
      </c>
      <c r="K260" s="6" t="n">
        <v>277</v>
      </c>
      <c r="L260" s="6" t="n">
        <f aca="false">J260-K260</f>
        <v>15</v>
      </c>
      <c r="M260" s="6" t="n">
        <v>2.8</v>
      </c>
      <c r="N260" s="6" t="n">
        <v>29.5</v>
      </c>
      <c r="O260" s="4" t="n">
        <f aca="false">M260*J260</f>
        <v>817.6</v>
      </c>
      <c r="P260" s="4" t="n">
        <f aca="false">N261*J262</f>
        <v>9145.5</v>
      </c>
      <c r="Q260" s="4" t="n">
        <f aca="false">+O260/10</f>
        <v>81.76</v>
      </c>
    </row>
    <row r="261" customFormat="false" ht="12.8" hidden="false" customHeight="false" outlineLevel="0" collapsed="false">
      <c r="A261" s="6" t="n">
        <f aca="false">+A262+1</f>
        <v>365</v>
      </c>
      <c r="B261" s="6" t="n">
        <f aca="false">YEAR(F261)</f>
        <v>2019</v>
      </c>
      <c r="C261" s="6" t="n">
        <f aca="false">WEEKNUM(E261,1)</f>
        <v>46</v>
      </c>
      <c r="D261" s="6" t="n">
        <f aca="false">MONTH(E261)</f>
        <v>11</v>
      </c>
      <c r="E261" s="19" t="n">
        <v>43782</v>
      </c>
      <c r="F261" s="18" t="n">
        <f aca="false">+E262</f>
        <v>43781</v>
      </c>
      <c r="G261" s="7" t="n">
        <f aca="false">NETWORKDAYS(F261,E261)-1</f>
        <v>1</v>
      </c>
      <c r="H261" s="8" t="n">
        <f aca="false">+MONTH(F261)</f>
        <v>11</v>
      </c>
      <c r="I261" s="6" t="n">
        <f aca="false">WEEKNUM(F261,1)</f>
        <v>46</v>
      </c>
      <c r="J261" s="6" t="n">
        <v>254</v>
      </c>
      <c r="K261" s="6" t="n">
        <v>254</v>
      </c>
      <c r="L261" s="6" t="n">
        <f aca="false">J261-K261</f>
        <v>0</v>
      </c>
      <c r="M261" s="6" t="n">
        <v>2.7</v>
      </c>
      <c r="N261" s="6" t="n">
        <v>27.3</v>
      </c>
      <c r="O261" s="4" t="n">
        <f aca="false">M261*J261</f>
        <v>685.8</v>
      </c>
      <c r="P261" s="4" t="n">
        <f aca="false">N262*J263</f>
        <v>11987.9</v>
      </c>
      <c r="Q261" s="4" t="n">
        <f aca="false">+O261/10</f>
        <v>68.58</v>
      </c>
    </row>
    <row r="262" customFormat="false" ht="12.8" hidden="false" customHeight="false" outlineLevel="0" collapsed="false">
      <c r="A262" s="6" t="n">
        <f aca="false">+A263+1</f>
        <v>364</v>
      </c>
      <c r="B262" s="6" t="n">
        <f aca="false">YEAR(F262)</f>
        <v>2019</v>
      </c>
      <c r="C262" s="6" t="n">
        <f aca="false">WEEKNUM(E262,1)</f>
        <v>46</v>
      </c>
      <c r="D262" s="6" t="n">
        <f aca="false">MONTH(E262)</f>
        <v>11</v>
      </c>
      <c r="E262" s="19" t="n">
        <v>43781</v>
      </c>
      <c r="F262" s="18" t="n">
        <f aca="false">+E263</f>
        <v>43777</v>
      </c>
      <c r="G262" s="7" t="n">
        <f aca="false">NETWORKDAYS(F262,E262)-1</f>
        <v>2</v>
      </c>
      <c r="H262" s="8" t="n">
        <f aca="false">+MONTH(F262)</f>
        <v>11</v>
      </c>
      <c r="I262" s="6" t="n">
        <f aca="false">WEEKNUM(F262,1)</f>
        <v>45</v>
      </c>
      <c r="J262" s="6" t="n">
        <v>335</v>
      </c>
      <c r="K262" s="6" t="n">
        <v>271</v>
      </c>
      <c r="L262" s="6" t="n">
        <f aca="false">J262-K262</f>
        <v>64</v>
      </c>
      <c r="M262" s="6" t="n">
        <v>2.5</v>
      </c>
      <c r="N262" s="6" t="n">
        <v>31.3</v>
      </c>
      <c r="O262" s="4" t="n">
        <f aca="false">M262*J262</f>
        <v>837.5</v>
      </c>
      <c r="P262" s="4" t="n">
        <f aca="false">N263*J264</f>
        <v>5596.5</v>
      </c>
      <c r="Q262" s="4" t="n">
        <f aca="false">+O262/10</f>
        <v>83.75</v>
      </c>
    </row>
    <row r="263" customFormat="false" ht="12.8" hidden="false" customHeight="false" outlineLevel="0" collapsed="false">
      <c r="A263" s="6" t="n">
        <f aca="false">+A264+1</f>
        <v>363</v>
      </c>
      <c r="B263" s="6" t="n">
        <f aca="false">YEAR(F263)</f>
        <v>2019</v>
      </c>
      <c r="C263" s="6" t="n">
        <f aca="false">WEEKNUM(E263,1)</f>
        <v>45</v>
      </c>
      <c r="D263" s="6" t="n">
        <f aca="false">MONTH(E263)</f>
        <v>11</v>
      </c>
      <c r="E263" s="19" t="n">
        <v>43777</v>
      </c>
      <c r="F263" s="18" t="n">
        <f aca="false">+E264</f>
        <v>43776</v>
      </c>
      <c r="G263" s="7" t="n">
        <f aca="false">NETWORKDAYS(F263,E263)-1</f>
        <v>1</v>
      </c>
      <c r="H263" s="8" t="n">
        <f aca="false">+MONTH(F263)</f>
        <v>11</v>
      </c>
      <c r="I263" s="6" t="n">
        <f aca="false">WEEKNUM(F263,1)</f>
        <v>45</v>
      </c>
      <c r="J263" s="6" t="n">
        <v>383</v>
      </c>
      <c r="K263" s="6" t="n">
        <v>273</v>
      </c>
      <c r="L263" s="6" t="n">
        <f aca="false">J263-K263</f>
        <v>110</v>
      </c>
      <c r="M263" s="6" t="n">
        <v>2.5</v>
      </c>
      <c r="N263" s="6" t="n">
        <v>19.5</v>
      </c>
      <c r="O263" s="4" t="n">
        <f aca="false">M263*J263</f>
        <v>957.5</v>
      </c>
      <c r="P263" s="4" t="n">
        <f aca="false">N264*J265</f>
        <v>5604.8</v>
      </c>
      <c r="Q263" s="4" t="n">
        <f aca="false">+O263/10</f>
        <v>95.75</v>
      </c>
    </row>
    <row r="264" customFormat="false" ht="12.8" hidden="false" customHeight="false" outlineLevel="0" collapsed="false">
      <c r="A264" s="6" t="n">
        <f aca="false">+A265+1</f>
        <v>362</v>
      </c>
      <c r="B264" s="6" t="n">
        <f aca="false">YEAR(F264)</f>
        <v>2019</v>
      </c>
      <c r="C264" s="6" t="n">
        <f aca="false">WEEKNUM(E264,1)</f>
        <v>45</v>
      </c>
      <c r="D264" s="6" t="n">
        <f aca="false">MONTH(E264)</f>
        <v>11</v>
      </c>
      <c r="E264" s="19" t="n">
        <v>43776</v>
      </c>
      <c r="F264" s="18" t="n">
        <f aca="false">+E265</f>
        <v>43774</v>
      </c>
      <c r="G264" s="7" t="n">
        <f aca="false">NETWORKDAYS(F264,E264)-1</f>
        <v>2</v>
      </c>
      <c r="H264" s="8" t="n">
        <f aca="false">+MONTH(F264)</f>
        <v>11</v>
      </c>
      <c r="I264" s="6" t="n">
        <f aca="false">WEEKNUM(F264,1)</f>
        <v>45</v>
      </c>
      <c r="J264" s="6" t="n">
        <v>287</v>
      </c>
      <c r="K264" s="6" t="n">
        <v>259</v>
      </c>
      <c r="L264" s="6" t="n">
        <f aca="false">J264-K264</f>
        <v>28</v>
      </c>
      <c r="M264" s="6" t="n">
        <v>3.7</v>
      </c>
      <c r="N264" s="6" t="n">
        <v>24.8</v>
      </c>
      <c r="O264" s="4" t="n">
        <f aca="false">M264*J264</f>
        <v>1061.9</v>
      </c>
      <c r="P264" s="4" t="n">
        <f aca="false">N265*J266</f>
        <v>9724</v>
      </c>
      <c r="Q264" s="4" t="n">
        <f aca="false">+O264/10</f>
        <v>106.19</v>
      </c>
    </row>
    <row r="265" customFormat="false" ht="12.8" hidden="false" customHeight="false" outlineLevel="0" collapsed="false">
      <c r="A265" s="6" t="n">
        <f aca="false">+A266+1</f>
        <v>361</v>
      </c>
      <c r="B265" s="6" t="n">
        <f aca="false">YEAR(F265)</f>
        <v>2019</v>
      </c>
      <c r="C265" s="6" t="n">
        <f aca="false">WEEKNUM(E265,1)</f>
        <v>45</v>
      </c>
      <c r="D265" s="6" t="n">
        <f aca="false">MONTH(E265)</f>
        <v>11</v>
      </c>
      <c r="E265" s="19" t="n">
        <v>43774</v>
      </c>
      <c r="F265" s="18" t="n">
        <f aca="false">+E266</f>
        <v>43773</v>
      </c>
      <c r="G265" s="7" t="n">
        <f aca="false">NETWORKDAYS(F265,E265)-1</f>
        <v>1</v>
      </c>
      <c r="H265" s="8" t="n">
        <f aca="false">+MONTH(F265)</f>
        <v>11</v>
      </c>
      <c r="I265" s="6" t="n">
        <f aca="false">WEEKNUM(F265,1)</f>
        <v>45</v>
      </c>
      <c r="J265" s="6" t="n">
        <v>226</v>
      </c>
      <c r="K265" s="6" t="n">
        <v>232</v>
      </c>
      <c r="L265" s="6" t="n">
        <f aca="false">J265-K265</f>
        <v>-6</v>
      </c>
      <c r="M265" s="6" t="n">
        <v>3.6</v>
      </c>
      <c r="N265" s="6" t="n">
        <v>28.6</v>
      </c>
      <c r="O265" s="4" t="n">
        <f aca="false">M265*J265</f>
        <v>813.6</v>
      </c>
      <c r="P265" s="4" t="n">
        <f aca="false">N266*J267</f>
        <v>10017</v>
      </c>
      <c r="Q265" s="4" t="n">
        <f aca="false">+O265/10</f>
        <v>81.36</v>
      </c>
    </row>
    <row r="266" customFormat="false" ht="12.8" hidden="false" customHeight="false" outlineLevel="0" collapsed="false">
      <c r="A266" s="6" t="n">
        <f aca="false">+A267+1</f>
        <v>360</v>
      </c>
      <c r="B266" s="6" t="n">
        <f aca="false">YEAR(F266)</f>
        <v>2019</v>
      </c>
      <c r="C266" s="6" t="n">
        <f aca="false">WEEKNUM(E266,1)</f>
        <v>45</v>
      </c>
      <c r="D266" s="6" t="n">
        <f aca="false">MONTH(E266)</f>
        <v>11</v>
      </c>
      <c r="E266" s="19" t="n">
        <v>43773</v>
      </c>
      <c r="F266" s="18" t="n">
        <f aca="false">+E267</f>
        <v>43769</v>
      </c>
      <c r="G266" s="7" t="n">
        <f aca="false">NETWORKDAYS(F266,E266)-1</f>
        <v>2</v>
      </c>
      <c r="H266" s="8" t="n">
        <f aca="false">+MONTH(F266)</f>
        <v>10</v>
      </c>
      <c r="I266" s="6" t="n">
        <f aca="false">WEEKNUM(F266,1)</f>
        <v>44</v>
      </c>
      <c r="J266" s="6" t="n">
        <v>340</v>
      </c>
      <c r="K266" s="6" t="n">
        <v>261</v>
      </c>
      <c r="L266" s="6" t="n">
        <f aca="false">J266-K266</f>
        <v>79</v>
      </c>
      <c r="M266" s="6" t="n">
        <v>2.9</v>
      </c>
      <c r="N266" s="6" t="n">
        <v>26.5</v>
      </c>
      <c r="O266" s="4" t="n">
        <f aca="false">M266*J266</f>
        <v>986</v>
      </c>
      <c r="P266" s="4" t="n">
        <f aca="false">N267*J268</f>
        <v>10696.4</v>
      </c>
      <c r="Q266" s="4" t="n">
        <f aca="false">+O266/10</f>
        <v>98.6</v>
      </c>
    </row>
    <row r="267" customFormat="false" ht="12.8" hidden="false" customHeight="false" outlineLevel="0" collapsed="false">
      <c r="A267" s="6" t="n">
        <f aca="false">+A268+1</f>
        <v>359</v>
      </c>
      <c r="B267" s="6" t="n">
        <f aca="false">YEAR(F267)</f>
        <v>2019</v>
      </c>
      <c r="C267" s="6" t="n">
        <f aca="false">WEEKNUM(E267,1)</f>
        <v>44</v>
      </c>
      <c r="D267" s="6" t="n">
        <f aca="false">MONTH(E267)</f>
        <v>10</v>
      </c>
      <c r="E267" s="19" t="n">
        <v>43769</v>
      </c>
      <c r="F267" s="18" t="n">
        <f aca="false">+E268</f>
        <v>43768</v>
      </c>
      <c r="G267" s="7" t="n">
        <f aca="false">NETWORKDAYS(F267,E267)-1</f>
        <v>1</v>
      </c>
      <c r="H267" s="8" t="n">
        <f aca="false">+MONTH(F267)</f>
        <v>10</v>
      </c>
      <c r="I267" s="6" t="n">
        <f aca="false">WEEKNUM(F267,1)</f>
        <v>44</v>
      </c>
      <c r="J267" s="6" t="n">
        <v>378</v>
      </c>
      <c r="K267" s="6" t="n">
        <v>278</v>
      </c>
      <c r="L267" s="6" t="n">
        <f aca="false">J267-K267</f>
        <v>100</v>
      </c>
      <c r="M267" s="6" t="n">
        <v>1.7</v>
      </c>
      <c r="N267" s="6" t="n">
        <v>28.6</v>
      </c>
      <c r="O267" s="4" t="n">
        <f aca="false">M267*J267</f>
        <v>642.6</v>
      </c>
      <c r="P267" s="4" t="n">
        <f aca="false">N268*J269</f>
        <v>8175</v>
      </c>
      <c r="Q267" s="4" t="n">
        <f aca="false">+O267/10</f>
        <v>64.26</v>
      </c>
    </row>
    <row r="268" customFormat="false" ht="12.8" hidden="false" customHeight="false" outlineLevel="0" collapsed="false">
      <c r="A268" s="6" t="n">
        <f aca="false">+A269+1</f>
        <v>358</v>
      </c>
      <c r="B268" s="6" t="n">
        <f aca="false">YEAR(F268)</f>
        <v>2019</v>
      </c>
      <c r="C268" s="6" t="n">
        <f aca="false">WEEKNUM(E268,1)</f>
        <v>44</v>
      </c>
      <c r="D268" s="6" t="n">
        <f aca="false">MONTH(E268)</f>
        <v>10</v>
      </c>
      <c r="E268" s="19" t="n">
        <v>43768</v>
      </c>
      <c r="F268" s="18" t="n">
        <f aca="false">+E269</f>
        <v>43767</v>
      </c>
      <c r="G268" s="7" t="n">
        <f aca="false">NETWORKDAYS(F268,E268)-1</f>
        <v>1</v>
      </c>
      <c r="H268" s="8" t="n">
        <f aca="false">+MONTH(F268)</f>
        <v>10</v>
      </c>
      <c r="I268" s="6" t="n">
        <f aca="false">WEEKNUM(F268,1)</f>
        <v>44</v>
      </c>
      <c r="J268" s="6" t="n">
        <v>374</v>
      </c>
      <c r="K268" s="6" t="n">
        <v>278</v>
      </c>
      <c r="L268" s="6" t="n">
        <f aca="false">J268-K268</f>
        <v>96</v>
      </c>
      <c r="M268" s="6" t="n">
        <v>3</v>
      </c>
      <c r="N268" s="6" t="n">
        <v>25</v>
      </c>
      <c r="O268" s="4" t="n">
        <f aca="false">M268*J268</f>
        <v>1122</v>
      </c>
      <c r="P268" s="4" t="n">
        <f aca="false">N269*J270</f>
        <v>11718</v>
      </c>
      <c r="Q268" s="4" t="n">
        <f aca="false">+O268/10</f>
        <v>112.2</v>
      </c>
    </row>
    <row r="269" customFormat="false" ht="12.8" hidden="false" customHeight="false" outlineLevel="0" collapsed="false">
      <c r="A269" s="6" t="n">
        <f aca="false">+A270+1</f>
        <v>357</v>
      </c>
      <c r="B269" s="6" t="n">
        <f aca="false">YEAR(F269)</f>
        <v>2019</v>
      </c>
      <c r="C269" s="6" t="n">
        <f aca="false">WEEKNUM(E269,1)</f>
        <v>44</v>
      </c>
      <c r="D269" s="6" t="n">
        <f aca="false">MONTH(E269)</f>
        <v>10</v>
      </c>
      <c r="E269" s="19" t="n">
        <v>43767</v>
      </c>
      <c r="F269" s="18" t="n">
        <f aca="false">+E270</f>
        <v>43766</v>
      </c>
      <c r="G269" s="7" t="n">
        <f aca="false">NETWORKDAYS(F269,E269)-1</f>
        <v>1</v>
      </c>
      <c r="H269" s="8" t="n">
        <f aca="false">+MONTH(F269)</f>
        <v>10</v>
      </c>
      <c r="I269" s="6" t="n">
        <f aca="false">WEEKNUM(F269,1)</f>
        <v>44</v>
      </c>
      <c r="J269" s="6" t="n">
        <v>327</v>
      </c>
      <c r="K269" s="6" t="n">
        <v>263</v>
      </c>
      <c r="L269" s="6" t="n">
        <f aca="false">J269-K269</f>
        <v>64</v>
      </c>
      <c r="M269" s="6" t="n">
        <v>3</v>
      </c>
      <c r="N269" s="6" t="n">
        <v>31</v>
      </c>
      <c r="O269" s="4" t="n">
        <f aca="false">M269*J269</f>
        <v>981</v>
      </c>
      <c r="P269" s="4" t="n">
        <f aca="false">N270*J271</f>
        <v>10688</v>
      </c>
      <c r="Q269" s="4" t="n">
        <f aca="false">+O269/10</f>
        <v>98.1</v>
      </c>
    </row>
    <row r="270" customFormat="false" ht="12.8" hidden="false" customHeight="false" outlineLevel="0" collapsed="false">
      <c r="A270" s="6" t="n">
        <f aca="false">+A271+1</f>
        <v>356</v>
      </c>
      <c r="B270" s="6" t="n">
        <f aca="false">YEAR(F270)</f>
        <v>2019</v>
      </c>
      <c r="C270" s="6" t="n">
        <f aca="false">WEEKNUM(E270,1)</f>
        <v>44</v>
      </c>
      <c r="D270" s="6" t="n">
        <f aca="false">MONTH(E270)</f>
        <v>10</v>
      </c>
      <c r="E270" s="19" t="n">
        <v>43766</v>
      </c>
      <c r="F270" s="18" t="n">
        <f aca="false">+E271</f>
        <v>43763</v>
      </c>
      <c r="G270" s="7" t="n">
        <f aca="false">NETWORKDAYS(F270,E270)-1</f>
        <v>1</v>
      </c>
      <c r="H270" s="8" t="n">
        <f aca="false">+MONTH(F270)</f>
        <v>10</v>
      </c>
      <c r="I270" s="6" t="n">
        <f aca="false">WEEKNUM(F270,1)</f>
        <v>43</v>
      </c>
      <c r="J270" s="6" t="n">
        <v>378</v>
      </c>
      <c r="K270" s="6" t="n">
        <v>274</v>
      </c>
      <c r="L270" s="6" t="n">
        <f aca="false">J270-K270</f>
        <v>104</v>
      </c>
      <c r="M270" s="6" t="n">
        <v>3</v>
      </c>
      <c r="N270" s="6" t="n">
        <v>32</v>
      </c>
      <c r="O270" s="4" t="n">
        <f aca="false">M270*J270</f>
        <v>1134</v>
      </c>
      <c r="P270" s="4" t="n">
        <f aca="false">N271*J272</f>
        <v>8760</v>
      </c>
      <c r="Q270" s="4" t="n">
        <f aca="false">+O270/10</f>
        <v>113.4</v>
      </c>
    </row>
    <row r="271" customFormat="false" ht="12.8" hidden="false" customHeight="false" outlineLevel="0" collapsed="false">
      <c r="A271" s="6" t="n">
        <f aca="false">+A272+1</f>
        <v>355</v>
      </c>
      <c r="B271" s="6" t="n">
        <f aca="false">YEAR(F271)</f>
        <v>2019</v>
      </c>
      <c r="C271" s="6" t="n">
        <f aca="false">WEEKNUM(E271,1)</f>
        <v>43</v>
      </c>
      <c r="D271" s="6" t="n">
        <f aca="false">MONTH(E271)</f>
        <v>10</v>
      </c>
      <c r="E271" s="19" t="n">
        <v>43763</v>
      </c>
      <c r="F271" s="18" t="n">
        <f aca="false">+E272</f>
        <v>43762</v>
      </c>
      <c r="G271" s="7" t="n">
        <f aca="false">NETWORKDAYS(F271,E271)-1</f>
        <v>1</v>
      </c>
      <c r="H271" s="8" t="n">
        <f aca="false">+MONTH(F271)</f>
        <v>10</v>
      </c>
      <c r="I271" s="6" t="n">
        <f aca="false">WEEKNUM(F271,1)</f>
        <v>43</v>
      </c>
      <c r="J271" s="6" t="n">
        <v>334</v>
      </c>
      <c r="K271" s="6" t="n">
        <v>269</v>
      </c>
      <c r="L271" s="6" t="n">
        <f aca="false">J271-K271</f>
        <v>65</v>
      </c>
      <c r="M271" s="6" t="n">
        <v>2</v>
      </c>
      <c r="N271" s="6" t="n">
        <v>24</v>
      </c>
      <c r="O271" s="4" t="n">
        <f aca="false">M271*J271</f>
        <v>668</v>
      </c>
      <c r="P271" s="4" t="n">
        <f aca="false">N272*J273</f>
        <v>8730</v>
      </c>
      <c r="Q271" s="4" t="n">
        <f aca="false">+O271/10</f>
        <v>66.8</v>
      </c>
    </row>
    <row r="272" customFormat="false" ht="12.8" hidden="false" customHeight="false" outlineLevel="0" collapsed="false">
      <c r="A272" s="6" t="n">
        <f aca="false">+A273+1</f>
        <v>354</v>
      </c>
      <c r="B272" s="6" t="n">
        <f aca="false">YEAR(F272)</f>
        <v>2019</v>
      </c>
      <c r="C272" s="6" t="n">
        <f aca="false">WEEKNUM(E272,1)</f>
        <v>43</v>
      </c>
      <c r="D272" s="6" t="n">
        <f aca="false">MONTH(E272)</f>
        <v>10</v>
      </c>
      <c r="E272" s="19" t="n">
        <v>43762</v>
      </c>
      <c r="F272" s="18" t="n">
        <f aca="false">+E273</f>
        <v>43761</v>
      </c>
      <c r="G272" s="7" t="n">
        <f aca="false">NETWORKDAYS(F272,E272)-1</f>
        <v>1</v>
      </c>
      <c r="H272" s="8" t="n">
        <f aca="false">+MONTH(F272)</f>
        <v>10</v>
      </c>
      <c r="I272" s="6" t="n">
        <f aca="false">WEEKNUM(F272,1)</f>
        <v>43</v>
      </c>
      <c r="J272" s="6" t="n">
        <v>365</v>
      </c>
      <c r="K272" s="6" t="n">
        <v>280</v>
      </c>
      <c r="L272" s="6" t="n">
        <f aca="false">J272-K272</f>
        <v>85</v>
      </c>
      <c r="M272" s="6" t="n">
        <v>2</v>
      </c>
      <c r="N272" s="6" t="n">
        <v>30</v>
      </c>
      <c r="O272" s="4" t="n">
        <f aca="false">M272*J272</f>
        <v>730</v>
      </c>
      <c r="P272" s="4" t="n">
        <f aca="false">N273*J274</f>
        <v>9933</v>
      </c>
      <c r="Q272" s="4" t="n">
        <f aca="false">+O272/10</f>
        <v>73</v>
      </c>
    </row>
    <row r="273" customFormat="false" ht="12.8" hidden="false" customHeight="false" outlineLevel="0" collapsed="false">
      <c r="A273" s="6" t="n">
        <f aca="false">+A274+1</f>
        <v>353</v>
      </c>
      <c r="B273" s="6" t="n">
        <f aca="false">YEAR(F273)</f>
        <v>2019</v>
      </c>
      <c r="C273" s="6" t="n">
        <f aca="false">WEEKNUM(E273,1)</f>
        <v>43</v>
      </c>
      <c r="D273" s="6" t="n">
        <f aca="false">MONTH(E273)</f>
        <v>10</v>
      </c>
      <c r="E273" s="19" t="n">
        <v>43761</v>
      </c>
      <c r="F273" s="18" t="n">
        <f aca="false">+E274</f>
        <v>43760</v>
      </c>
      <c r="G273" s="7" t="n">
        <f aca="false">NETWORKDAYS(F273,E273)-1</f>
        <v>1</v>
      </c>
      <c r="H273" s="8" t="n">
        <f aca="false">+MONTH(F273)</f>
        <v>10</v>
      </c>
      <c r="I273" s="6" t="n">
        <f aca="false">WEEKNUM(F273,1)</f>
        <v>43</v>
      </c>
      <c r="J273" s="6" t="n">
        <v>291</v>
      </c>
      <c r="K273" s="6" t="n">
        <v>275</v>
      </c>
      <c r="L273" s="6" t="n">
        <f aca="false">J273-K273</f>
        <v>16</v>
      </c>
      <c r="M273" s="6" t="n">
        <v>3</v>
      </c>
      <c r="N273" s="6" t="n">
        <v>33</v>
      </c>
      <c r="O273" s="4" t="n">
        <f aca="false">M273*J273</f>
        <v>873</v>
      </c>
      <c r="P273" s="4" t="n">
        <f aca="false">N274*J275</f>
        <v>6777</v>
      </c>
      <c r="Q273" s="4" t="n">
        <f aca="false">+O273/10</f>
        <v>87.3</v>
      </c>
    </row>
    <row r="274" customFormat="false" ht="12.8" hidden="false" customHeight="false" outlineLevel="0" collapsed="false">
      <c r="A274" s="6" t="n">
        <f aca="false">+A275+1</f>
        <v>352</v>
      </c>
      <c r="B274" s="6" t="n">
        <f aca="false">YEAR(F274)</f>
        <v>2019</v>
      </c>
      <c r="C274" s="6" t="n">
        <f aca="false">WEEKNUM(E274,1)</f>
        <v>43</v>
      </c>
      <c r="D274" s="6" t="n">
        <f aca="false">MONTH(E274)</f>
        <v>10</v>
      </c>
      <c r="E274" s="19" t="n">
        <v>43760</v>
      </c>
      <c r="F274" s="18" t="n">
        <f aca="false">+E275</f>
        <v>43759</v>
      </c>
      <c r="G274" s="7" t="n">
        <f aca="false">NETWORKDAYS(F274,E274)-1</f>
        <v>1</v>
      </c>
      <c r="H274" s="8" t="n">
        <f aca="false">+MONTH(F274)</f>
        <v>10</v>
      </c>
      <c r="I274" s="6" t="n">
        <f aca="false">WEEKNUM(F274,1)</f>
        <v>43</v>
      </c>
      <c r="J274" s="6" t="n">
        <v>301</v>
      </c>
      <c r="K274" s="6" t="n">
        <v>251</v>
      </c>
      <c r="L274" s="6" t="n">
        <f aca="false">J274-K274</f>
        <v>50</v>
      </c>
      <c r="M274" s="6" t="n">
        <v>2</v>
      </c>
      <c r="N274" s="6" t="n">
        <v>27</v>
      </c>
      <c r="O274" s="4" t="n">
        <f aca="false">M274*J274</f>
        <v>602</v>
      </c>
      <c r="P274" s="4" t="n">
        <f aca="false">N275*J276</f>
        <v>8990</v>
      </c>
      <c r="Q274" s="4" t="n">
        <f aca="false">+O274/10</f>
        <v>60.2</v>
      </c>
    </row>
    <row r="275" customFormat="false" ht="12.8" hidden="false" customHeight="false" outlineLevel="0" collapsed="false">
      <c r="A275" s="6" t="n">
        <f aca="false">+A276+1</f>
        <v>351</v>
      </c>
      <c r="B275" s="6" t="n">
        <f aca="false">YEAR(F275)</f>
        <v>2019</v>
      </c>
      <c r="C275" s="6" t="n">
        <f aca="false">WEEKNUM(E275,1)</f>
        <v>43</v>
      </c>
      <c r="D275" s="6" t="n">
        <f aca="false">MONTH(E275)</f>
        <v>10</v>
      </c>
      <c r="E275" s="19" t="n">
        <v>43759</v>
      </c>
      <c r="F275" s="18" t="n">
        <f aca="false">+E276</f>
        <v>43756</v>
      </c>
      <c r="G275" s="7" t="n">
        <f aca="false">NETWORKDAYS(F275,E275)-1</f>
        <v>1</v>
      </c>
      <c r="H275" s="8" t="n">
        <f aca="false">+MONTH(F275)</f>
        <v>10</v>
      </c>
      <c r="I275" s="6" t="n">
        <f aca="false">WEEKNUM(F275,1)</f>
        <v>42</v>
      </c>
      <c r="J275" s="6" t="n">
        <v>251</v>
      </c>
      <c r="K275" s="6" t="n">
        <v>252</v>
      </c>
      <c r="L275" s="6" t="n">
        <f aca="false">J275-K275</f>
        <v>-1</v>
      </c>
      <c r="M275" s="6" t="n">
        <v>4</v>
      </c>
      <c r="N275" s="6" t="n">
        <v>31</v>
      </c>
      <c r="O275" s="4" t="n">
        <f aca="false">M275*J275</f>
        <v>1004</v>
      </c>
      <c r="P275" s="4" t="n">
        <f aca="false">N276*J277</f>
        <v>10170</v>
      </c>
      <c r="Q275" s="4" t="n">
        <f aca="false">+O275/10</f>
        <v>100.4</v>
      </c>
    </row>
    <row r="276" customFormat="false" ht="12.8" hidden="false" customHeight="false" outlineLevel="0" collapsed="false">
      <c r="A276" s="6" t="n">
        <f aca="false">+A277+1</f>
        <v>350</v>
      </c>
      <c r="B276" s="6" t="n">
        <f aca="false">YEAR(F276)</f>
        <v>2019</v>
      </c>
      <c r="C276" s="6" t="n">
        <f aca="false">WEEKNUM(E276,1)</f>
        <v>42</v>
      </c>
      <c r="D276" s="6" t="n">
        <f aca="false">MONTH(E276)</f>
        <v>10</v>
      </c>
      <c r="E276" s="19" t="n">
        <v>43756</v>
      </c>
      <c r="F276" s="18" t="n">
        <f aca="false">+E277</f>
        <v>43755</v>
      </c>
      <c r="G276" s="7" t="n">
        <f aca="false">NETWORKDAYS(F276,E276)-1</f>
        <v>1</v>
      </c>
      <c r="H276" s="8" t="n">
        <f aca="false">+MONTH(F276)</f>
        <v>10</v>
      </c>
      <c r="I276" s="6" t="n">
        <f aca="false">WEEKNUM(F276,1)</f>
        <v>42</v>
      </c>
      <c r="J276" s="6" t="n">
        <v>290</v>
      </c>
      <c r="K276" s="6" t="n">
        <v>235</v>
      </c>
      <c r="L276" s="6" t="n">
        <f aca="false">J276-K276</f>
        <v>55</v>
      </c>
      <c r="M276" s="6" t="n">
        <v>3</v>
      </c>
      <c r="N276" s="6" t="n">
        <v>30</v>
      </c>
      <c r="O276" s="4" t="n">
        <f aca="false">M276*J276</f>
        <v>870</v>
      </c>
      <c r="P276" s="4" t="n">
        <f aca="false">N277*J278</f>
        <v>8164.8</v>
      </c>
      <c r="Q276" s="4" t="n">
        <f aca="false">+O276/10</f>
        <v>87</v>
      </c>
    </row>
    <row r="277" customFormat="false" ht="12.8" hidden="false" customHeight="false" outlineLevel="0" collapsed="false">
      <c r="A277" s="6" t="n">
        <f aca="false">+A278+1</f>
        <v>349</v>
      </c>
      <c r="B277" s="6" t="n">
        <f aca="false">YEAR(F277)</f>
        <v>2019</v>
      </c>
      <c r="C277" s="6" t="n">
        <f aca="false">WEEKNUM(E277,1)</f>
        <v>42</v>
      </c>
      <c r="D277" s="6" t="n">
        <f aca="false">MONTH(E277)</f>
        <v>10</v>
      </c>
      <c r="E277" s="19" t="n">
        <v>43755</v>
      </c>
      <c r="F277" s="18" t="n">
        <f aca="false">+E278</f>
        <v>43754</v>
      </c>
      <c r="G277" s="7" t="n">
        <f aca="false">NETWORKDAYS(F277,E277)-1</f>
        <v>1</v>
      </c>
      <c r="H277" s="8" t="n">
        <f aca="false">+MONTH(F277)</f>
        <v>10</v>
      </c>
      <c r="I277" s="6" t="n">
        <f aca="false">WEEKNUM(F277,1)</f>
        <v>42</v>
      </c>
      <c r="J277" s="6" t="n">
        <v>339</v>
      </c>
      <c r="K277" s="6" t="n">
        <v>265</v>
      </c>
      <c r="L277" s="6" t="n">
        <f aca="false">J277-K277</f>
        <v>74</v>
      </c>
      <c r="M277" s="6" t="n">
        <v>3.9</v>
      </c>
      <c r="N277" s="6" t="n">
        <v>32.4</v>
      </c>
      <c r="O277" s="4" t="n">
        <f aca="false">M277*J277</f>
        <v>1322.1</v>
      </c>
      <c r="P277" s="4" t="n">
        <f aca="false">N278*J279</f>
        <v>10904</v>
      </c>
      <c r="Q277" s="4" t="n">
        <f aca="false">+O277/10</f>
        <v>132.21</v>
      </c>
    </row>
    <row r="278" customFormat="false" ht="12.8" hidden="false" customHeight="false" outlineLevel="0" collapsed="false">
      <c r="A278" s="6" t="n">
        <f aca="false">+A279+1</f>
        <v>348</v>
      </c>
      <c r="B278" s="6" t="n">
        <f aca="false">YEAR(F278)</f>
        <v>2019</v>
      </c>
      <c r="C278" s="6" t="n">
        <f aca="false">WEEKNUM(E278,1)</f>
        <v>42</v>
      </c>
      <c r="D278" s="6" t="n">
        <f aca="false">MONTH(E278)</f>
        <v>10</v>
      </c>
      <c r="E278" s="19" t="n">
        <v>43754</v>
      </c>
      <c r="F278" s="18" t="n">
        <f aca="false">+E279</f>
        <v>43753</v>
      </c>
      <c r="G278" s="7" t="n">
        <f aca="false">NETWORKDAYS(F278,E278)-1</f>
        <v>1</v>
      </c>
      <c r="H278" s="8" t="n">
        <f aca="false">+MONTH(F278)</f>
        <v>10</v>
      </c>
      <c r="I278" s="6" t="n">
        <f aca="false">WEEKNUM(F278,1)</f>
        <v>42</v>
      </c>
      <c r="J278" s="6" t="n">
        <v>252</v>
      </c>
      <c r="K278" s="6" t="n">
        <v>237</v>
      </c>
      <c r="L278" s="6" t="n">
        <f aca="false">J278-K278</f>
        <v>15</v>
      </c>
      <c r="M278" s="6" t="n">
        <v>3</v>
      </c>
      <c r="N278" s="6" t="n">
        <v>29</v>
      </c>
      <c r="O278" s="4" t="n">
        <f aca="false">M278*J278</f>
        <v>756</v>
      </c>
      <c r="P278" s="4" t="n">
        <f aca="false">N279*J280</f>
        <v>6859.3</v>
      </c>
      <c r="Q278" s="4" t="n">
        <f aca="false">+O278/10</f>
        <v>75.6</v>
      </c>
    </row>
    <row r="279" customFormat="false" ht="12.8" hidden="false" customHeight="false" outlineLevel="0" collapsed="false">
      <c r="A279" s="6" t="n">
        <f aca="false">+A280+1</f>
        <v>347</v>
      </c>
      <c r="B279" s="6" t="n">
        <f aca="false">YEAR(F279)</f>
        <v>2019</v>
      </c>
      <c r="C279" s="6" t="n">
        <f aca="false">WEEKNUM(E279,1)</f>
        <v>42</v>
      </c>
      <c r="D279" s="6" t="n">
        <f aca="false">MONTH(E279)</f>
        <v>10</v>
      </c>
      <c r="E279" s="19" t="n">
        <v>43753</v>
      </c>
      <c r="F279" s="18" t="n">
        <f aca="false">+E280</f>
        <v>43752</v>
      </c>
      <c r="G279" s="7" t="n">
        <f aca="false">NETWORKDAYS(F279,E279)-1</f>
        <v>1</v>
      </c>
      <c r="H279" s="8" t="n">
        <f aca="false">+MONTH(F279)</f>
        <v>10</v>
      </c>
      <c r="I279" s="6" t="n">
        <f aca="false">WEEKNUM(F279,1)</f>
        <v>42</v>
      </c>
      <c r="J279" s="6" t="n">
        <v>376</v>
      </c>
      <c r="K279" s="6" t="n">
        <v>259</v>
      </c>
      <c r="L279" s="6" t="n">
        <f aca="false">J279-K279</f>
        <v>117</v>
      </c>
      <c r="M279" s="6" t="n">
        <v>1.9</v>
      </c>
      <c r="N279" s="6" t="n">
        <v>23.9</v>
      </c>
      <c r="O279" s="4" t="n">
        <f aca="false">M279*J279</f>
        <v>714.4</v>
      </c>
      <c r="P279" s="4" t="n">
        <f aca="false">N280*J281</f>
        <v>7588.8</v>
      </c>
      <c r="Q279" s="4" t="n">
        <f aca="false">+O279/10</f>
        <v>71.44</v>
      </c>
    </row>
    <row r="280" customFormat="false" ht="12.8" hidden="false" customHeight="false" outlineLevel="0" collapsed="false">
      <c r="A280" s="6" t="n">
        <f aca="false">+A281+1</f>
        <v>346</v>
      </c>
      <c r="B280" s="6" t="n">
        <f aca="false">YEAR(F280)</f>
        <v>2019</v>
      </c>
      <c r="C280" s="6" t="n">
        <f aca="false">WEEKNUM(E280,1)</f>
        <v>42</v>
      </c>
      <c r="D280" s="6" t="n">
        <f aca="false">MONTH(E280)</f>
        <v>10</v>
      </c>
      <c r="E280" s="19" t="n">
        <v>43752</v>
      </c>
      <c r="F280" s="18" t="n">
        <f aca="false">+E281</f>
        <v>43749</v>
      </c>
      <c r="G280" s="7" t="n">
        <f aca="false">NETWORKDAYS(F280,E280)-1</f>
        <v>1</v>
      </c>
      <c r="H280" s="8" t="n">
        <f aca="false">+MONTH(F280)</f>
        <v>10</v>
      </c>
      <c r="I280" s="6" t="n">
        <f aca="false">WEEKNUM(F280,1)</f>
        <v>41</v>
      </c>
      <c r="J280" s="6" t="n">
        <v>287</v>
      </c>
      <c r="K280" s="6" t="n">
        <v>259</v>
      </c>
      <c r="L280" s="6" t="n">
        <f aca="false">J280-K280</f>
        <v>28</v>
      </c>
      <c r="M280" s="6" t="n">
        <v>3.3</v>
      </c>
      <c r="N280" s="6" t="n">
        <v>27.2</v>
      </c>
      <c r="O280" s="4" t="n">
        <f aca="false">M280*J280</f>
        <v>947.1</v>
      </c>
      <c r="P280" s="4" t="n">
        <f aca="false">N281*J282</f>
        <v>8654.1</v>
      </c>
      <c r="Q280" s="4" t="n">
        <f aca="false">+O280/10</f>
        <v>94.71</v>
      </c>
    </row>
    <row r="281" customFormat="false" ht="12.8" hidden="false" customHeight="false" outlineLevel="0" collapsed="false">
      <c r="A281" s="6" t="n">
        <f aca="false">+A282+1</f>
        <v>345</v>
      </c>
      <c r="B281" s="6" t="n">
        <f aca="false">YEAR(F281)</f>
        <v>2019</v>
      </c>
      <c r="C281" s="6" t="n">
        <f aca="false">WEEKNUM(E281,1)</f>
        <v>41</v>
      </c>
      <c r="D281" s="6" t="n">
        <f aca="false">MONTH(E281)</f>
        <v>10</v>
      </c>
      <c r="E281" s="19" t="n">
        <v>43749</v>
      </c>
      <c r="F281" s="18" t="n">
        <f aca="false">+E282</f>
        <v>43747</v>
      </c>
      <c r="G281" s="7" t="n">
        <f aca="false">NETWORKDAYS(F281,E281)-1</f>
        <v>2</v>
      </c>
      <c r="H281" s="8" t="n">
        <f aca="false">+MONTH(F281)</f>
        <v>10</v>
      </c>
      <c r="I281" s="6" t="n">
        <f aca="false">WEEKNUM(F281,1)</f>
        <v>41</v>
      </c>
      <c r="J281" s="6" t="n">
        <v>279</v>
      </c>
      <c r="K281" s="6" t="n">
        <v>267</v>
      </c>
      <c r="L281" s="6" t="n">
        <f aca="false">J281-K281</f>
        <v>12</v>
      </c>
      <c r="M281" s="6" t="n">
        <v>2.7</v>
      </c>
      <c r="N281" s="6" t="n">
        <v>31.7</v>
      </c>
      <c r="O281" s="4" t="n">
        <f aca="false">M281*J281</f>
        <v>753.3</v>
      </c>
      <c r="P281" s="4" t="n">
        <f aca="false">N282*J283</f>
        <v>10732.8</v>
      </c>
      <c r="Q281" s="4" t="n">
        <f aca="false">+O281/10</f>
        <v>75.33</v>
      </c>
    </row>
    <row r="282" customFormat="false" ht="12.8" hidden="false" customHeight="false" outlineLevel="0" collapsed="false">
      <c r="A282" s="6" t="n">
        <f aca="false">+A283+1</f>
        <v>344</v>
      </c>
      <c r="B282" s="6" t="n">
        <f aca="false">YEAR(F282)</f>
        <v>2019</v>
      </c>
      <c r="C282" s="6" t="n">
        <f aca="false">WEEKNUM(E282,1)</f>
        <v>41</v>
      </c>
      <c r="D282" s="6" t="n">
        <f aca="false">MONTH(E282)</f>
        <v>10</v>
      </c>
      <c r="E282" s="19" t="n">
        <v>43747</v>
      </c>
      <c r="F282" s="18" t="n">
        <f aca="false">+E283</f>
        <v>43746</v>
      </c>
      <c r="G282" s="7" t="n">
        <f aca="false">NETWORKDAYS(F282,E282)-1</f>
        <v>1</v>
      </c>
      <c r="H282" s="8" t="n">
        <f aca="false">+MONTH(F282)</f>
        <v>10</v>
      </c>
      <c r="I282" s="6" t="n">
        <f aca="false">WEEKNUM(F282,1)</f>
        <v>41</v>
      </c>
      <c r="J282" s="6" t="n">
        <v>273</v>
      </c>
      <c r="K282" s="6" t="n">
        <v>271</v>
      </c>
      <c r="L282" s="6" t="n">
        <f aca="false">J282-K282</f>
        <v>2</v>
      </c>
      <c r="M282" s="6" t="n">
        <v>3.1</v>
      </c>
      <c r="N282" s="6" t="n">
        <v>31.2</v>
      </c>
      <c r="O282" s="4" t="n">
        <f aca="false">M282*J282</f>
        <v>846.3</v>
      </c>
      <c r="P282" s="4" t="n">
        <f aca="false">N283*J284</f>
        <v>9854.7</v>
      </c>
      <c r="Q282" s="4" t="n">
        <f aca="false">+O282/10</f>
        <v>84.63</v>
      </c>
    </row>
    <row r="283" customFormat="false" ht="12.8" hidden="false" customHeight="false" outlineLevel="0" collapsed="false">
      <c r="A283" s="6" t="n">
        <f aca="false">+A284+1</f>
        <v>343</v>
      </c>
      <c r="B283" s="6" t="n">
        <f aca="false">YEAR(F283)</f>
        <v>2019</v>
      </c>
      <c r="C283" s="6" t="n">
        <f aca="false">WEEKNUM(E283,1)</f>
        <v>41</v>
      </c>
      <c r="D283" s="6" t="n">
        <f aca="false">MONTH(E283)</f>
        <v>10</v>
      </c>
      <c r="E283" s="19" t="n">
        <v>43746</v>
      </c>
      <c r="F283" s="18" t="n">
        <f aca="false">+E284</f>
        <v>43745</v>
      </c>
      <c r="G283" s="7" t="n">
        <f aca="false">NETWORKDAYS(F283,E283)-1</f>
        <v>1</v>
      </c>
      <c r="H283" s="8" t="n">
        <f aca="false">+MONTH(F283)</f>
        <v>10</v>
      </c>
      <c r="I283" s="6" t="n">
        <f aca="false">WEEKNUM(F283,1)</f>
        <v>41</v>
      </c>
      <c r="J283" s="6" t="n">
        <v>344</v>
      </c>
      <c r="K283" s="6" t="n">
        <v>278</v>
      </c>
      <c r="L283" s="6" t="n">
        <f aca="false">J283-K283</f>
        <v>66</v>
      </c>
      <c r="M283" s="6" t="n">
        <v>3</v>
      </c>
      <c r="N283" s="6" t="n">
        <v>30.7</v>
      </c>
      <c r="O283" s="4" t="n">
        <f aca="false">M283*J283</f>
        <v>1032</v>
      </c>
      <c r="P283" s="4" t="n">
        <f aca="false">N284*J285</f>
        <v>11031.3</v>
      </c>
      <c r="Q283" s="4" t="n">
        <f aca="false">+O283/10</f>
        <v>103.2</v>
      </c>
    </row>
    <row r="284" customFormat="false" ht="12.8" hidden="false" customHeight="false" outlineLevel="0" collapsed="false">
      <c r="A284" s="6" t="n">
        <f aca="false">+A285+1</f>
        <v>342</v>
      </c>
      <c r="B284" s="6" t="n">
        <f aca="false">YEAR(F284)</f>
        <v>2019</v>
      </c>
      <c r="C284" s="6" t="n">
        <f aca="false">WEEKNUM(E284,1)</f>
        <v>41</v>
      </c>
      <c r="D284" s="6" t="n">
        <f aca="false">MONTH(E284)</f>
        <v>10</v>
      </c>
      <c r="E284" s="19" t="n">
        <v>43745</v>
      </c>
      <c r="F284" s="18" t="n">
        <f aca="false">+E285</f>
        <v>43742</v>
      </c>
      <c r="G284" s="7" t="n">
        <f aca="false">NETWORKDAYS(F284,E284)-1</f>
        <v>1</v>
      </c>
      <c r="H284" s="8" t="n">
        <f aca="false">+MONTH(F284)</f>
        <v>10</v>
      </c>
      <c r="I284" s="6" t="n">
        <f aca="false">WEEKNUM(F284,1)</f>
        <v>40</v>
      </c>
      <c r="J284" s="6" t="n">
        <v>321</v>
      </c>
      <c r="K284" s="6" t="n">
        <v>271</v>
      </c>
      <c r="L284" s="6" t="n">
        <f aca="false">J284-K284</f>
        <v>50</v>
      </c>
      <c r="M284" s="6" t="n">
        <v>2.8</v>
      </c>
      <c r="N284" s="6" t="n">
        <v>30.9</v>
      </c>
      <c r="O284" s="4" t="n">
        <f aca="false">M284*J284</f>
        <v>898.8</v>
      </c>
      <c r="P284" s="4" t="n">
        <f aca="false">N285*J286</f>
        <v>10038.6</v>
      </c>
      <c r="Q284" s="4" t="n">
        <f aca="false">+O284/10</f>
        <v>89.88</v>
      </c>
    </row>
    <row r="285" customFormat="false" ht="12.8" hidden="false" customHeight="false" outlineLevel="0" collapsed="false">
      <c r="A285" s="6" t="n">
        <f aca="false">+A286+1</f>
        <v>341</v>
      </c>
      <c r="B285" s="6" t="n">
        <f aca="false">YEAR(F285)</f>
        <v>2019</v>
      </c>
      <c r="C285" s="6" t="n">
        <f aca="false">WEEKNUM(E285,1)</f>
        <v>40</v>
      </c>
      <c r="D285" s="6" t="n">
        <f aca="false">MONTH(E285)</f>
        <v>10</v>
      </c>
      <c r="E285" s="19" t="n">
        <v>43742</v>
      </c>
      <c r="F285" s="18" t="n">
        <f aca="false">+E286</f>
        <v>43741</v>
      </c>
      <c r="G285" s="7" t="n">
        <f aca="false">NETWORKDAYS(F285,E285)-1</f>
        <v>1</v>
      </c>
      <c r="H285" s="8" t="n">
        <f aca="false">+MONTH(F285)</f>
        <v>10</v>
      </c>
      <c r="I285" s="6" t="n">
        <f aca="false">WEEKNUM(F285,1)</f>
        <v>40</v>
      </c>
      <c r="J285" s="6" t="n">
        <v>357</v>
      </c>
      <c r="K285" s="6" t="n">
        <v>260</v>
      </c>
      <c r="L285" s="6" t="n">
        <f aca="false">J285-K285</f>
        <v>97</v>
      </c>
      <c r="M285" s="6" t="n">
        <v>2.3</v>
      </c>
      <c r="N285" s="6" t="n">
        <v>28.6</v>
      </c>
      <c r="O285" s="4" t="n">
        <f aca="false">M285*J285</f>
        <v>821.1</v>
      </c>
      <c r="P285" s="4" t="n">
        <f aca="false">N286*J287</f>
        <v>5647.4</v>
      </c>
      <c r="Q285" s="4" t="n">
        <f aca="false">+O285/10</f>
        <v>82.11</v>
      </c>
    </row>
    <row r="286" customFormat="false" ht="12.8" hidden="false" customHeight="false" outlineLevel="0" collapsed="false">
      <c r="A286" s="6" t="n">
        <f aca="false">+A287+1</f>
        <v>340</v>
      </c>
      <c r="B286" s="6" t="n">
        <f aca="false">YEAR(F286)</f>
        <v>2019</v>
      </c>
      <c r="C286" s="6" t="n">
        <f aca="false">WEEKNUM(E286,1)</f>
        <v>40</v>
      </c>
      <c r="D286" s="6" t="n">
        <f aca="false">MONTH(E286)</f>
        <v>10</v>
      </c>
      <c r="E286" s="19" t="n">
        <v>43741</v>
      </c>
      <c r="F286" s="18" t="n">
        <f aca="false">+E287</f>
        <v>43740</v>
      </c>
      <c r="G286" s="7" t="n">
        <f aca="false">NETWORKDAYS(F286,E286)-1</f>
        <v>1</v>
      </c>
      <c r="H286" s="8" t="n">
        <f aca="false">+MONTH(F286)</f>
        <v>10</v>
      </c>
      <c r="I286" s="6" t="n">
        <f aca="false">WEEKNUM(F286,1)</f>
        <v>40</v>
      </c>
      <c r="J286" s="6" t="n">
        <v>351</v>
      </c>
      <c r="K286" s="6" t="n">
        <v>273</v>
      </c>
      <c r="L286" s="6" t="n">
        <f aca="false">J286-K286</f>
        <v>78</v>
      </c>
      <c r="M286" s="6" t="n">
        <v>3.2</v>
      </c>
      <c r="N286" s="6" t="n">
        <v>18.7</v>
      </c>
      <c r="O286" s="4" t="n">
        <f aca="false">M286*J286</f>
        <v>1123.2</v>
      </c>
      <c r="P286" s="4" t="n">
        <f aca="false">N287*J288</f>
        <v>8516.4</v>
      </c>
      <c r="Q286" s="4" t="n">
        <f aca="false">+O286/10</f>
        <v>112.32</v>
      </c>
    </row>
    <row r="287" customFormat="false" ht="12.8" hidden="false" customHeight="false" outlineLevel="0" collapsed="false">
      <c r="A287" s="6" t="n">
        <f aca="false">+A288+1</f>
        <v>339</v>
      </c>
      <c r="B287" s="6" t="n">
        <f aca="false">YEAR(F287)</f>
        <v>2019</v>
      </c>
      <c r="C287" s="6" t="n">
        <f aca="false">WEEKNUM(E287,1)</f>
        <v>40</v>
      </c>
      <c r="D287" s="6" t="n">
        <f aca="false">MONTH(E287)</f>
        <v>10</v>
      </c>
      <c r="E287" s="19" t="n">
        <v>43740</v>
      </c>
      <c r="F287" s="18" t="n">
        <f aca="false">+E288</f>
        <v>43739</v>
      </c>
      <c r="G287" s="7" t="n">
        <f aca="false">NETWORKDAYS(F287,E287)-1</f>
        <v>1</v>
      </c>
      <c r="H287" s="8" t="n">
        <f aca="false">+MONTH(F287)</f>
        <v>10</v>
      </c>
      <c r="I287" s="6" t="n">
        <f aca="false">WEEKNUM(F287,1)</f>
        <v>40</v>
      </c>
      <c r="J287" s="6" t="n">
        <v>302</v>
      </c>
      <c r="K287" s="6" t="n">
        <v>270</v>
      </c>
      <c r="L287" s="6" t="n">
        <f aca="false">J287-K287</f>
        <v>32</v>
      </c>
      <c r="M287" s="6" t="n">
        <v>1.9</v>
      </c>
      <c r="N287" s="6" t="n">
        <v>30.2</v>
      </c>
      <c r="O287" s="4" t="n">
        <f aca="false">M287*J287</f>
        <v>573.8</v>
      </c>
      <c r="P287" s="4" t="n">
        <f aca="false">N288*J289</f>
        <v>7485.1</v>
      </c>
      <c r="Q287" s="4" t="n">
        <f aca="false">+O287/10</f>
        <v>57.38</v>
      </c>
    </row>
    <row r="288" customFormat="false" ht="12.8" hidden="false" customHeight="false" outlineLevel="0" collapsed="false">
      <c r="A288" s="6" t="n">
        <f aca="false">+A289+1</f>
        <v>338</v>
      </c>
      <c r="B288" s="6" t="n">
        <f aca="false">YEAR(F288)</f>
        <v>2019</v>
      </c>
      <c r="C288" s="6" t="n">
        <f aca="false">WEEKNUM(E288,1)</f>
        <v>40</v>
      </c>
      <c r="D288" s="6" t="n">
        <f aca="false">MONTH(E288)</f>
        <v>10</v>
      </c>
      <c r="E288" s="19" t="n">
        <v>43739</v>
      </c>
      <c r="F288" s="18" t="n">
        <f aca="false">+E289</f>
        <v>43738</v>
      </c>
      <c r="G288" s="7" t="n">
        <f aca="false">NETWORKDAYS(F288,E288)-1</f>
        <v>1</v>
      </c>
      <c r="H288" s="8" t="n">
        <f aca="false">+MONTH(F288)</f>
        <v>9</v>
      </c>
      <c r="I288" s="6" t="n">
        <f aca="false">WEEKNUM(F288,1)</f>
        <v>40</v>
      </c>
      <c r="J288" s="6" t="n">
        <v>282</v>
      </c>
      <c r="K288" s="6" t="n">
        <v>268</v>
      </c>
      <c r="L288" s="6" t="n">
        <f aca="false">J288-K288</f>
        <v>14</v>
      </c>
      <c r="M288" s="6" t="n">
        <v>3.3</v>
      </c>
      <c r="N288" s="6" t="n">
        <v>28.9</v>
      </c>
      <c r="O288" s="4" t="n">
        <f aca="false">M288*J288</f>
        <v>930.6</v>
      </c>
      <c r="P288" s="4" t="n">
        <f aca="false">N289*J290</f>
        <v>7440</v>
      </c>
      <c r="Q288" s="4" t="n">
        <f aca="false">+O288/10</f>
        <v>93.06</v>
      </c>
    </row>
    <row r="289" customFormat="false" ht="12.8" hidden="false" customHeight="false" outlineLevel="0" collapsed="false">
      <c r="A289" s="6" t="n">
        <f aca="false">+A290+1</f>
        <v>337</v>
      </c>
      <c r="B289" s="6" t="n">
        <f aca="false">YEAR(F289)</f>
        <v>2019</v>
      </c>
      <c r="C289" s="6" t="n">
        <f aca="false">WEEKNUM(E289,1)</f>
        <v>40</v>
      </c>
      <c r="D289" s="6" t="n">
        <f aca="false">MONTH(E289)</f>
        <v>9</v>
      </c>
      <c r="E289" s="19" t="n">
        <v>43738</v>
      </c>
      <c r="F289" s="18" t="n">
        <f aca="false">+E290</f>
        <v>43735</v>
      </c>
      <c r="G289" s="7" t="n">
        <f aca="false">NETWORKDAYS(F289,E289)-1</f>
        <v>1</v>
      </c>
      <c r="H289" s="8" t="n">
        <f aca="false">+MONTH(F289)</f>
        <v>9</v>
      </c>
      <c r="I289" s="6" t="n">
        <f aca="false">WEEKNUM(F289,1)</f>
        <v>39</v>
      </c>
      <c r="J289" s="6" t="n">
        <v>259</v>
      </c>
      <c r="K289" s="6" t="n">
        <v>262</v>
      </c>
      <c r="L289" s="6" t="n">
        <f aca="false">J289-K289</f>
        <v>-3</v>
      </c>
      <c r="M289" s="6" t="n">
        <v>2.4</v>
      </c>
      <c r="N289" s="6" t="n">
        <v>31</v>
      </c>
      <c r="O289" s="4" t="n">
        <f aca="false">M289*J289</f>
        <v>621.6</v>
      </c>
      <c r="P289" s="4" t="n">
        <f aca="false">N290*J291</f>
        <v>8219.4</v>
      </c>
      <c r="Q289" s="4" t="n">
        <f aca="false">+O289/10</f>
        <v>62.16</v>
      </c>
    </row>
    <row r="290" customFormat="false" ht="12.8" hidden="false" customHeight="false" outlineLevel="0" collapsed="false">
      <c r="A290" s="6" t="n">
        <f aca="false">+A291+1</f>
        <v>336</v>
      </c>
      <c r="B290" s="6" t="n">
        <f aca="false">YEAR(F290)</f>
        <v>2019</v>
      </c>
      <c r="C290" s="6" t="n">
        <f aca="false">WEEKNUM(E290,1)</f>
        <v>39</v>
      </c>
      <c r="D290" s="6" t="n">
        <f aca="false">MONTH(E290)</f>
        <v>9</v>
      </c>
      <c r="E290" s="19" t="n">
        <v>43735</v>
      </c>
      <c r="F290" s="18" t="n">
        <f aca="false">+E291</f>
        <v>43734</v>
      </c>
      <c r="G290" s="7" t="n">
        <f aca="false">NETWORKDAYS(F290,E290)-1</f>
        <v>1</v>
      </c>
      <c r="H290" s="8" t="n">
        <f aca="false">+MONTH(F290)</f>
        <v>9</v>
      </c>
      <c r="I290" s="6" t="n">
        <f aca="false">WEEKNUM(F290,1)</f>
        <v>39</v>
      </c>
      <c r="J290" s="6" t="n">
        <v>240</v>
      </c>
      <c r="K290" s="6" t="n">
        <v>234</v>
      </c>
      <c r="L290" s="6" t="n">
        <f aca="false">J290-K290</f>
        <v>6</v>
      </c>
      <c r="M290" s="6" t="n">
        <v>3</v>
      </c>
      <c r="N290" s="6" t="n">
        <v>30.9</v>
      </c>
      <c r="O290" s="4" t="n">
        <f aca="false">M290*J290</f>
        <v>720</v>
      </c>
      <c r="P290" s="4" t="n">
        <f aca="false">N291*J292</f>
        <v>9045.7</v>
      </c>
      <c r="Q290" s="4" t="n">
        <f aca="false">+O290/10</f>
        <v>72</v>
      </c>
    </row>
    <row r="291" customFormat="false" ht="12.8" hidden="false" customHeight="false" outlineLevel="0" collapsed="false">
      <c r="A291" s="6" t="n">
        <f aca="false">+A292+1</f>
        <v>335</v>
      </c>
      <c r="B291" s="6" t="n">
        <f aca="false">YEAR(F291)</f>
        <v>2019</v>
      </c>
      <c r="C291" s="6" t="n">
        <f aca="false">WEEKNUM(E291,1)</f>
        <v>39</v>
      </c>
      <c r="D291" s="6" t="n">
        <f aca="false">MONTH(E291)</f>
        <v>9</v>
      </c>
      <c r="E291" s="19" t="n">
        <v>43734</v>
      </c>
      <c r="F291" s="18" t="n">
        <f aca="false">+E292</f>
        <v>43733</v>
      </c>
      <c r="G291" s="7" t="n">
        <f aca="false">NETWORKDAYS(F291,E291)-1</f>
        <v>1</v>
      </c>
      <c r="H291" s="8" t="n">
        <f aca="false">+MONTH(F291)</f>
        <v>9</v>
      </c>
      <c r="I291" s="6" t="n">
        <f aca="false">WEEKNUM(F291,1)</f>
        <v>39</v>
      </c>
      <c r="J291" s="6" t="n">
        <v>266</v>
      </c>
      <c r="K291" s="6" t="n">
        <v>263</v>
      </c>
      <c r="L291" s="6" t="n">
        <f aca="false">J291-K291</f>
        <v>3</v>
      </c>
      <c r="M291" s="6" t="n">
        <v>2.9</v>
      </c>
      <c r="N291" s="6" t="n">
        <v>28.9</v>
      </c>
      <c r="O291" s="4" t="n">
        <f aca="false">M291*J291</f>
        <v>771.4</v>
      </c>
      <c r="P291" s="4" t="n">
        <f aca="false">N292*J293</f>
        <v>10606.6</v>
      </c>
      <c r="Q291" s="4" t="n">
        <f aca="false">+O291/10</f>
        <v>77.14</v>
      </c>
    </row>
    <row r="292" customFormat="false" ht="12.8" hidden="false" customHeight="false" outlineLevel="0" collapsed="false">
      <c r="A292" s="6" t="n">
        <f aca="false">+A293+1</f>
        <v>334</v>
      </c>
      <c r="B292" s="6" t="n">
        <f aca="false">YEAR(F292)</f>
        <v>2019</v>
      </c>
      <c r="C292" s="6" t="n">
        <f aca="false">WEEKNUM(E292,1)</f>
        <v>39</v>
      </c>
      <c r="D292" s="6" t="n">
        <f aca="false">MONTH(E292)</f>
        <v>9</v>
      </c>
      <c r="E292" s="19" t="n">
        <v>43733</v>
      </c>
      <c r="F292" s="18" t="n">
        <f aca="false">+E293</f>
        <v>43732</v>
      </c>
      <c r="G292" s="7" t="n">
        <f aca="false">NETWORKDAYS(F292,E292)-1</f>
        <v>1</v>
      </c>
      <c r="H292" s="8" t="n">
        <f aca="false">+MONTH(F292)</f>
        <v>9</v>
      </c>
      <c r="I292" s="6" t="n">
        <f aca="false">WEEKNUM(F292,1)</f>
        <v>39</v>
      </c>
      <c r="J292" s="6" t="n">
        <v>313</v>
      </c>
      <c r="K292" s="6" t="n">
        <v>224</v>
      </c>
      <c r="L292" s="6" t="n">
        <f aca="false">J292-K292</f>
        <v>89</v>
      </c>
      <c r="M292" s="6" t="n">
        <v>2</v>
      </c>
      <c r="N292" s="6" t="n">
        <v>29.3</v>
      </c>
      <c r="O292" s="4" t="n">
        <f aca="false">M292*J292</f>
        <v>626</v>
      </c>
      <c r="P292" s="4" t="n">
        <f aca="false">N293*J294</f>
        <v>9804</v>
      </c>
      <c r="Q292" s="4" t="n">
        <f aca="false">+O292/10</f>
        <v>62.6</v>
      </c>
    </row>
    <row r="293" customFormat="false" ht="12.8" hidden="false" customHeight="false" outlineLevel="0" collapsed="false">
      <c r="A293" s="6" t="n">
        <f aca="false">+A294+1</f>
        <v>333</v>
      </c>
      <c r="B293" s="6" t="n">
        <f aca="false">YEAR(F293)</f>
        <v>2019</v>
      </c>
      <c r="C293" s="6" t="n">
        <f aca="false">WEEKNUM(E293,1)</f>
        <v>39</v>
      </c>
      <c r="D293" s="6" t="n">
        <f aca="false">MONTH(E293)</f>
        <v>9</v>
      </c>
      <c r="E293" s="19" t="n">
        <v>43732</v>
      </c>
      <c r="F293" s="18" t="n">
        <f aca="false">+E294</f>
        <v>43731</v>
      </c>
      <c r="G293" s="7" t="n">
        <f aca="false">NETWORKDAYS(F293,E293)-1</f>
        <v>1</v>
      </c>
      <c r="H293" s="8" t="n">
        <f aca="false">+MONTH(F293)</f>
        <v>9</v>
      </c>
      <c r="I293" s="6" t="n">
        <f aca="false">WEEKNUM(F293,1)</f>
        <v>39</v>
      </c>
      <c r="J293" s="6" t="n">
        <v>362</v>
      </c>
      <c r="K293" s="6" t="n">
        <v>315</v>
      </c>
      <c r="L293" s="6" t="n">
        <f aca="false">J293-K293</f>
        <v>47</v>
      </c>
      <c r="M293" s="6" t="n">
        <v>2</v>
      </c>
      <c r="N293" s="6" t="n">
        <v>28.5</v>
      </c>
      <c r="O293" s="4" t="n">
        <f aca="false">M293*J293</f>
        <v>724</v>
      </c>
      <c r="P293" s="4" t="n">
        <f aca="false">N294*J295</f>
        <v>10324.6</v>
      </c>
      <c r="Q293" s="4" t="n">
        <f aca="false">+O293/10</f>
        <v>72.4</v>
      </c>
    </row>
    <row r="294" customFormat="false" ht="12.8" hidden="false" customHeight="false" outlineLevel="0" collapsed="false">
      <c r="A294" s="6" t="n">
        <f aca="false">+A295+1</f>
        <v>332</v>
      </c>
      <c r="B294" s="6" t="n">
        <f aca="false">YEAR(F294)</f>
        <v>2019</v>
      </c>
      <c r="C294" s="6" t="n">
        <f aca="false">WEEKNUM(E294,1)</f>
        <v>39</v>
      </c>
      <c r="D294" s="6" t="n">
        <f aca="false">MONTH(E294)</f>
        <v>9</v>
      </c>
      <c r="E294" s="19" t="n">
        <v>43731</v>
      </c>
      <c r="F294" s="18" t="n">
        <f aca="false">+E295</f>
        <v>43728</v>
      </c>
      <c r="G294" s="7" t="n">
        <f aca="false">NETWORKDAYS(F294,E294)-1</f>
        <v>1</v>
      </c>
      <c r="H294" s="8" t="n">
        <f aca="false">+MONTH(F294)</f>
        <v>9</v>
      </c>
      <c r="I294" s="6" t="n">
        <f aca="false">WEEKNUM(F294,1)</f>
        <v>38</v>
      </c>
      <c r="J294" s="6" t="n">
        <v>344</v>
      </c>
      <c r="K294" s="6" t="n">
        <v>269</v>
      </c>
      <c r="L294" s="6" t="n">
        <f aca="false">J294-K294</f>
        <v>75</v>
      </c>
      <c r="M294" s="6" t="n">
        <v>2</v>
      </c>
      <c r="N294" s="6" t="n">
        <v>28.6</v>
      </c>
      <c r="O294" s="4" t="n">
        <f aca="false">M294*J294</f>
        <v>688</v>
      </c>
      <c r="P294" s="4" t="n">
        <f aca="false">N295*J296</f>
        <v>8866.5</v>
      </c>
      <c r="Q294" s="4" t="n">
        <f aca="false">+O294/10</f>
        <v>68.8</v>
      </c>
    </row>
    <row r="295" customFormat="false" ht="12.8" hidden="false" customHeight="false" outlineLevel="0" collapsed="false">
      <c r="A295" s="6" t="n">
        <f aca="false">+A296+1</f>
        <v>331</v>
      </c>
      <c r="B295" s="6" t="n">
        <f aca="false">YEAR(F295)</f>
        <v>2019</v>
      </c>
      <c r="C295" s="6" t="n">
        <f aca="false">WEEKNUM(E295,1)</f>
        <v>38</v>
      </c>
      <c r="D295" s="6" t="n">
        <f aca="false">MONTH(E295)</f>
        <v>9</v>
      </c>
      <c r="E295" s="19" t="n">
        <v>43728</v>
      </c>
      <c r="F295" s="18" t="n">
        <f aca="false">+E296</f>
        <v>43727</v>
      </c>
      <c r="G295" s="7" t="n">
        <f aca="false">NETWORKDAYS(F295,E295)-1</f>
        <v>1</v>
      </c>
      <c r="H295" s="8" t="n">
        <f aca="false">+MONTH(F295)</f>
        <v>9</v>
      </c>
      <c r="I295" s="6" t="n">
        <f aca="false">WEEKNUM(F295,1)</f>
        <v>38</v>
      </c>
      <c r="J295" s="6" t="n">
        <v>361</v>
      </c>
      <c r="K295" s="6" t="n">
        <v>256</v>
      </c>
      <c r="L295" s="6" t="n">
        <f aca="false">J295-K295</f>
        <v>105</v>
      </c>
      <c r="M295" s="6" t="n">
        <v>3</v>
      </c>
      <c r="N295" s="6" t="n">
        <v>25.7</v>
      </c>
      <c r="O295" s="4" t="n">
        <f aca="false">M295*J295</f>
        <v>1083</v>
      </c>
      <c r="P295" s="4" t="n">
        <f aca="false">N296*J297</f>
        <v>8208</v>
      </c>
      <c r="Q295" s="4" t="n">
        <f aca="false">+O295/10</f>
        <v>108.3</v>
      </c>
    </row>
    <row r="296" customFormat="false" ht="12.8" hidden="false" customHeight="false" outlineLevel="0" collapsed="false">
      <c r="A296" s="6" t="n">
        <f aca="false">+A297+1</f>
        <v>330</v>
      </c>
      <c r="B296" s="6" t="n">
        <f aca="false">YEAR(F296)</f>
        <v>2019</v>
      </c>
      <c r="C296" s="6" t="n">
        <f aca="false">WEEKNUM(E296,1)</f>
        <v>38</v>
      </c>
      <c r="D296" s="6" t="n">
        <f aca="false">MONTH(E296)</f>
        <v>9</v>
      </c>
      <c r="E296" s="19" t="n">
        <v>43727</v>
      </c>
      <c r="F296" s="18" t="n">
        <f aca="false">+E297</f>
        <v>43725</v>
      </c>
      <c r="G296" s="7" t="n">
        <f aca="false">NETWORKDAYS(F296,E296)-1</f>
        <v>2</v>
      </c>
      <c r="H296" s="8" t="n">
        <f aca="false">+MONTH(F296)</f>
        <v>9</v>
      </c>
      <c r="I296" s="6" t="n">
        <f aca="false">WEEKNUM(F296,1)</f>
        <v>38</v>
      </c>
      <c r="J296" s="6" t="n">
        <v>345</v>
      </c>
      <c r="K296" s="6" t="n">
        <v>271</v>
      </c>
      <c r="L296" s="6" t="n">
        <f aca="false">J296-K296</f>
        <v>74</v>
      </c>
      <c r="M296" s="6" t="n">
        <v>1.9</v>
      </c>
      <c r="N296" s="6" t="n">
        <v>30.4</v>
      </c>
      <c r="O296" s="4" t="n">
        <f aca="false">M296*J296</f>
        <v>655.5</v>
      </c>
      <c r="P296" s="4" t="n">
        <f aca="false">N297*J298</f>
        <v>8082.5</v>
      </c>
      <c r="Q296" s="4" t="n">
        <f aca="false">+O296/10</f>
        <v>65.55</v>
      </c>
    </row>
    <row r="297" customFormat="false" ht="12.8" hidden="false" customHeight="false" outlineLevel="0" collapsed="false">
      <c r="A297" s="6" t="n">
        <f aca="false">+A298+1</f>
        <v>329</v>
      </c>
      <c r="B297" s="6" t="n">
        <f aca="false">YEAR(F297)</f>
        <v>2019</v>
      </c>
      <c r="C297" s="6" t="n">
        <f aca="false">WEEKNUM(E297,1)</f>
        <v>38</v>
      </c>
      <c r="D297" s="6" t="n">
        <f aca="false">MONTH(E297)</f>
        <v>9</v>
      </c>
      <c r="E297" s="19" t="n">
        <v>43725</v>
      </c>
      <c r="F297" s="18" t="n">
        <f aca="false">+E298</f>
        <v>43724</v>
      </c>
      <c r="G297" s="7" t="n">
        <f aca="false">NETWORKDAYS(F297,E297)-1</f>
        <v>1</v>
      </c>
      <c r="H297" s="8" t="n">
        <f aca="false">+MONTH(F297)</f>
        <v>9</v>
      </c>
      <c r="I297" s="6" t="n">
        <f aca="false">WEEKNUM(F297,1)</f>
        <v>38</v>
      </c>
      <c r="J297" s="6" t="n">
        <v>270</v>
      </c>
      <c r="K297" s="6" t="n">
        <v>271</v>
      </c>
      <c r="L297" s="6" t="n">
        <f aca="false">J297-K297</f>
        <v>-1</v>
      </c>
      <c r="M297" s="6" t="n">
        <v>3.7</v>
      </c>
      <c r="N297" s="6" t="n">
        <v>30.5</v>
      </c>
      <c r="O297" s="4" t="n">
        <f aca="false">M297*J297</f>
        <v>999</v>
      </c>
      <c r="P297" s="4" t="n">
        <f aca="false">N298*J299</f>
        <v>3379.6</v>
      </c>
      <c r="Q297" s="4" t="n">
        <f aca="false">+O297/10</f>
        <v>99.9</v>
      </c>
    </row>
    <row r="298" customFormat="false" ht="12.8" hidden="false" customHeight="false" outlineLevel="0" collapsed="false">
      <c r="A298" s="6" t="n">
        <f aca="false">+A299+1</f>
        <v>328</v>
      </c>
      <c r="B298" s="6" t="n">
        <f aca="false">YEAR(F298)</f>
        <v>2019</v>
      </c>
      <c r="C298" s="6" t="n">
        <f aca="false">WEEKNUM(E298,1)</f>
        <v>38</v>
      </c>
      <c r="D298" s="6" t="n">
        <f aca="false">MONTH(E298)</f>
        <v>9</v>
      </c>
      <c r="E298" s="19" t="n">
        <v>43724</v>
      </c>
      <c r="F298" s="18" t="n">
        <f aca="false">+E299</f>
        <v>43721</v>
      </c>
      <c r="G298" s="7" t="n">
        <f aca="false">NETWORKDAYS(F298,E298)-1</f>
        <v>1</v>
      </c>
      <c r="H298" s="8" t="n">
        <f aca="false">+MONTH(F298)</f>
        <v>9</v>
      </c>
      <c r="I298" s="6" t="n">
        <f aca="false">WEEKNUM(F298,1)</f>
        <v>37</v>
      </c>
      <c r="J298" s="6" t="n">
        <v>265</v>
      </c>
      <c r="K298" s="6" t="n">
        <v>272</v>
      </c>
      <c r="L298" s="6" t="n">
        <f aca="false">J298-K298</f>
        <v>-7</v>
      </c>
      <c r="M298" s="6" t="n">
        <v>3.7</v>
      </c>
      <c r="N298" s="6" t="n">
        <v>23.8</v>
      </c>
      <c r="O298" s="4" t="n">
        <f aca="false">M298*J298</f>
        <v>980.5</v>
      </c>
      <c r="P298" s="4" t="n">
        <f aca="false">N299*J300</f>
        <v>11618.6</v>
      </c>
      <c r="Q298" s="4" t="n">
        <f aca="false">+O298/10</f>
        <v>98.05</v>
      </c>
    </row>
    <row r="299" customFormat="false" ht="12.8" hidden="false" customHeight="false" outlineLevel="0" collapsed="false">
      <c r="A299" s="6" t="n">
        <f aca="false">+A300+1</f>
        <v>327</v>
      </c>
      <c r="B299" s="6" t="n">
        <f aca="false">YEAR(F299)</f>
        <v>2019</v>
      </c>
      <c r="C299" s="6" t="n">
        <f aca="false">WEEKNUM(E299,1)</f>
        <v>37</v>
      </c>
      <c r="D299" s="6" t="n">
        <f aca="false">MONTH(E299)</f>
        <v>9</v>
      </c>
      <c r="E299" s="19" t="n">
        <v>43721</v>
      </c>
      <c r="F299" s="18" t="n">
        <f aca="false">+E300</f>
        <v>43720</v>
      </c>
      <c r="G299" s="7" t="n">
        <f aca="false">NETWORKDAYS(F299,E299)-1</f>
        <v>1</v>
      </c>
      <c r="H299" s="8" t="n">
        <f aca="false">+MONTH(F299)</f>
        <v>9</v>
      </c>
      <c r="I299" s="6" t="n">
        <f aca="false">WEEKNUM(F299,1)</f>
        <v>37</v>
      </c>
      <c r="J299" s="6" t="n">
        <v>142</v>
      </c>
      <c r="K299" s="6" t="n">
        <v>177</v>
      </c>
      <c r="L299" s="6" t="n">
        <f aca="false">J299-K299</f>
        <v>-35</v>
      </c>
      <c r="M299" s="6" t="n">
        <v>3.3</v>
      </c>
      <c r="N299" s="6" t="n">
        <v>30.1</v>
      </c>
      <c r="O299" s="4" t="n">
        <f aca="false">M299*J299</f>
        <v>468.6</v>
      </c>
      <c r="P299" s="4" t="n">
        <f aca="false">N300*J301</f>
        <v>12126.5</v>
      </c>
      <c r="Q299" s="4" t="n">
        <f aca="false">+O299/10</f>
        <v>46.86</v>
      </c>
    </row>
    <row r="300" customFormat="false" ht="12.8" hidden="false" customHeight="false" outlineLevel="0" collapsed="false">
      <c r="A300" s="6" t="n">
        <f aca="false">+A301+1</f>
        <v>326</v>
      </c>
      <c r="B300" s="6" t="n">
        <f aca="false">YEAR(F300)</f>
        <v>2019</v>
      </c>
      <c r="C300" s="6" t="n">
        <f aca="false">WEEKNUM(E300,1)</f>
        <v>37</v>
      </c>
      <c r="D300" s="6" t="n">
        <f aca="false">MONTH(E300)</f>
        <v>9</v>
      </c>
      <c r="E300" s="19" t="n">
        <v>43720</v>
      </c>
      <c r="F300" s="18" t="n">
        <f aca="false">+E301</f>
        <v>43719</v>
      </c>
      <c r="G300" s="7" t="n">
        <f aca="false">NETWORKDAYS(F300,E300)-1</f>
        <v>1</v>
      </c>
      <c r="H300" s="8" t="n">
        <f aca="false">+MONTH(F300)</f>
        <v>9</v>
      </c>
      <c r="I300" s="6" t="n">
        <f aca="false">WEEKNUM(F300,1)</f>
        <v>37</v>
      </c>
      <c r="J300" s="6" t="n">
        <v>386</v>
      </c>
      <c r="K300" s="6" t="n">
        <v>351</v>
      </c>
      <c r="L300" s="6" t="n">
        <f aca="false">J300-K300</f>
        <v>35</v>
      </c>
      <c r="M300" s="6" t="n">
        <v>2.2</v>
      </c>
      <c r="N300" s="6" t="n">
        <v>30.7</v>
      </c>
      <c r="O300" s="4" t="n">
        <f aca="false">M300*J300</f>
        <v>849.2</v>
      </c>
      <c r="P300" s="4" t="n">
        <f aca="false">N301*J302</f>
        <v>8638.7</v>
      </c>
      <c r="Q300" s="4" t="n">
        <f aca="false">+O300/10</f>
        <v>84.92</v>
      </c>
    </row>
    <row r="301" customFormat="false" ht="12.8" hidden="false" customHeight="false" outlineLevel="0" collapsed="false">
      <c r="A301" s="6" t="n">
        <f aca="false">+A302+1</f>
        <v>325</v>
      </c>
      <c r="B301" s="6" t="n">
        <f aca="false">YEAR(F301)</f>
        <v>2019</v>
      </c>
      <c r="C301" s="6" t="n">
        <f aca="false">WEEKNUM(E301,1)</f>
        <v>37</v>
      </c>
      <c r="D301" s="6" t="n">
        <f aca="false">MONTH(E301)</f>
        <v>9</v>
      </c>
      <c r="E301" s="19" t="n">
        <v>43719</v>
      </c>
      <c r="F301" s="18" t="n">
        <f aca="false">+E302</f>
        <v>43718</v>
      </c>
      <c r="G301" s="7" t="n">
        <f aca="false">NETWORKDAYS(F301,E301)-1</f>
        <v>1</v>
      </c>
      <c r="H301" s="8" t="n">
        <f aca="false">+MONTH(F301)</f>
        <v>9</v>
      </c>
      <c r="I301" s="6" t="n">
        <f aca="false">WEEKNUM(F301,1)</f>
        <v>37</v>
      </c>
      <c r="J301" s="6" t="n">
        <v>395</v>
      </c>
      <c r="K301" s="6" t="n">
        <v>272</v>
      </c>
      <c r="L301" s="6" t="n">
        <f aca="false">J301-K301</f>
        <v>123</v>
      </c>
      <c r="M301" s="6" t="n">
        <v>3</v>
      </c>
      <c r="N301" s="6" t="n">
        <v>30.1</v>
      </c>
      <c r="O301" s="4" t="n">
        <f aca="false">M301*J301</f>
        <v>1185</v>
      </c>
      <c r="P301" s="4" t="n">
        <f aca="false">N302*J303</f>
        <v>10241.4</v>
      </c>
      <c r="Q301" s="4" t="n">
        <f aca="false">+O301/10</f>
        <v>118.5</v>
      </c>
    </row>
    <row r="302" customFormat="false" ht="12.8" hidden="false" customHeight="false" outlineLevel="0" collapsed="false">
      <c r="A302" s="6" t="n">
        <f aca="false">+A303+1</f>
        <v>324</v>
      </c>
      <c r="B302" s="6" t="n">
        <f aca="false">YEAR(F302)</f>
        <v>2019</v>
      </c>
      <c r="C302" s="6" t="n">
        <f aca="false">WEEKNUM(E302,1)</f>
        <v>37</v>
      </c>
      <c r="D302" s="6" t="n">
        <f aca="false">MONTH(E302)</f>
        <v>9</v>
      </c>
      <c r="E302" s="19" t="n">
        <v>43718</v>
      </c>
      <c r="F302" s="18" t="n">
        <f aca="false">+E303</f>
        <v>43717</v>
      </c>
      <c r="G302" s="7" t="n">
        <f aca="false">NETWORKDAYS(F302,E302)-1</f>
        <v>1</v>
      </c>
      <c r="H302" s="8" t="n">
        <f aca="false">+MONTH(F302)</f>
        <v>9</v>
      </c>
      <c r="I302" s="6" t="n">
        <f aca="false">WEEKNUM(F302,1)</f>
        <v>37</v>
      </c>
      <c r="J302" s="6" t="n">
        <v>287</v>
      </c>
      <c r="K302" s="6" t="n">
        <v>271</v>
      </c>
      <c r="L302" s="6" t="n">
        <f aca="false">J302-K302</f>
        <v>16</v>
      </c>
      <c r="M302" s="6" t="n">
        <v>3.2</v>
      </c>
      <c r="N302" s="6" t="n">
        <v>30.3</v>
      </c>
      <c r="O302" s="4" t="n">
        <f aca="false">M302*J302</f>
        <v>918.4</v>
      </c>
      <c r="P302" s="4" t="n">
        <f aca="false">N303*J304</f>
        <v>12870.2</v>
      </c>
      <c r="Q302" s="4" t="n">
        <f aca="false">+O302/10</f>
        <v>91.84</v>
      </c>
    </row>
    <row r="303" customFormat="false" ht="12.8" hidden="false" customHeight="false" outlineLevel="0" collapsed="false">
      <c r="A303" s="6" t="n">
        <f aca="false">+A304+1</f>
        <v>323</v>
      </c>
      <c r="B303" s="6" t="n">
        <f aca="false">YEAR(F303)</f>
        <v>2019</v>
      </c>
      <c r="C303" s="6" t="n">
        <f aca="false">WEEKNUM(E303,1)</f>
        <v>37</v>
      </c>
      <c r="D303" s="6" t="n">
        <f aca="false">MONTH(E303)</f>
        <v>9</v>
      </c>
      <c r="E303" s="19" t="n">
        <v>43717</v>
      </c>
      <c r="F303" s="18" t="n">
        <f aca="false">+E304</f>
        <v>43714</v>
      </c>
      <c r="G303" s="7" t="n">
        <f aca="false">NETWORKDAYS(F303,E303)-1</f>
        <v>1</v>
      </c>
      <c r="H303" s="8" t="n">
        <f aca="false">+MONTH(F303)</f>
        <v>9</v>
      </c>
      <c r="I303" s="6" t="n">
        <f aca="false">WEEKNUM(F303,1)</f>
        <v>36</v>
      </c>
      <c r="J303" s="6" t="n">
        <v>338</v>
      </c>
      <c r="K303" s="6" t="n">
        <v>272</v>
      </c>
      <c r="L303" s="6" t="n">
        <f aca="false">J303-K303</f>
        <v>66</v>
      </c>
      <c r="M303" s="6" t="n">
        <v>3.9</v>
      </c>
      <c r="N303" s="6" t="n">
        <v>31.7</v>
      </c>
      <c r="O303" s="4" t="n">
        <f aca="false">M303*J303</f>
        <v>1318.2</v>
      </c>
      <c r="P303" s="4" t="n">
        <f aca="false">N304*J305</f>
        <v>6816</v>
      </c>
      <c r="Q303" s="4" t="n">
        <f aca="false">+O303/10</f>
        <v>131.82</v>
      </c>
    </row>
    <row r="304" customFormat="false" ht="12.8" hidden="false" customHeight="false" outlineLevel="0" collapsed="false">
      <c r="A304" s="6" t="n">
        <f aca="false">+A305+1</f>
        <v>322</v>
      </c>
      <c r="B304" s="6" t="n">
        <f aca="false">YEAR(F304)</f>
        <v>2019</v>
      </c>
      <c r="C304" s="6" t="n">
        <f aca="false">WEEKNUM(E304,1)</f>
        <v>36</v>
      </c>
      <c r="D304" s="6" t="n">
        <f aca="false">MONTH(E304)</f>
        <v>9</v>
      </c>
      <c r="E304" s="19" t="n">
        <v>43714</v>
      </c>
      <c r="F304" s="18" t="n">
        <f aca="false">+E305</f>
        <v>43713</v>
      </c>
      <c r="G304" s="7" t="n">
        <f aca="false">NETWORKDAYS(F304,E304)-1</f>
        <v>1</v>
      </c>
      <c r="H304" s="8" t="n">
        <f aca="false">+MONTH(F304)</f>
        <v>9</v>
      </c>
      <c r="I304" s="6" t="n">
        <f aca="false">WEEKNUM(F304,1)</f>
        <v>36</v>
      </c>
      <c r="J304" s="6" t="n">
        <v>406</v>
      </c>
      <c r="K304" s="6" t="n">
        <v>247</v>
      </c>
      <c r="L304" s="6" t="n">
        <f aca="false">J304-K304</f>
        <v>159</v>
      </c>
      <c r="M304" s="6" t="n">
        <v>3.7</v>
      </c>
      <c r="N304" s="6" t="n">
        <v>32</v>
      </c>
      <c r="O304" s="4" t="n">
        <f aca="false">M304*J304</f>
        <v>1502.2</v>
      </c>
      <c r="P304" s="4" t="n">
        <f aca="false">N305*J306</f>
        <v>13227.5</v>
      </c>
      <c r="Q304" s="4" t="n">
        <f aca="false">+O304/10</f>
        <v>150.22</v>
      </c>
    </row>
    <row r="305" customFormat="false" ht="12.8" hidden="false" customHeight="false" outlineLevel="0" collapsed="false">
      <c r="A305" s="6" t="n">
        <f aca="false">+A306+1</f>
        <v>321</v>
      </c>
      <c r="B305" s="6" t="n">
        <f aca="false">YEAR(F305)</f>
        <v>2019</v>
      </c>
      <c r="C305" s="6" t="n">
        <f aca="false">WEEKNUM(E305,1)</f>
        <v>36</v>
      </c>
      <c r="D305" s="6" t="n">
        <f aca="false">MONTH(E305)</f>
        <v>9</v>
      </c>
      <c r="E305" s="19" t="n">
        <v>43713</v>
      </c>
      <c r="F305" s="18" t="n">
        <f aca="false">+E306</f>
        <v>43712</v>
      </c>
      <c r="G305" s="7" t="n">
        <f aca="false">NETWORKDAYS(F305,E305)-1</f>
        <v>1</v>
      </c>
      <c r="H305" s="8" t="n">
        <f aca="false">+MONTH(F305)</f>
        <v>9</v>
      </c>
      <c r="I305" s="6" t="n">
        <f aca="false">WEEKNUM(F305,1)</f>
        <v>36</v>
      </c>
      <c r="J305" s="6" t="n">
        <v>213</v>
      </c>
      <c r="K305" s="6" t="n">
        <v>224</v>
      </c>
      <c r="L305" s="6" t="n">
        <f aca="false">J305-K305</f>
        <v>-11</v>
      </c>
      <c r="M305" s="6" t="n">
        <v>3.7</v>
      </c>
      <c r="N305" s="6" t="n">
        <v>32.5</v>
      </c>
      <c r="O305" s="4" t="n">
        <f aca="false">M305*J305</f>
        <v>788.1</v>
      </c>
      <c r="P305" s="4" t="n">
        <f aca="false">N306*J307</f>
        <v>8547.5</v>
      </c>
      <c r="Q305" s="4" t="n">
        <f aca="false">+O305/10</f>
        <v>78.81</v>
      </c>
    </row>
    <row r="306" customFormat="false" ht="12.8" hidden="false" customHeight="false" outlineLevel="0" collapsed="false">
      <c r="A306" s="6" t="n">
        <f aca="false">+A307+1</f>
        <v>320</v>
      </c>
      <c r="B306" s="6" t="n">
        <f aca="false">YEAR(F306)</f>
        <v>2019</v>
      </c>
      <c r="C306" s="6" t="n">
        <f aca="false">WEEKNUM(E306,1)</f>
        <v>36</v>
      </c>
      <c r="D306" s="6" t="n">
        <f aca="false">MONTH(E306)</f>
        <v>9</v>
      </c>
      <c r="E306" s="19" t="n">
        <v>43712</v>
      </c>
      <c r="F306" s="18" t="n">
        <f aca="false">+E307</f>
        <v>43711</v>
      </c>
      <c r="G306" s="7" t="n">
        <f aca="false">NETWORKDAYS(F306,E306)-1</f>
        <v>1</v>
      </c>
      <c r="H306" s="8" t="n">
        <f aca="false">+MONTH(F306)</f>
        <v>9</v>
      </c>
      <c r="I306" s="6" t="n">
        <f aca="false">WEEKNUM(F306,1)</f>
        <v>36</v>
      </c>
      <c r="J306" s="6" t="n">
        <v>407</v>
      </c>
      <c r="K306" s="6" t="n">
        <v>237</v>
      </c>
      <c r="L306" s="6" t="n">
        <f aca="false">J306-K306</f>
        <v>170</v>
      </c>
      <c r="M306" s="6" t="n">
        <v>2.3</v>
      </c>
      <c r="N306" s="6" t="n">
        <v>32.5</v>
      </c>
      <c r="O306" s="4" t="n">
        <f aca="false">M306*J306</f>
        <v>936.1</v>
      </c>
      <c r="P306" s="4" t="n">
        <f aca="false">N307*J308</f>
        <v>6126.7</v>
      </c>
      <c r="Q306" s="4" t="n">
        <f aca="false">+O306/10</f>
        <v>93.61</v>
      </c>
    </row>
    <row r="307" customFormat="false" ht="12.8" hidden="false" customHeight="false" outlineLevel="0" collapsed="false">
      <c r="A307" s="6" t="n">
        <f aca="false">+A308+1</f>
        <v>319</v>
      </c>
      <c r="B307" s="6" t="n">
        <f aca="false">YEAR(F307)</f>
        <v>2019</v>
      </c>
      <c r="C307" s="6" t="n">
        <f aca="false">WEEKNUM(E307,1)</f>
        <v>36</v>
      </c>
      <c r="D307" s="6" t="n">
        <f aca="false">MONTH(E307)</f>
        <v>9</v>
      </c>
      <c r="E307" s="19" t="n">
        <v>43711</v>
      </c>
      <c r="F307" s="18" t="n">
        <f aca="false">+E308</f>
        <v>43710</v>
      </c>
      <c r="G307" s="7" t="n">
        <f aca="false">NETWORKDAYS(F307,E307)-1</f>
        <v>1</v>
      </c>
      <c r="H307" s="8" t="n">
        <f aca="false">+MONTH(F307)</f>
        <v>9</v>
      </c>
      <c r="I307" s="6" t="n">
        <f aca="false">WEEKNUM(F307,1)</f>
        <v>36</v>
      </c>
      <c r="J307" s="6" t="n">
        <v>263</v>
      </c>
      <c r="K307" s="6" t="n">
        <v>235</v>
      </c>
      <c r="L307" s="6" t="n">
        <f aca="false">J307-K307</f>
        <v>28</v>
      </c>
      <c r="M307" s="6" t="n">
        <v>3</v>
      </c>
      <c r="N307" s="6" t="n">
        <v>31.1</v>
      </c>
      <c r="O307" s="4" t="n">
        <f aca="false">M307*J307</f>
        <v>789</v>
      </c>
      <c r="P307" s="4" t="n">
        <f aca="false">N308*J309</f>
        <v>9595.6</v>
      </c>
      <c r="Q307" s="4" t="n">
        <f aca="false">+O307/10</f>
        <v>78.9</v>
      </c>
    </row>
    <row r="308" customFormat="false" ht="12.8" hidden="false" customHeight="false" outlineLevel="0" collapsed="false">
      <c r="A308" s="6" t="n">
        <f aca="false">+A309+1</f>
        <v>318</v>
      </c>
      <c r="B308" s="6" t="n">
        <f aca="false">YEAR(F308)</f>
        <v>2019</v>
      </c>
      <c r="C308" s="6" t="n">
        <f aca="false">WEEKNUM(E308,1)</f>
        <v>36</v>
      </c>
      <c r="D308" s="6" t="n">
        <f aca="false">MONTH(E308)</f>
        <v>9</v>
      </c>
      <c r="E308" s="19" t="n">
        <v>43710</v>
      </c>
      <c r="F308" s="18" t="n">
        <f aca="false">+E309</f>
        <v>43707</v>
      </c>
      <c r="G308" s="7" t="n">
        <f aca="false">NETWORKDAYS(F308,E308)-1</f>
        <v>1</v>
      </c>
      <c r="H308" s="8" t="n">
        <f aca="false">+MONTH(F308)</f>
        <v>8</v>
      </c>
      <c r="I308" s="6" t="n">
        <f aca="false">WEEKNUM(F308,1)</f>
        <v>35</v>
      </c>
      <c r="J308" s="6" t="n">
        <v>197</v>
      </c>
      <c r="K308" s="6" t="n">
        <v>232</v>
      </c>
      <c r="L308" s="6" t="n">
        <f aca="false">J308-K308</f>
        <v>-35</v>
      </c>
      <c r="M308" s="6" t="n">
        <v>2.7</v>
      </c>
      <c r="N308" s="6" t="n">
        <v>32.2</v>
      </c>
      <c r="O308" s="4" t="n">
        <f aca="false">M308*J308</f>
        <v>531.9</v>
      </c>
      <c r="P308" s="4" t="n">
        <f aca="false">N309*J310</f>
        <v>6542.4</v>
      </c>
      <c r="Q308" s="4" t="n">
        <f aca="false">+O308/10</f>
        <v>53.19</v>
      </c>
    </row>
    <row r="309" customFormat="false" ht="12.8" hidden="false" customHeight="false" outlineLevel="0" collapsed="false">
      <c r="A309" s="6" t="n">
        <f aca="false">+A310+1</f>
        <v>317</v>
      </c>
      <c r="B309" s="6" t="n">
        <f aca="false">YEAR(F309)</f>
        <v>2019</v>
      </c>
      <c r="C309" s="6" t="n">
        <f aca="false">WEEKNUM(E309,1)</f>
        <v>35</v>
      </c>
      <c r="D309" s="6" t="n">
        <f aca="false">MONTH(E309)</f>
        <v>8</v>
      </c>
      <c r="E309" s="19" t="n">
        <v>43707</v>
      </c>
      <c r="F309" s="18" t="n">
        <f aca="false">+E310</f>
        <v>43706</v>
      </c>
      <c r="G309" s="7" t="n">
        <f aca="false">NETWORKDAYS(F309,E309)-1</f>
        <v>1</v>
      </c>
      <c r="H309" s="8" t="n">
        <f aca="false">+MONTH(F309)</f>
        <v>8</v>
      </c>
      <c r="I309" s="6" t="n">
        <f aca="false">WEEKNUM(F309,1)</f>
        <v>35</v>
      </c>
      <c r="J309" s="6" t="n">
        <v>298</v>
      </c>
      <c r="K309" s="6" t="n">
        <v>221</v>
      </c>
      <c r="L309" s="6" t="n">
        <f aca="false">J309-K309</f>
        <v>77</v>
      </c>
      <c r="M309" s="6" t="n">
        <v>3.1</v>
      </c>
      <c r="N309" s="6" t="n">
        <v>28.2</v>
      </c>
      <c r="O309" s="4" t="n">
        <f aca="false">M309*J309</f>
        <v>923.8</v>
      </c>
      <c r="P309" s="4" t="n">
        <f aca="false">N310*J311</f>
        <v>10324</v>
      </c>
      <c r="Q309" s="4" t="n">
        <f aca="false">+O309/10</f>
        <v>92.38</v>
      </c>
    </row>
    <row r="310" customFormat="false" ht="12.8" hidden="false" customHeight="false" outlineLevel="0" collapsed="false">
      <c r="A310" s="6" t="n">
        <f aca="false">+A311+1</f>
        <v>316</v>
      </c>
      <c r="B310" s="6" t="n">
        <f aca="false">YEAR(F310)</f>
        <v>2019</v>
      </c>
      <c r="C310" s="6" t="n">
        <f aca="false">WEEKNUM(E310,1)</f>
        <v>35</v>
      </c>
      <c r="D310" s="6" t="n">
        <f aca="false">MONTH(E310)</f>
        <v>8</v>
      </c>
      <c r="E310" s="19" t="n">
        <v>43706</v>
      </c>
      <c r="F310" s="18" t="n">
        <f aca="false">+E311</f>
        <v>43705</v>
      </c>
      <c r="G310" s="7" t="n">
        <f aca="false">NETWORKDAYS(F310,E310)-1</f>
        <v>1</v>
      </c>
      <c r="H310" s="8" t="n">
        <f aca="false">+MONTH(F310)</f>
        <v>8</v>
      </c>
      <c r="I310" s="6" t="n">
        <f aca="false">WEEKNUM(F310,1)</f>
        <v>35</v>
      </c>
      <c r="J310" s="6" t="n">
        <v>232</v>
      </c>
      <c r="K310" s="6" t="n">
        <v>229</v>
      </c>
      <c r="L310" s="6" t="n">
        <f aca="false">J310-K310</f>
        <v>3</v>
      </c>
      <c r="M310" s="6" t="n">
        <v>2</v>
      </c>
      <c r="N310" s="6" t="n">
        <v>29</v>
      </c>
      <c r="O310" s="4" t="n">
        <f aca="false">M310*J310</f>
        <v>464</v>
      </c>
      <c r="P310" s="4" t="n">
        <f aca="false">N311*J312</f>
        <v>7567</v>
      </c>
      <c r="Q310" s="4" t="n">
        <f aca="false">+O310/10</f>
        <v>46.4</v>
      </c>
    </row>
    <row r="311" customFormat="false" ht="12.8" hidden="false" customHeight="false" outlineLevel="0" collapsed="false">
      <c r="A311" s="6" t="n">
        <f aca="false">+A312+1</f>
        <v>315</v>
      </c>
      <c r="B311" s="6" t="n">
        <f aca="false">YEAR(F311)</f>
        <v>2019</v>
      </c>
      <c r="C311" s="6" t="n">
        <f aca="false">WEEKNUM(E311,1)</f>
        <v>35</v>
      </c>
      <c r="D311" s="6" t="n">
        <f aca="false">MONTH(E311)</f>
        <v>8</v>
      </c>
      <c r="E311" s="19" t="n">
        <v>43705</v>
      </c>
      <c r="F311" s="18" t="n">
        <f aca="false">+E312</f>
        <v>43704</v>
      </c>
      <c r="G311" s="7" t="n">
        <f aca="false">NETWORKDAYS(F311,E311)-1</f>
        <v>1</v>
      </c>
      <c r="H311" s="8" t="n">
        <f aca="false">+MONTH(F311)</f>
        <v>8</v>
      </c>
      <c r="I311" s="6" t="n">
        <f aca="false">WEEKNUM(F311,1)</f>
        <v>35</v>
      </c>
      <c r="J311" s="6" t="n">
        <v>356</v>
      </c>
      <c r="K311" s="6" t="n">
        <v>236</v>
      </c>
      <c r="L311" s="6" t="n">
        <f aca="false">J311-K311</f>
        <v>120</v>
      </c>
      <c r="M311" s="6" t="n">
        <v>2.2</v>
      </c>
      <c r="N311" s="6" t="n">
        <v>32.2</v>
      </c>
      <c r="O311" s="4" t="n">
        <f aca="false">M311*J311</f>
        <v>783.2</v>
      </c>
      <c r="P311" s="4" t="n">
        <f aca="false">N312*J313</f>
        <v>8581.3</v>
      </c>
      <c r="Q311" s="4" t="n">
        <f aca="false">+O311/10</f>
        <v>78.32</v>
      </c>
    </row>
    <row r="312" customFormat="false" ht="12.8" hidden="false" customHeight="false" outlineLevel="0" collapsed="false">
      <c r="A312" s="6" t="n">
        <f aca="false">+A313+1</f>
        <v>314</v>
      </c>
      <c r="B312" s="6" t="n">
        <f aca="false">YEAR(F312)</f>
        <v>2019</v>
      </c>
      <c r="C312" s="6" t="n">
        <f aca="false">WEEKNUM(E312,1)</f>
        <v>35</v>
      </c>
      <c r="D312" s="6" t="n">
        <f aca="false">MONTH(E312)</f>
        <v>8</v>
      </c>
      <c r="E312" s="19" t="n">
        <v>43704</v>
      </c>
      <c r="F312" s="18" t="n">
        <f aca="false">+E313</f>
        <v>43703</v>
      </c>
      <c r="G312" s="7" t="n">
        <f aca="false">NETWORKDAYS(F312,E312)-1</f>
        <v>1</v>
      </c>
      <c r="H312" s="8" t="n">
        <f aca="false">+MONTH(F312)</f>
        <v>8</v>
      </c>
      <c r="I312" s="6" t="n">
        <f aca="false">WEEKNUM(F312,1)</f>
        <v>35</v>
      </c>
      <c r="J312" s="6" t="n">
        <v>235</v>
      </c>
      <c r="K312" s="6" t="n">
        <v>242</v>
      </c>
      <c r="L312" s="6" t="n">
        <f aca="false">J312-K312</f>
        <v>-7</v>
      </c>
      <c r="M312" s="6" t="n">
        <v>3.6</v>
      </c>
      <c r="N312" s="6" t="n">
        <v>29.9</v>
      </c>
      <c r="O312" s="4" t="n">
        <f aca="false">M312*J312</f>
        <v>846</v>
      </c>
      <c r="P312" s="4" t="n">
        <f aca="false">N313*J314</f>
        <v>10032</v>
      </c>
      <c r="Q312" s="4" t="n">
        <f aca="false">+O312/10</f>
        <v>84.6</v>
      </c>
    </row>
    <row r="313" customFormat="false" ht="12.8" hidden="false" customHeight="false" outlineLevel="0" collapsed="false">
      <c r="A313" s="6" t="n">
        <f aca="false">+A314+1</f>
        <v>313</v>
      </c>
      <c r="B313" s="6" t="n">
        <f aca="false">YEAR(F313)</f>
        <v>2019</v>
      </c>
      <c r="C313" s="6" t="n">
        <f aca="false">WEEKNUM(E313,1)</f>
        <v>35</v>
      </c>
      <c r="D313" s="6" t="n">
        <f aca="false">MONTH(E313)</f>
        <v>8</v>
      </c>
      <c r="E313" s="19" t="n">
        <v>43703</v>
      </c>
      <c r="F313" s="18" t="n">
        <f aca="false">+E314</f>
        <v>43700</v>
      </c>
      <c r="G313" s="7" t="n">
        <f aca="false">NETWORKDAYS(F313,E313)-1</f>
        <v>1</v>
      </c>
      <c r="H313" s="8" t="n">
        <f aca="false">+MONTH(F313)</f>
        <v>8</v>
      </c>
      <c r="I313" s="6" t="n">
        <f aca="false">WEEKNUM(F313,1)</f>
        <v>34</v>
      </c>
      <c r="J313" s="6" t="n">
        <v>287</v>
      </c>
      <c r="K313" s="6" t="n">
        <v>242</v>
      </c>
      <c r="L313" s="6" t="n">
        <f aca="false">J313-K313</f>
        <v>45</v>
      </c>
      <c r="M313" s="6" t="n">
        <v>3</v>
      </c>
      <c r="N313" s="6" t="n">
        <v>30.4</v>
      </c>
      <c r="O313" s="4" t="n">
        <f aca="false">M313*J313</f>
        <v>861</v>
      </c>
      <c r="P313" s="4" t="n">
        <f aca="false">N314*J315</f>
        <v>6787.2</v>
      </c>
      <c r="Q313" s="4" t="n">
        <f aca="false">+O313/10</f>
        <v>86.1</v>
      </c>
    </row>
    <row r="314" customFormat="false" ht="12.8" hidden="false" customHeight="false" outlineLevel="0" collapsed="false">
      <c r="A314" s="6" t="n">
        <f aca="false">+A315+1</f>
        <v>312</v>
      </c>
      <c r="B314" s="6" t="n">
        <f aca="false">YEAR(F314)</f>
        <v>2019</v>
      </c>
      <c r="C314" s="6" t="n">
        <f aca="false">WEEKNUM(E314,1)</f>
        <v>34</v>
      </c>
      <c r="D314" s="6" t="n">
        <f aca="false">MONTH(E314)</f>
        <v>8</v>
      </c>
      <c r="E314" s="19" t="n">
        <v>43700</v>
      </c>
      <c r="F314" s="18" t="n">
        <f aca="false">+E315</f>
        <v>43699</v>
      </c>
      <c r="G314" s="7" t="n">
        <f aca="false">NETWORKDAYS(F314,E314)-1</f>
        <v>1</v>
      </c>
      <c r="H314" s="8" t="n">
        <f aca="false">+MONTH(F314)</f>
        <v>8</v>
      </c>
      <c r="I314" s="6" t="n">
        <f aca="false">WEEKNUM(F314,1)</f>
        <v>34</v>
      </c>
      <c r="J314" s="6" t="n">
        <v>330</v>
      </c>
      <c r="K314" s="6" t="n">
        <v>240</v>
      </c>
      <c r="L314" s="6" t="n">
        <f aca="false">J314-K314</f>
        <v>90</v>
      </c>
      <c r="M314" s="6" t="n">
        <v>3</v>
      </c>
      <c r="N314" s="6" t="n">
        <v>30.3</v>
      </c>
      <c r="O314" s="4" t="n">
        <f aca="false">M314*J314</f>
        <v>990</v>
      </c>
      <c r="P314" s="4" t="n">
        <f aca="false">N315*J316</f>
        <v>10048</v>
      </c>
      <c r="Q314" s="4" t="n">
        <f aca="false">+O314/10</f>
        <v>99</v>
      </c>
    </row>
    <row r="315" customFormat="false" ht="12.8" hidden="false" customHeight="false" outlineLevel="0" collapsed="false">
      <c r="A315" s="6" t="n">
        <f aca="false">+A316+1</f>
        <v>311</v>
      </c>
      <c r="B315" s="6" t="n">
        <f aca="false">YEAR(F315)</f>
        <v>2019</v>
      </c>
      <c r="C315" s="6" t="n">
        <f aca="false">WEEKNUM(E315,1)</f>
        <v>34</v>
      </c>
      <c r="D315" s="6" t="n">
        <f aca="false">MONTH(E315)</f>
        <v>8</v>
      </c>
      <c r="E315" s="19" t="n">
        <v>43699</v>
      </c>
      <c r="F315" s="18" t="n">
        <f aca="false">+E316</f>
        <v>43698</v>
      </c>
      <c r="G315" s="7" t="n">
        <f aca="false">NETWORKDAYS(F315,E315)-1</f>
        <v>1</v>
      </c>
      <c r="H315" s="8" t="n">
        <f aca="false">+MONTH(F315)</f>
        <v>8</v>
      </c>
      <c r="I315" s="6" t="n">
        <f aca="false">WEEKNUM(F315,1)</f>
        <v>34</v>
      </c>
      <c r="J315" s="6" t="n">
        <v>224</v>
      </c>
      <c r="K315" s="6" t="n">
        <v>226</v>
      </c>
      <c r="L315" s="6" t="n">
        <f aca="false">J315-K315</f>
        <v>-2</v>
      </c>
      <c r="M315" s="6" t="n">
        <v>2.6</v>
      </c>
      <c r="N315" s="6" t="n">
        <v>31.4</v>
      </c>
      <c r="O315" s="4" t="n">
        <f aca="false">M315*J315</f>
        <v>582.4</v>
      </c>
      <c r="P315" s="4" t="n">
        <f aca="false">N316*J317</f>
        <v>7386.3</v>
      </c>
      <c r="Q315" s="4" t="n">
        <f aca="false">+O315/10</f>
        <v>58.24</v>
      </c>
    </row>
    <row r="316" customFormat="false" ht="12.8" hidden="false" customHeight="false" outlineLevel="0" collapsed="false">
      <c r="A316" s="6" t="n">
        <f aca="false">+A317+1</f>
        <v>310</v>
      </c>
      <c r="B316" s="6" t="n">
        <f aca="false">YEAR(F316)</f>
        <v>2019</v>
      </c>
      <c r="C316" s="6" t="n">
        <f aca="false">WEEKNUM(E316,1)</f>
        <v>34</v>
      </c>
      <c r="D316" s="6" t="n">
        <f aca="false">MONTH(E316)</f>
        <v>8</v>
      </c>
      <c r="E316" s="19" t="n">
        <v>43698</v>
      </c>
      <c r="F316" s="18" t="n">
        <f aca="false">+E317</f>
        <v>43697</v>
      </c>
      <c r="G316" s="7" t="n">
        <f aca="false">NETWORKDAYS(F316,E316)-1</f>
        <v>1</v>
      </c>
      <c r="H316" s="8" t="n">
        <f aca="false">+MONTH(F316)</f>
        <v>8</v>
      </c>
      <c r="I316" s="6" t="n">
        <f aca="false">WEEKNUM(F316,1)</f>
        <v>34</v>
      </c>
      <c r="J316" s="6" t="n">
        <v>320</v>
      </c>
      <c r="K316" s="6" t="n">
        <v>234</v>
      </c>
      <c r="L316" s="6" t="n">
        <f aca="false">J316-K316</f>
        <v>86</v>
      </c>
      <c r="M316" s="6" t="n">
        <v>2</v>
      </c>
      <c r="N316" s="6" t="n">
        <v>28.3</v>
      </c>
      <c r="O316" s="4" t="n">
        <f aca="false">M316*J316</f>
        <v>640</v>
      </c>
      <c r="P316" s="4" t="n">
        <f aca="false">N317*J318</f>
        <v>6968.7</v>
      </c>
      <c r="Q316" s="4" t="n">
        <f aca="false">+O316/10</f>
        <v>64</v>
      </c>
    </row>
    <row r="317" customFormat="false" ht="12.8" hidden="false" customHeight="false" outlineLevel="0" collapsed="false">
      <c r="A317" s="6" t="n">
        <f aca="false">+A318+1</f>
        <v>309</v>
      </c>
      <c r="B317" s="6" t="n">
        <f aca="false">YEAR(F317)</f>
        <v>2019</v>
      </c>
      <c r="C317" s="6" t="n">
        <f aca="false">WEEKNUM(E317,1)</f>
        <v>34</v>
      </c>
      <c r="D317" s="6" t="n">
        <f aca="false">MONTH(E317)</f>
        <v>8</v>
      </c>
      <c r="E317" s="19" t="n">
        <v>43697</v>
      </c>
      <c r="F317" s="18" t="n">
        <f aca="false">+E318</f>
        <v>43696</v>
      </c>
      <c r="G317" s="7" t="n">
        <f aca="false">NETWORKDAYS(F317,E317)-1</f>
        <v>1</v>
      </c>
      <c r="H317" s="8" t="n">
        <f aca="false">+MONTH(F317)</f>
        <v>8</v>
      </c>
      <c r="I317" s="6" t="n">
        <f aca="false">WEEKNUM(F317,1)</f>
        <v>34</v>
      </c>
      <c r="J317" s="6" t="n">
        <v>261</v>
      </c>
      <c r="K317" s="6" t="n">
        <v>302</v>
      </c>
      <c r="L317" s="6" t="n">
        <f aca="false">J317-K317</f>
        <v>-41</v>
      </c>
      <c r="M317" s="6" t="n">
        <v>1.7</v>
      </c>
      <c r="N317" s="6" t="n">
        <v>26.7</v>
      </c>
      <c r="O317" s="4" t="n">
        <f aca="false">M317*J317</f>
        <v>443.7</v>
      </c>
      <c r="P317" s="4" t="n">
        <f aca="false">N318*J319</f>
        <v>10166</v>
      </c>
      <c r="Q317" s="4" t="n">
        <f aca="false">+O317/10</f>
        <v>44.37</v>
      </c>
    </row>
    <row r="318" customFormat="false" ht="12.8" hidden="false" customHeight="false" outlineLevel="0" collapsed="false">
      <c r="A318" s="6" t="n">
        <f aca="false">+A319+1</f>
        <v>308</v>
      </c>
      <c r="B318" s="6" t="n">
        <f aca="false">YEAR(F318)</f>
        <v>2019</v>
      </c>
      <c r="C318" s="6" t="n">
        <f aca="false">WEEKNUM(E318,1)</f>
        <v>34</v>
      </c>
      <c r="D318" s="6" t="n">
        <f aca="false">MONTH(E318)</f>
        <v>8</v>
      </c>
      <c r="E318" s="19" t="n">
        <v>43696</v>
      </c>
      <c r="F318" s="18" t="n">
        <f aca="false">+E319</f>
        <v>43691</v>
      </c>
      <c r="G318" s="7" t="n">
        <f aca="false">NETWORKDAYS(F318,E318)-1</f>
        <v>3</v>
      </c>
      <c r="H318" s="8" t="n">
        <f aca="false">+MONTH(F318)</f>
        <v>8</v>
      </c>
      <c r="I318" s="6" t="n">
        <f aca="false">WEEKNUM(F318,1)</f>
        <v>33</v>
      </c>
      <c r="J318" s="6" t="n">
        <v>261</v>
      </c>
      <c r="K318" s="6" t="n">
        <v>236</v>
      </c>
      <c r="L318" s="6" t="n">
        <f aca="false">J318-K318</f>
        <v>25</v>
      </c>
      <c r="M318" s="6" t="n">
        <v>2.8</v>
      </c>
      <c r="N318" s="6" t="n">
        <v>29.9</v>
      </c>
      <c r="O318" s="4" t="n">
        <f aca="false">M318*J318</f>
        <v>730.8</v>
      </c>
      <c r="P318" s="4" t="n">
        <f aca="false">N319*J320</f>
        <v>11623</v>
      </c>
      <c r="Q318" s="4" t="n">
        <f aca="false">+O318/10</f>
        <v>73.08</v>
      </c>
    </row>
    <row r="319" customFormat="false" ht="12.8" hidden="false" customHeight="false" outlineLevel="0" collapsed="false">
      <c r="A319" s="6" t="n">
        <f aca="false">+A320+1</f>
        <v>307</v>
      </c>
      <c r="B319" s="6" t="n">
        <f aca="false">YEAR(F319)</f>
        <v>2019</v>
      </c>
      <c r="C319" s="6" t="n">
        <f aca="false">WEEKNUM(E319,1)</f>
        <v>33</v>
      </c>
      <c r="D319" s="6" t="n">
        <f aca="false">MONTH(E319)</f>
        <v>8</v>
      </c>
      <c r="E319" s="19" t="n">
        <v>43691</v>
      </c>
      <c r="F319" s="18" t="n">
        <f aca="false">+E320</f>
        <v>43690</v>
      </c>
      <c r="G319" s="7" t="n">
        <f aca="false">NETWORKDAYS(F319,E319)-1</f>
        <v>1</v>
      </c>
      <c r="H319" s="8" t="n">
        <f aca="false">+MONTH(F319)</f>
        <v>8</v>
      </c>
      <c r="I319" s="6" t="n">
        <f aca="false">WEEKNUM(F319,1)</f>
        <v>33</v>
      </c>
      <c r="J319" s="6" t="n">
        <v>340</v>
      </c>
      <c r="K319" s="6" t="n">
        <v>220</v>
      </c>
      <c r="L319" s="6" t="n">
        <f aca="false">J319-K319</f>
        <v>120</v>
      </c>
      <c r="M319" s="6" t="n">
        <v>2.6</v>
      </c>
      <c r="N319" s="6" t="n">
        <v>29.5</v>
      </c>
      <c r="O319" s="4" t="n">
        <f aca="false">M319*J319</f>
        <v>884</v>
      </c>
      <c r="P319" s="4" t="n">
        <f aca="false">N320*J321</f>
        <v>10237.5</v>
      </c>
      <c r="Q319" s="4" t="n">
        <f aca="false">+O319/10</f>
        <v>88.4</v>
      </c>
    </row>
    <row r="320" customFormat="false" ht="12.8" hidden="false" customHeight="false" outlineLevel="0" collapsed="false">
      <c r="A320" s="6" t="n">
        <f aca="false">+A321+1</f>
        <v>306</v>
      </c>
      <c r="B320" s="6" t="n">
        <f aca="false">YEAR(F320)</f>
        <v>2019</v>
      </c>
      <c r="C320" s="6" t="n">
        <f aca="false">WEEKNUM(E320,1)</f>
        <v>33</v>
      </c>
      <c r="D320" s="6" t="n">
        <f aca="false">MONTH(E320)</f>
        <v>8</v>
      </c>
      <c r="E320" s="19" t="n">
        <v>43690</v>
      </c>
      <c r="F320" s="18" t="n">
        <f aca="false">+E321</f>
        <v>43689</v>
      </c>
      <c r="G320" s="7" t="n">
        <f aca="false">NETWORKDAYS(F320,E320)-1</f>
        <v>1</v>
      </c>
      <c r="H320" s="8" t="n">
        <f aca="false">+MONTH(F320)</f>
        <v>8</v>
      </c>
      <c r="I320" s="6" t="n">
        <f aca="false">WEEKNUM(F320,1)</f>
        <v>33</v>
      </c>
      <c r="J320" s="6" t="n">
        <v>394</v>
      </c>
      <c r="K320" s="6" t="n">
        <v>245</v>
      </c>
      <c r="L320" s="6" t="n">
        <f aca="false">J320-K320</f>
        <v>149</v>
      </c>
      <c r="M320" s="6" t="n">
        <v>3</v>
      </c>
      <c r="N320" s="6" t="n">
        <v>27.3</v>
      </c>
      <c r="O320" s="4" t="n">
        <f aca="false">M320*J320</f>
        <v>1182</v>
      </c>
      <c r="P320" s="4" t="n">
        <f aca="false">N321*J322</f>
        <v>7037.2</v>
      </c>
      <c r="Q320" s="4" t="n">
        <f aca="false">+O320/10</f>
        <v>118.2</v>
      </c>
    </row>
    <row r="321" customFormat="false" ht="12.8" hidden="false" customHeight="false" outlineLevel="0" collapsed="false">
      <c r="A321" s="6" t="n">
        <f aca="false">+A322+1</f>
        <v>305</v>
      </c>
      <c r="B321" s="6" t="n">
        <f aca="false">YEAR(F321)</f>
        <v>2019</v>
      </c>
      <c r="C321" s="6" t="n">
        <f aca="false">WEEKNUM(E321,1)</f>
        <v>33</v>
      </c>
      <c r="D321" s="6" t="n">
        <f aca="false">MONTH(E321)</f>
        <v>8</v>
      </c>
      <c r="E321" s="19" t="n">
        <v>43689</v>
      </c>
      <c r="F321" s="18" t="n">
        <f aca="false">+E322</f>
        <v>43686</v>
      </c>
      <c r="G321" s="7" t="n">
        <f aca="false">NETWORKDAYS(F321,E321)-1</f>
        <v>1</v>
      </c>
      <c r="H321" s="8" t="n">
        <f aca="false">+MONTH(F321)</f>
        <v>8</v>
      </c>
      <c r="I321" s="6" t="n">
        <f aca="false">WEEKNUM(F321,1)</f>
        <v>32</v>
      </c>
      <c r="J321" s="6" t="n">
        <v>375</v>
      </c>
      <c r="K321" s="6" t="n">
        <v>235</v>
      </c>
      <c r="L321" s="6" t="n">
        <f aca="false">J321-K321</f>
        <v>140</v>
      </c>
      <c r="M321" s="6" t="n">
        <v>2.3</v>
      </c>
      <c r="N321" s="6" t="n">
        <v>29.2</v>
      </c>
      <c r="O321" s="4" t="n">
        <f aca="false">M321*J321</f>
        <v>862.5</v>
      </c>
      <c r="P321" s="4" t="n">
        <f aca="false">N322*J323</f>
        <v>8673.6</v>
      </c>
      <c r="Q321" s="4" t="n">
        <f aca="false">+O321/10</f>
        <v>86.25</v>
      </c>
    </row>
    <row r="322" customFormat="false" ht="12.8" hidden="false" customHeight="false" outlineLevel="0" collapsed="false">
      <c r="A322" s="6" t="n">
        <f aca="false">+A323+1</f>
        <v>304</v>
      </c>
      <c r="B322" s="6" t="n">
        <f aca="false">YEAR(F322)</f>
        <v>2019</v>
      </c>
      <c r="C322" s="6" t="n">
        <f aca="false">WEEKNUM(E322,1)</f>
        <v>32</v>
      </c>
      <c r="D322" s="6" t="n">
        <f aca="false">MONTH(E322)</f>
        <v>8</v>
      </c>
      <c r="E322" s="19" t="n">
        <v>43686</v>
      </c>
      <c r="F322" s="18" t="n">
        <f aca="false">+E323</f>
        <v>43685</v>
      </c>
      <c r="G322" s="7" t="n">
        <f aca="false">NETWORKDAYS(F322,E322)-1</f>
        <v>1</v>
      </c>
      <c r="H322" s="8" t="n">
        <f aca="false">+MONTH(F322)</f>
        <v>8</v>
      </c>
      <c r="I322" s="6" t="n">
        <f aca="false">WEEKNUM(F322,1)</f>
        <v>32</v>
      </c>
      <c r="J322" s="6" t="n">
        <v>241</v>
      </c>
      <c r="K322" s="6" t="n">
        <v>231</v>
      </c>
      <c r="L322" s="6" t="n">
        <f aca="false">J322-K322</f>
        <v>10</v>
      </c>
      <c r="M322" s="6" t="n">
        <v>2.4</v>
      </c>
      <c r="N322" s="6" t="n">
        <v>27.8</v>
      </c>
      <c r="O322" s="4" t="n">
        <f aca="false">M322*J322</f>
        <v>578.4</v>
      </c>
      <c r="P322" s="4" t="n">
        <f aca="false">N323*J324</f>
        <v>10817</v>
      </c>
      <c r="Q322" s="4" t="n">
        <f aca="false">+O322/10</f>
        <v>57.84</v>
      </c>
    </row>
    <row r="323" customFormat="false" ht="12.8" hidden="false" customHeight="false" outlineLevel="0" collapsed="false">
      <c r="A323" s="6" t="n">
        <f aca="false">+A324+1</f>
        <v>303</v>
      </c>
      <c r="B323" s="6" t="n">
        <f aca="false">YEAR(F323)</f>
        <v>2019</v>
      </c>
      <c r="C323" s="6" t="n">
        <f aca="false">WEEKNUM(E323,1)</f>
        <v>32</v>
      </c>
      <c r="D323" s="6" t="n">
        <f aca="false">MONTH(E323)</f>
        <v>8</v>
      </c>
      <c r="E323" s="19" t="n">
        <v>43685</v>
      </c>
      <c r="F323" s="18" t="n">
        <f aca="false">+E324</f>
        <v>43684</v>
      </c>
      <c r="G323" s="7" t="n">
        <f aca="false">NETWORKDAYS(F323,E323)-1</f>
        <v>1</v>
      </c>
      <c r="H323" s="8" t="n">
        <f aca="false">+MONTH(F323)</f>
        <v>8</v>
      </c>
      <c r="I323" s="6" t="n">
        <f aca="false">WEEKNUM(F323,1)</f>
        <v>32</v>
      </c>
      <c r="J323" s="6" t="n">
        <v>312</v>
      </c>
      <c r="K323" s="6" t="n">
        <v>246</v>
      </c>
      <c r="L323" s="6" t="n">
        <f aca="false">J323-K323</f>
        <v>66</v>
      </c>
      <c r="M323" s="6" t="n">
        <v>2.7</v>
      </c>
      <c r="N323" s="6" t="n">
        <v>29</v>
      </c>
      <c r="O323" s="4" t="n">
        <f aca="false">M323*J323</f>
        <v>842.4</v>
      </c>
      <c r="P323" s="4" t="n">
        <f aca="false">N324*J325</f>
        <v>8672.4</v>
      </c>
      <c r="Q323" s="4" t="n">
        <f aca="false">+O323/10</f>
        <v>84.24</v>
      </c>
    </row>
    <row r="324" customFormat="false" ht="12.8" hidden="false" customHeight="false" outlineLevel="0" collapsed="false">
      <c r="A324" s="6" t="n">
        <f aca="false">+A325+1</f>
        <v>302</v>
      </c>
      <c r="B324" s="6" t="n">
        <f aca="false">YEAR(F324)</f>
        <v>2019</v>
      </c>
      <c r="C324" s="6" t="n">
        <f aca="false">WEEKNUM(E324,1)</f>
        <v>32</v>
      </c>
      <c r="D324" s="6" t="n">
        <f aca="false">MONTH(E324)</f>
        <v>8</v>
      </c>
      <c r="E324" s="19" t="n">
        <v>43684</v>
      </c>
      <c r="F324" s="18" t="n">
        <f aca="false">+E325</f>
        <v>43683</v>
      </c>
      <c r="G324" s="7" t="n">
        <f aca="false">NETWORKDAYS(F324,E324)-1</f>
        <v>1</v>
      </c>
      <c r="H324" s="8" t="n">
        <f aca="false">+MONTH(F324)</f>
        <v>8</v>
      </c>
      <c r="I324" s="6" t="n">
        <f aca="false">WEEKNUM(F324,1)</f>
        <v>32</v>
      </c>
      <c r="J324" s="6" t="n">
        <v>373</v>
      </c>
      <c r="K324" s="6" t="n">
        <v>254</v>
      </c>
      <c r="L324" s="6" t="n">
        <f aca="false">J324-K324</f>
        <v>119</v>
      </c>
      <c r="M324" s="6" t="n">
        <v>2.6</v>
      </c>
      <c r="N324" s="6" t="n">
        <v>29.2</v>
      </c>
      <c r="O324" s="4" t="n">
        <f aca="false">M324*J324</f>
        <v>969.8</v>
      </c>
      <c r="P324" s="4" t="n">
        <f aca="false">N325*J326</f>
        <v>9542.4</v>
      </c>
      <c r="Q324" s="4" t="n">
        <f aca="false">+O324/10</f>
        <v>96.98</v>
      </c>
    </row>
    <row r="325" customFormat="false" ht="12.8" hidden="false" customHeight="false" outlineLevel="0" collapsed="false">
      <c r="A325" s="6" t="n">
        <f aca="false">+A326+1</f>
        <v>301</v>
      </c>
      <c r="B325" s="6" t="n">
        <f aca="false">YEAR(F325)</f>
        <v>2019</v>
      </c>
      <c r="C325" s="6" t="n">
        <f aca="false">WEEKNUM(E325,1)</f>
        <v>32</v>
      </c>
      <c r="D325" s="6" t="n">
        <f aca="false">MONTH(E325)</f>
        <v>8</v>
      </c>
      <c r="E325" s="19" t="n">
        <v>43683</v>
      </c>
      <c r="F325" s="18" t="n">
        <f aca="false">+E326</f>
        <v>43682</v>
      </c>
      <c r="G325" s="7" t="n">
        <f aca="false">NETWORKDAYS(F325,E325)-1</f>
        <v>1</v>
      </c>
      <c r="H325" s="8" t="n">
        <f aca="false">+MONTH(F325)</f>
        <v>8</v>
      </c>
      <c r="I325" s="6" t="n">
        <f aca="false">WEEKNUM(F325,1)</f>
        <v>32</v>
      </c>
      <c r="J325" s="6" t="n">
        <v>297</v>
      </c>
      <c r="K325" s="6" t="n">
        <v>260</v>
      </c>
      <c r="L325" s="6" t="n">
        <f aca="false">J325-K325</f>
        <v>37</v>
      </c>
      <c r="M325" s="6" t="n">
        <v>3.5</v>
      </c>
      <c r="N325" s="6" t="n">
        <v>28.4</v>
      </c>
      <c r="O325" s="4" t="n">
        <f aca="false">M325*J325</f>
        <v>1039.5</v>
      </c>
      <c r="P325" s="4" t="n">
        <f aca="false">N326*J327</f>
        <v>8542.4</v>
      </c>
      <c r="Q325" s="4" t="n">
        <f aca="false">+O325/10</f>
        <v>103.95</v>
      </c>
    </row>
    <row r="326" customFormat="false" ht="12.8" hidden="false" customHeight="false" outlineLevel="0" collapsed="false">
      <c r="A326" s="6" t="n">
        <f aca="false">+A327+1</f>
        <v>300</v>
      </c>
      <c r="B326" s="6" t="n">
        <f aca="false">YEAR(F326)</f>
        <v>2019</v>
      </c>
      <c r="C326" s="6" t="n">
        <f aca="false">WEEKNUM(E326,1)</f>
        <v>32</v>
      </c>
      <c r="D326" s="6" t="n">
        <f aca="false">MONTH(E326)</f>
        <v>8</v>
      </c>
      <c r="E326" s="19" t="n">
        <v>43682</v>
      </c>
      <c r="F326" s="18" t="n">
        <f aca="false">+E327</f>
        <v>43679</v>
      </c>
      <c r="G326" s="7" t="n">
        <f aca="false">NETWORKDAYS(F326,E326)-1</f>
        <v>1</v>
      </c>
      <c r="H326" s="8" t="n">
        <f aca="false">+MONTH(F326)</f>
        <v>8</v>
      </c>
      <c r="I326" s="6" t="n">
        <f aca="false">WEEKNUM(F326,1)</f>
        <v>31</v>
      </c>
      <c r="J326" s="6" t="n">
        <v>336</v>
      </c>
      <c r="K326" s="6" t="n">
        <v>246</v>
      </c>
      <c r="L326" s="6" t="n">
        <f aca="false">J326-K326</f>
        <v>90</v>
      </c>
      <c r="M326" s="6" t="n">
        <v>2.8</v>
      </c>
      <c r="N326" s="6" t="n">
        <v>30.4</v>
      </c>
      <c r="O326" s="4" t="n">
        <f aca="false">M326*J326</f>
        <v>940.8</v>
      </c>
      <c r="P326" s="4" t="n">
        <f aca="false">N327*J328</f>
        <v>8744.7</v>
      </c>
      <c r="Q326" s="4" t="n">
        <f aca="false">+O326/10</f>
        <v>94.08</v>
      </c>
    </row>
    <row r="327" customFormat="false" ht="12.8" hidden="false" customHeight="false" outlineLevel="0" collapsed="false">
      <c r="A327" s="6" t="n">
        <f aca="false">+A328+1</f>
        <v>299</v>
      </c>
      <c r="B327" s="6" t="n">
        <f aca="false">YEAR(F327)</f>
        <v>2019</v>
      </c>
      <c r="C327" s="6" t="n">
        <f aca="false">WEEKNUM(E327,1)</f>
        <v>31</v>
      </c>
      <c r="D327" s="6" t="n">
        <f aca="false">MONTH(E327)</f>
        <v>8</v>
      </c>
      <c r="E327" s="19" t="n">
        <v>43679</v>
      </c>
      <c r="F327" s="18" t="n">
        <f aca="false">+E328</f>
        <v>43678</v>
      </c>
      <c r="G327" s="7" t="n">
        <f aca="false">NETWORKDAYS(F327,E327)-1</f>
        <v>1</v>
      </c>
      <c r="H327" s="8" t="n">
        <f aca="false">+MONTH(F327)</f>
        <v>8</v>
      </c>
      <c r="I327" s="6" t="n">
        <f aca="false">WEEKNUM(F327,1)</f>
        <v>31</v>
      </c>
      <c r="J327" s="6" t="n">
        <v>281</v>
      </c>
      <c r="K327" s="6" t="n">
        <v>253</v>
      </c>
      <c r="L327" s="6" t="n">
        <f aca="false">J327-K327</f>
        <v>28</v>
      </c>
      <c r="M327" s="6" t="n">
        <v>3</v>
      </c>
      <c r="N327" s="6" t="n">
        <v>30.9</v>
      </c>
      <c r="O327" s="4" t="n">
        <f aca="false">M327*J327</f>
        <v>843</v>
      </c>
      <c r="P327" s="4" t="n">
        <f aca="false">N328*J329</f>
        <v>8820.5</v>
      </c>
      <c r="Q327" s="4" t="n">
        <f aca="false">+O327/10</f>
        <v>84.3</v>
      </c>
    </row>
    <row r="328" customFormat="false" ht="12.8" hidden="false" customHeight="false" outlineLevel="0" collapsed="false">
      <c r="A328" s="6" t="n">
        <f aca="false">+A329+1</f>
        <v>298</v>
      </c>
      <c r="B328" s="6" t="n">
        <f aca="false">YEAR(F328)</f>
        <v>2019</v>
      </c>
      <c r="C328" s="6" t="n">
        <f aca="false">WEEKNUM(E328,1)</f>
        <v>31</v>
      </c>
      <c r="D328" s="6" t="n">
        <f aca="false">MONTH(E328)</f>
        <v>8</v>
      </c>
      <c r="E328" s="19" t="n">
        <v>43678</v>
      </c>
      <c r="F328" s="18" t="n">
        <f aca="false">+E329</f>
        <v>43677</v>
      </c>
      <c r="G328" s="7" t="n">
        <f aca="false">NETWORKDAYS(F328,E328)-1</f>
        <v>1</v>
      </c>
      <c r="H328" s="8" t="n">
        <f aca="false">+MONTH(F328)</f>
        <v>7</v>
      </c>
      <c r="I328" s="6" t="n">
        <f aca="false">WEEKNUM(F328,1)</f>
        <v>31</v>
      </c>
      <c r="J328" s="6" t="n">
        <v>283</v>
      </c>
      <c r="K328" s="6" t="n">
        <v>262</v>
      </c>
      <c r="L328" s="6" t="n">
        <f aca="false">J328-K328</f>
        <v>21</v>
      </c>
      <c r="M328" s="6" t="n">
        <v>3.1</v>
      </c>
      <c r="N328" s="6" t="n">
        <v>29.9</v>
      </c>
      <c r="O328" s="4" t="n">
        <f aca="false">M328*J328</f>
        <v>877.3</v>
      </c>
      <c r="P328" s="4" t="n">
        <f aca="false">N329*J330</f>
        <v>8110.4</v>
      </c>
      <c r="Q328" s="4" t="n">
        <f aca="false">+O328/10</f>
        <v>87.73</v>
      </c>
    </row>
    <row r="329" customFormat="false" ht="12.8" hidden="false" customHeight="false" outlineLevel="0" collapsed="false">
      <c r="A329" s="6" t="n">
        <f aca="false">+A330+1</f>
        <v>297</v>
      </c>
      <c r="B329" s="6" t="n">
        <f aca="false">YEAR(F329)</f>
        <v>2019</v>
      </c>
      <c r="C329" s="6" t="n">
        <f aca="false">WEEKNUM(E329,1)</f>
        <v>31</v>
      </c>
      <c r="D329" s="6" t="n">
        <f aca="false">MONTH(E329)</f>
        <v>7</v>
      </c>
      <c r="E329" s="19" t="n">
        <v>43677</v>
      </c>
      <c r="F329" s="18" t="n">
        <f aca="false">+E330</f>
        <v>43676</v>
      </c>
      <c r="G329" s="7" t="n">
        <f aca="false">NETWORKDAYS(F329,E329)-1</f>
        <v>1</v>
      </c>
      <c r="H329" s="8" t="n">
        <f aca="false">+MONTH(F329)</f>
        <v>7</v>
      </c>
      <c r="I329" s="6" t="n">
        <f aca="false">WEEKNUM(F329,1)</f>
        <v>31</v>
      </c>
      <c r="J329" s="6" t="n">
        <v>295</v>
      </c>
      <c r="K329" s="6" t="n">
        <v>264</v>
      </c>
      <c r="L329" s="6" t="n">
        <f aca="false">J329-K329</f>
        <v>31</v>
      </c>
      <c r="M329" s="6" t="n">
        <v>2.1</v>
      </c>
      <c r="N329" s="6" t="n">
        <v>29.6</v>
      </c>
      <c r="O329" s="4" t="n">
        <f aca="false">M329*J329</f>
        <v>619.5</v>
      </c>
      <c r="P329" s="4" t="n">
        <f aca="false">N330*J331</f>
        <v>10760</v>
      </c>
      <c r="Q329" s="4" t="n">
        <f aca="false">+O329/10</f>
        <v>61.95</v>
      </c>
    </row>
    <row r="330" customFormat="false" ht="12.8" hidden="false" customHeight="false" outlineLevel="0" collapsed="false">
      <c r="A330" s="6" t="n">
        <f aca="false">+A331+1</f>
        <v>296</v>
      </c>
      <c r="B330" s="6" t="n">
        <f aca="false">YEAR(F330)</f>
        <v>2019</v>
      </c>
      <c r="C330" s="6" t="n">
        <f aca="false">WEEKNUM(E330,1)</f>
        <v>31</v>
      </c>
      <c r="D330" s="6" t="n">
        <f aca="false">MONTH(E330)</f>
        <v>7</v>
      </c>
      <c r="E330" s="19" t="n">
        <f aca="false">+E329-1</f>
        <v>43676</v>
      </c>
      <c r="F330" s="18" t="n">
        <f aca="false">+E331</f>
        <v>43675</v>
      </c>
      <c r="G330" s="7" t="n">
        <f aca="false">NETWORKDAYS(F330,E330)-1</f>
        <v>1</v>
      </c>
      <c r="H330" s="8" t="n">
        <f aca="false">+MONTH(F330)</f>
        <v>7</v>
      </c>
      <c r="I330" s="6" t="n">
        <f aca="false">WEEKNUM(F330,1)</f>
        <v>31</v>
      </c>
      <c r="J330" s="6" t="n">
        <v>274</v>
      </c>
      <c r="K330" s="6" t="n">
        <v>263</v>
      </c>
      <c r="L330" s="6" t="n">
        <f aca="false">J330-K330</f>
        <v>11</v>
      </c>
      <c r="M330" s="6" t="n">
        <v>2.7</v>
      </c>
      <c r="N330" s="6" t="n">
        <v>26.9</v>
      </c>
      <c r="O330" s="4" t="n">
        <f aca="false">M330*J330</f>
        <v>739.8</v>
      </c>
      <c r="P330" s="4" t="n">
        <f aca="false">N331*J332</f>
        <v>8101.2</v>
      </c>
      <c r="Q330" s="4" t="n">
        <f aca="false">+O330/10</f>
        <v>73.98</v>
      </c>
    </row>
    <row r="331" customFormat="false" ht="12.8" hidden="false" customHeight="false" outlineLevel="0" collapsed="false">
      <c r="A331" s="6" t="n">
        <f aca="false">+A332+1</f>
        <v>295</v>
      </c>
      <c r="B331" s="6" t="n">
        <f aca="false">YEAR(F331)</f>
        <v>2019</v>
      </c>
      <c r="C331" s="6" t="n">
        <f aca="false">WEEKNUM(E331,1)</f>
        <v>31</v>
      </c>
      <c r="D331" s="6" t="n">
        <f aca="false">MONTH(E331)</f>
        <v>7</v>
      </c>
      <c r="E331" s="19" t="n">
        <f aca="false">+E330-1</f>
        <v>43675</v>
      </c>
      <c r="F331" s="18" t="n">
        <f aca="false">+E332</f>
        <v>43672</v>
      </c>
      <c r="G331" s="7" t="n">
        <f aca="false">NETWORKDAYS(F331,E331)-1</f>
        <v>1</v>
      </c>
      <c r="H331" s="8" t="n">
        <f aca="false">+MONTH(F331)</f>
        <v>7</v>
      </c>
      <c r="I331" s="6" t="n">
        <f aca="false">WEEKNUM(F331,1)</f>
        <v>30</v>
      </c>
      <c r="J331" s="6" t="n">
        <v>400</v>
      </c>
      <c r="K331" s="6" t="n">
        <v>243</v>
      </c>
      <c r="L331" s="6" t="n">
        <f aca="false">J331-K331</f>
        <v>157</v>
      </c>
      <c r="M331" s="6" t="n">
        <v>2.7</v>
      </c>
      <c r="N331" s="6" t="n">
        <v>31.4</v>
      </c>
      <c r="O331" s="4" t="n">
        <f aca="false">M331*J331</f>
        <v>1080</v>
      </c>
      <c r="P331" s="4" t="n">
        <f aca="false">N332*J333</f>
        <v>7888</v>
      </c>
      <c r="Q331" s="4" t="n">
        <f aca="false">+O331/10</f>
        <v>108</v>
      </c>
    </row>
    <row r="332" customFormat="false" ht="12.8" hidden="false" customHeight="false" outlineLevel="0" collapsed="false">
      <c r="A332" s="6" t="n">
        <f aca="false">+A333+1</f>
        <v>294</v>
      </c>
      <c r="B332" s="6" t="n">
        <f aca="false">YEAR(F332)</f>
        <v>2019</v>
      </c>
      <c r="C332" s="6" t="n">
        <f aca="false">WEEKNUM(E332,1)</f>
        <v>30</v>
      </c>
      <c r="D332" s="6" t="n">
        <f aca="false">MONTH(E332)</f>
        <v>7</v>
      </c>
      <c r="E332" s="19" t="n">
        <v>43672</v>
      </c>
      <c r="F332" s="18" t="n">
        <f aca="false">+E333</f>
        <v>43671</v>
      </c>
      <c r="G332" s="7" t="n">
        <f aca="false">NETWORKDAYS(F332,E332)-1</f>
        <v>1</v>
      </c>
      <c r="H332" s="8" t="n">
        <f aca="false">+MONTH(F332)</f>
        <v>7</v>
      </c>
      <c r="I332" s="6" t="n">
        <f aca="false">WEEKNUM(F332,1)</f>
        <v>30</v>
      </c>
      <c r="J332" s="6" t="n">
        <v>258</v>
      </c>
      <c r="K332" s="6" t="n">
        <v>258</v>
      </c>
      <c r="L332" s="6" t="n">
        <f aca="false">J332-K332</f>
        <v>0</v>
      </c>
      <c r="M332" s="6" t="n">
        <v>2.3</v>
      </c>
      <c r="N332" s="6" t="n">
        <v>29</v>
      </c>
      <c r="O332" s="4" t="n">
        <f aca="false">M332*J332</f>
        <v>593.4</v>
      </c>
      <c r="P332" s="4" t="n">
        <f aca="false">N333*J334</f>
        <v>8716.4</v>
      </c>
      <c r="Q332" s="4" t="n">
        <f aca="false">+O332/10</f>
        <v>59.34</v>
      </c>
    </row>
    <row r="333" customFormat="false" ht="12.8" hidden="false" customHeight="false" outlineLevel="0" collapsed="false">
      <c r="A333" s="6" t="n">
        <f aca="false">+A334+1</f>
        <v>293</v>
      </c>
      <c r="B333" s="6" t="n">
        <f aca="false">YEAR(F333)</f>
        <v>2019</v>
      </c>
      <c r="C333" s="6" t="n">
        <f aca="false">WEEKNUM(E333,1)</f>
        <v>30</v>
      </c>
      <c r="D333" s="6" t="n">
        <f aca="false">MONTH(E333)</f>
        <v>7</v>
      </c>
      <c r="E333" s="19" t="n">
        <f aca="false">+E332-1</f>
        <v>43671</v>
      </c>
      <c r="F333" s="18" t="n">
        <f aca="false">+E334</f>
        <v>43670</v>
      </c>
      <c r="G333" s="7" t="n">
        <f aca="false">NETWORKDAYS(F333,E333)-1</f>
        <v>1</v>
      </c>
      <c r="H333" s="8" t="n">
        <f aca="false">+MONTH(F333)</f>
        <v>7</v>
      </c>
      <c r="I333" s="6" t="n">
        <f aca="false">WEEKNUM(F333,1)</f>
        <v>30</v>
      </c>
      <c r="J333" s="6" t="n">
        <v>272</v>
      </c>
      <c r="K333" s="6" t="n">
        <v>272</v>
      </c>
      <c r="L333" s="6" t="n">
        <f aca="false">J333-K333</f>
        <v>0</v>
      </c>
      <c r="M333" s="6" t="n">
        <v>3.4</v>
      </c>
      <c r="N333" s="6" t="n">
        <v>30.8</v>
      </c>
      <c r="O333" s="4" t="n">
        <f aca="false">M333*J333</f>
        <v>924.8</v>
      </c>
      <c r="P333" s="4" t="n">
        <f aca="false">N334*J335</f>
        <v>14415</v>
      </c>
      <c r="Q333" s="4" t="n">
        <f aca="false">+O333/10</f>
        <v>92.48</v>
      </c>
    </row>
    <row r="334" customFormat="false" ht="12.8" hidden="false" customHeight="false" outlineLevel="0" collapsed="false">
      <c r="A334" s="6" t="n">
        <f aca="false">+A335+1</f>
        <v>292</v>
      </c>
      <c r="B334" s="6" t="n">
        <f aca="false">YEAR(F334)</f>
        <v>2019</v>
      </c>
      <c r="C334" s="6" t="n">
        <f aca="false">WEEKNUM(E334,1)</f>
        <v>30</v>
      </c>
      <c r="D334" s="6" t="n">
        <f aca="false">MONTH(E334)</f>
        <v>7</v>
      </c>
      <c r="E334" s="19" t="n">
        <f aca="false">+E333-1</f>
        <v>43670</v>
      </c>
      <c r="F334" s="18" t="n">
        <f aca="false">+E335</f>
        <v>43669</v>
      </c>
      <c r="G334" s="7" t="n">
        <f aca="false">NETWORKDAYS(F334,E334)-1</f>
        <v>1</v>
      </c>
      <c r="H334" s="8" t="n">
        <f aca="false">+MONTH(F334)</f>
        <v>7</v>
      </c>
      <c r="I334" s="6" t="n">
        <f aca="false">WEEKNUM(F334,1)</f>
        <v>30</v>
      </c>
      <c r="J334" s="6" t="n">
        <v>283</v>
      </c>
      <c r="K334" s="6" t="n">
        <v>277</v>
      </c>
      <c r="L334" s="6" t="n">
        <f aca="false">J334-K334</f>
        <v>6</v>
      </c>
      <c r="M334" s="6" t="n">
        <v>3.4</v>
      </c>
      <c r="N334" s="6" t="n">
        <v>31</v>
      </c>
      <c r="O334" s="4" t="n">
        <f aca="false">M334*J334</f>
        <v>962.2</v>
      </c>
      <c r="P334" s="4" t="n">
        <f aca="false">N335*J336</f>
        <v>14182.5</v>
      </c>
      <c r="Q334" s="4" t="n">
        <f aca="false">+O334/10</f>
        <v>96.22</v>
      </c>
    </row>
    <row r="335" customFormat="false" ht="12.8" hidden="false" customHeight="false" outlineLevel="0" collapsed="false">
      <c r="A335" s="6" t="n">
        <f aca="false">+A336+1</f>
        <v>291</v>
      </c>
      <c r="B335" s="6" t="n">
        <f aca="false">YEAR(F335)</f>
        <v>2019</v>
      </c>
      <c r="C335" s="6" t="n">
        <f aca="false">WEEKNUM(E335,1)</f>
        <v>30</v>
      </c>
      <c r="D335" s="6" t="n">
        <f aca="false">MONTH(E335)</f>
        <v>7</v>
      </c>
      <c r="E335" s="19" t="n">
        <f aca="false">+E334-1</f>
        <v>43669</v>
      </c>
      <c r="F335" s="18" t="n">
        <f aca="false">+E336</f>
        <v>43668</v>
      </c>
      <c r="G335" s="7" t="n">
        <f aca="false">NETWORKDAYS(F335,E335)-1</f>
        <v>1</v>
      </c>
      <c r="H335" s="8" t="n">
        <f aca="false">+MONTH(F335)</f>
        <v>7</v>
      </c>
      <c r="I335" s="6" t="n">
        <f aca="false">WEEKNUM(F335,1)</f>
        <v>30</v>
      </c>
      <c r="J335" s="6" t="n">
        <v>465</v>
      </c>
      <c r="K335" s="6" t="n">
        <v>270</v>
      </c>
      <c r="L335" s="6" t="n">
        <f aca="false">J335-K335</f>
        <v>195</v>
      </c>
      <c r="M335" s="6" t="n">
        <v>2.7</v>
      </c>
      <c r="N335" s="6" t="n">
        <v>30.5</v>
      </c>
      <c r="O335" s="4" t="n">
        <f aca="false">M335*J335</f>
        <v>1255.5</v>
      </c>
      <c r="P335" s="4" t="n">
        <f aca="false">N336*J337</f>
        <v>18686.1</v>
      </c>
      <c r="Q335" s="4" t="n">
        <f aca="false">+O335/10</f>
        <v>125.55</v>
      </c>
    </row>
    <row r="336" customFormat="false" ht="12.8" hidden="false" customHeight="false" outlineLevel="0" collapsed="false">
      <c r="A336" s="6" t="n">
        <f aca="false">+A337+1</f>
        <v>290</v>
      </c>
      <c r="B336" s="6" t="n">
        <f aca="false">YEAR(F336)</f>
        <v>2019</v>
      </c>
      <c r="C336" s="6" t="n">
        <f aca="false">WEEKNUM(E336,1)</f>
        <v>30</v>
      </c>
      <c r="D336" s="6" t="n">
        <f aca="false">MONTH(E336)</f>
        <v>7</v>
      </c>
      <c r="E336" s="19" t="n">
        <f aca="false">+E335-1</f>
        <v>43668</v>
      </c>
      <c r="F336" s="18" t="n">
        <f aca="false">+E337</f>
        <v>43665</v>
      </c>
      <c r="G336" s="7" t="n">
        <f aca="false">NETWORKDAYS(F336,E336)-1</f>
        <v>1</v>
      </c>
      <c r="H336" s="8" t="n">
        <f aca="false">+MONTH(F336)</f>
        <v>7</v>
      </c>
      <c r="I336" s="6" t="n">
        <f aca="false">WEEKNUM(F336,1)</f>
        <v>29</v>
      </c>
      <c r="J336" s="6" t="n">
        <v>465</v>
      </c>
      <c r="K336" s="6" t="n">
        <v>269</v>
      </c>
      <c r="L336" s="6" t="n">
        <f aca="false">J336-K336</f>
        <v>196</v>
      </c>
      <c r="M336" s="6" t="n">
        <v>2.2</v>
      </c>
      <c r="N336" s="6" t="n">
        <v>31.3</v>
      </c>
      <c r="O336" s="4" t="n">
        <f aca="false">M336*J336</f>
        <v>1023</v>
      </c>
      <c r="P336" s="4" t="n">
        <f aca="false">N337*J338</f>
        <v>16531.5</v>
      </c>
      <c r="Q336" s="4" t="n">
        <f aca="false">+O336/10</f>
        <v>102.3</v>
      </c>
    </row>
    <row r="337" customFormat="false" ht="12.8" hidden="false" customHeight="false" outlineLevel="0" collapsed="false">
      <c r="A337" s="6" t="n">
        <f aca="false">+A338+1</f>
        <v>289</v>
      </c>
      <c r="B337" s="6" t="n">
        <f aca="false">YEAR(F337)</f>
        <v>2019</v>
      </c>
      <c r="C337" s="6" t="n">
        <f aca="false">WEEKNUM(E337,1)</f>
        <v>29</v>
      </c>
      <c r="D337" s="6" t="n">
        <f aca="false">MONTH(E337)</f>
        <v>7</v>
      </c>
      <c r="E337" s="19" t="n">
        <v>43665</v>
      </c>
      <c r="F337" s="18" t="n">
        <f aca="false">+E338</f>
        <v>43664</v>
      </c>
      <c r="G337" s="7" t="n">
        <f aca="false">NETWORKDAYS(F337,E337)-1</f>
        <v>1</v>
      </c>
      <c r="H337" s="8" t="n">
        <f aca="false">+MONTH(F337)</f>
        <v>7</v>
      </c>
      <c r="I337" s="6" t="n">
        <f aca="false">WEEKNUM(F337,1)</f>
        <v>29</v>
      </c>
      <c r="J337" s="6" t="n">
        <v>597</v>
      </c>
      <c r="K337" s="6" t="n">
        <v>258</v>
      </c>
      <c r="L337" s="6" t="n">
        <f aca="false">J337-K337</f>
        <v>339</v>
      </c>
      <c r="M337" s="6" t="n">
        <v>2.2</v>
      </c>
      <c r="N337" s="6" t="n">
        <v>32.1</v>
      </c>
      <c r="O337" s="4" t="n">
        <f aca="false">M337*J337</f>
        <v>1313.4</v>
      </c>
      <c r="P337" s="4" t="n">
        <f aca="false">N338*J339</f>
        <v>9784.8</v>
      </c>
      <c r="Q337" s="4" t="n">
        <f aca="false">+O337/10</f>
        <v>131.34</v>
      </c>
    </row>
    <row r="338" customFormat="false" ht="12.8" hidden="false" customHeight="false" outlineLevel="0" collapsed="false">
      <c r="A338" s="6" t="n">
        <f aca="false">+A339+1</f>
        <v>288</v>
      </c>
      <c r="B338" s="6" t="n">
        <f aca="false">YEAR(F338)</f>
        <v>2019</v>
      </c>
      <c r="C338" s="6" t="n">
        <f aca="false">WEEKNUM(E338,1)</f>
        <v>29</v>
      </c>
      <c r="D338" s="6" t="n">
        <f aca="false">MONTH(E338)</f>
        <v>7</v>
      </c>
      <c r="E338" s="19" t="n">
        <f aca="false">+E337-1</f>
        <v>43664</v>
      </c>
      <c r="F338" s="18" t="n">
        <f aca="false">+E339</f>
        <v>43663</v>
      </c>
      <c r="G338" s="7" t="n">
        <f aca="false">NETWORKDAYS(F338,E338)-1</f>
        <v>1</v>
      </c>
      <c r="H338" s="8" t="n">
        <f aca="false">+MONTH(F338)</f>
        <v>7</v>
      </c>
      <c r="I338" s="6" t="n">
        <f aca="false">WEEKNUM(F338,1)</f>
        <v>29</v>
      </c>
      <c r="J338" s="6" t="n">
        <v>515</v>
      </c>
      <c r="K338" s="6" t="n">
        <v>273</v>
      </c>
      <c r="L338" s="6" t="n">
        <f aca="false">J338-K338</f>
        <v>242</v>
      </c>
      <c r="M338" s="6" t="n">
        <v>2.7</v>
      </c>
      <c r="N338" s="6" t="n">
        <v>30.2</v>
      </c>
      <c r="O338" s="4" t="n">
        <f aca="false">M338*J338</f>
        <v>1390.5</v>
      </c>
      <c r="P338" s="4" t="n">
        <f aca="false">N339*J340</f>
        <v>10841</v>
      </c>
      <c r="Q338" s="4" t="n">
        <f aca="false">+O338/10</f>
        <v>139.05</v>
      </c>
    </row>
    <row r="339" customFormat="false" ht="12.8" hidden="false" customHeight="false" outlineLevel="0" collapsed="false">
      <c r="A339" s="6" t="n">
        <f aca="false">+A340+1</f>
        <v>287</v>
      </c>
      <c r="B339" s="6" t="n">
        <f aca="false">YEAR(F339)</f>
        <v>2019</v>
      </c>
      <c r="C339" s="6" t="n">
        <f aca="false">WEEKNUM(E339,1)</f>
        <v>29</v>
      </c>
      <c r="D339" s="6" t="n">
        <f aca="false">MONTH(E339)</f>
        <v>7</v>
      </c>
      <c r="E339" s="19" t="n">
        <f aca="false">+E338-1</f>
        <v>43663</v>
      </c>
      <c r="F339" s="18" t="n">
        <f aca="false">+E340</f>
        <v>43662</v>
      </c>
      <c r="G339" s="7" t="n">
        <f aca="false">NETWORKDAYS(F339,E339)-1</f>
        <v>1</v>
      </c>
      <c r="H339" s="8" t="n">
        <f aca="false">+MONTH(F339)</f>
        <v>7</v>
      </c>
      <c r="I339" s="6" t="n">
        <f aca="false">WEEKNUM(F339,1)</f>
        <v>29</v>
      </c>
      <c r="J339" s="6" t="n">
        <v>324</v>
      </c>
      <c r="K339" s="6" t="n">
        <v>277</v>
      </c>
      <c r="L339" s="6" t="n">
        <f aca="false">J339-K339</f>
        <v>47</v>
      </c>
      <c r="M339" s="6" t="n">
        <v>3.6</v>
      </c>
      <c r="N339" s="6" t="n">
        <v>29.3</v>
      </c>
      <c r="O339" s="4" t="n">
        <f aca="false">M339*J339</f>
        <v>1166.4</v>
      </c>
      <c r="P339" s="4" t="n">
        <f aca="false">N340*J341</f>
        <v>9860</v>
      </c>
      <c r="Q339" s="4" t="n">
        <f aca="false">+O339/10</f>
        <v>116.64</v>
      </c>
    </row>
    <row r="340" customFormat="false" ht="12.8" hidden="false" customHeight="false" outlineLevel="0" collapsed="false">
      <c r="A340" s="6" t="n">
        <f aca="false">+A341+1</f>
        <v>286</v>
      </c>
      <c r="B340" s="6" t="n">
        <f aca="false">YEAR(F340)</f>
        <v>2019</v>
      </c>
      <c r="C340" s="6" t="n">
        <f aca="false">WEEKNUM(E340,1)</f>
        <v>29</v>
      </c>
      <c r="D340" s="6" t="n">
        <f aca="false">MONTH(E340)</f>
        <v>7</v>
      </c>
      <c r="E340" s="19" t="n">
        <f aca="false">+E339-1</f>
        <v>43662</v>
      </c>
      <c r="F340" s="18" t="n">
        <f aca="false">+E341</f>
        <v>43661</v>
      </c>
      <c r="G340" s="7" t="n">
        <f aca="false">NETWORKDAYS(F340,E340)-1</f>
        <v>1</v>
      </c>
      <c r="H340" s="8" t="n">
        <f aca="false">+MONTH(F340)</f>
        <v>7</v>
      </c>
      <c r="I340" s="6" t="n">
        <f aca="false">WEEKNUM(F340,1)</f>
        <v>29</v>
      </c>
      <c r="J340" s="6" t="n">
        <v>370</v>
      </c>
      <c r="K340" s="6" t="n">
        <v>275</v>
      </c>
      <c r="L340" s="6" t="n">
        <f aca="false">J340-K340</f>
        <v>95</v>
      </c>
      <c r="M340" s="6" t="n">
        <v>3.2</v>
      </c>
      <c r="N340" s="6" t="n">
        <v>29</v>
      </c>
      <c r="O340" s="4" t="n">
        <f aca="false">M340*J340</f>
        <v>1184</v>
      </c>
      <c r="P340" s="4" t="n">
        <f aca="false">N341*J342</f>
        <v>12171.6</v>
      </c>
      <c r="Q340" s="4" t="n">
        <f aca="false">+O340/10</f>
        <v>118.4</v>
      </c>
    </row>
    <row r="341" customFormat="false" ht="12.8" hidden="false" customHeight="false" outlineLevel="0" collapsed="false">
      <c r="A341" s="6" t="n">
        <f aca="false">+A342+1</f>
        <v>285</v>
      </c>
      <c r="B341" s="6" t="n">
        <f aca="false">YEAR(F341)</f>
        <v>2019</v>
      </c>
      <c r="C341" s="6" t="n">
        <f aca="false">WEEKNUM(E341,1)</f>
        <v>29</v>
      </c>
      <c r="D341" s="6" t="n">
        <f aca="false">MONTH(E341)</f>
        <v>7</v>
      </c>
      <c r="E341" s="19" t="n">
        <f aca="false">+E340-1</f>
        <v>43661</v>
      </c>
      <c r="F341" s="18" t="n">
        <f aca="false">+E342</f>
        <v>43658</v>
      </c>
      <c r="G341" s="7" t="n">
        <f aca="false">NETWORKDAYS(F341,E341)-1</f>
        <v>1</v>
      </c>
      <c r="H341" s="8" t="n">
        <f aca="false">+MONTH(F341)</f>
        <v>7</v>
      </c>
      <c r="I341" s="6" t="n">
        <f aca="false">WEEKNUM(F341,1)</f>
        <v>28</v>
      </c>
      <c r="J341" s="6" t="n">
        <v>340</v>
      </c>
      <c r="K341" s="6" t="n">
        <v>256</v>
      </c>
      <c r="L341" s="6" t="n">
        <f aca="false">J341-K341</f>
        <v>84</v>
      </c>
      <c r="M341" s="6" t="n">
        <v>3.1</v>
      </c>
      <c r="N341" s="6" t="n">
        <v>27.6</v>
      </c>
      <c r="O341" s="4" t="n">
        <f aca="false">M341*J341</f>
        <v>1054</v>
      </c>
      <c r="P341" s="4" t="n">
        <f aca="false">N342*J343</f>
        <v>11914.3</v>
      </c>
      <c r="Q341" s="4" t="n">
        <f aca="false">+O341/10</f>
        <v>105.4</v>
      </c>
    </row>
    <row r="342" customFormat="false" ht="12.8" hidden="false" customHeight="false" outlineLevel="0" collapsed="false">
      <c r="A342" s="6" t="n">
        <f aca="false">+A343+1</f>
        <v>284</v>
      </c>
      <c r="B342" s="6" t="n">
        <f aca="false">YEAR(F342)</f>
        <v>2019</v>
      </c>
      <c r="C342" s="6" t="n">
        <f aca="false">WEEKNUM(E342,1)</f>
        <v>28</v>
      </c>
      <c r="D342" s="6" t="n">
        <f aca="false">MONTH(E342)</f>
        <v>7</v>
      </c>
      <c r="E342" s="19" t="n">
        <v>43658</v>
      </c>
      <c r="F342" s="18" t="n">
        <f aca="false">+E343</f>
        <v>43657</v>
      </c>
      <c r="G342" s="7" t="n">
        <f aca="false">NETWORKDAYS(F342,E342)-1</f>
        <v>1</v>
      </c>
      <c r="H342" s="8" t="n">
        <f aca="false">+MONTH(F342)</f>
        <v>7</v>
      </c>
      <c r="I342" s="6" t="n">
        <f aca="false">WEEKNUM(F342,1)</f>
        <v>28</v>
      </c>
      <c r="J342" s="6" t="n">
        <v>441</v>
      </c>
      <c r="K342" s="6" t="n">
        <v>265</v>
      </c>
      <c r="L342" s="6" t="n">
        <f aca="false">J342-K342</f>
        <v>176</v>
      </c>
      <c r="M342" s="6" t="n">
        <v>3</v>
      </c>
      <c r="N342" s="6" t="n">
        <v>28.3</v>
      </c>
      <c r="O342" s="4" t="n">
        <f aca="false">M342*J342</f>
        <v>1323</v>
      </c>
      <c r="P342" s="4" t="n">
        <f aca="false">N343*J344</f>
        <v>11246.5</v>
      </c>
      <c r="Q342" s="4" t="n">
        <f aca="false">+O342/10</f>
        <v>132.3</v>
      </c>
    </row>
    <row r="343" customFormat="false" ht="12.8" hidden="false" customHeight="false" outlineLevel="0" collapsed="false">
      <c r="A343" s="6" t="n">
        <f aca="false">+A344+1</f>
        <v>283</v>
      </c>
      <c r="B343" s="6" t="n">
        <f aca="false">YEAR(F343)</f>
        <v>2019</v>
      </c>
      <c r="C343" s="6" t="n">
        <f aca="false">WEEKNUM(E343,1)</f>
        <v>28</v>
      </c>
      <c r="D343" s="6" t="n">
        <f aca="false">MONTH(E343)</f>
        <v>7</v>
      </c>
      <c r="E343" s="19" t="n">
        <f aca="false">+E342-1</f>
        <v>43657</v>
      </c>
      <c r="F343" s="18" t="n">
        <f aca="false">+E344</f>
        <v>43656</v>
      </c>
      <c r="G343" s="7" t="n">
        <f aca="false">NETWORKDAYS(F343,E343)-1</f>
        <v>1</v>
      </c>
      <c r="H343" s="8" t="n">
        <f aca="false">+MONTH(F343)</f>
        <v>7</v>
      </c>
      <c r="I343" s="6" t="n">
        <f aca="false">WEEKNUM(F343,1)</f>
        <v>28</v>
      </c>
      <c r="J343" s="6" t="n">
        <v>421</v>
      </c>
      <c r="K343" s="6" t="n">
        <v>273</v>
      </c>
      <c r="L343" s="6" t="n">
        <f aca="false">J343-K343</f>
        <v>148</v>
      </c>
      <c r="M343" s="6" t="n">
        <v>3.4</v>
      </c>
      <c r="N343" s="6" t="n">
        <v>27.1</v>
      </c>
      <c r="O343" s="4" t="n">
        <f aca="false">M343*J343</f>
        <v>1431.4</v>
      </c>
      <c r="P343" s="4" t="n">
        <f aca="false">N344*J345</f>
        <v>9161.1</v>
      </c>
      <c r="Q343" s="4" t="n">
        <f aca="false">+O343/10</f>
        <v>143.14</v>
      </c>
    </row>
    <row r="344" customFormat="false" ht="12.8" hidden="false" customHeight="false" outlineLevel="0" collapsed="false">
      <c r="A344" s="6" t="n">
        <f aca="false">+A345+1</f>
        <v>282</v>
      </c>
      <c r="B344" s="6" t="n">
        <f aca="false">YEAR(F344)</f>
        <v>2019</v>
      </c>
      <c r="C344" s="6" t="n">
        <f aca="false">WEEKNUM(E344,1)</f>
        <v>28</v>
      </c>
      <c r="D344" s="6" t="n">
        <f aca="false">MONTH(E344)</f>
        <v>7</v>
      </c>
      <c r="E344" s="19" t="n">
        <f aca="false">+E343-1</f>
        <v>43656</v>
      </c>
      <c r="F344" s="18" t="n">
        <f aca="false">+E345</f>
        <v>43655</v>
      </c>
      <c r="G344" s="7" t="n">
        <f aca="false">NETWORKDAYS(F344,E344)-1</f>
        <v>1</v>
      </c>
      <c r="H344" s="8" t="n">
        <f aca="false">+MONTH(F344)</f>
        <v>7</v>
      </c>
      <c r="I344" s="6" t="n">
        <f aca="false">WEEKNUM(F344,1)</f>
        <v>28</v>
      </c>
      <c r="J344" s="6" t="n">
        <v>415</v>
      </c>
      <c r="K344" s="6" t="n">
        <v>274</v>
      </c>
      <c r="L344" s="6" t="n">
        <f aca="false">J344-K344</f>
        <v>141</v>
      </c>
      <c r="M344" s="6" t="n">
        <v>2.7</v>
      </c>
      <c r="N344" s="6" t="n">
        <v>26.1</v>
      </c>
      <c r="O344" s="4" t="n">
        <f aca="false">M344*J344</f>
        <v>1120.5</v>
      </c>
      <c r="P344" s="4" t="n">
        <f aca="false">N345*J346</f>
        <v>8381.1</v>
      </c>
      <c r="Q344" s="4" t="n">
        <f aca="false">+O344/10</f>
        <v>112.05</v>
      </c>
    </row>
    <row r="345" customFormat="false" ht="12.8" hidden="false" customHeight="false" outlineLevel="0" collapsed="false">
      <c r="A345" s="6" t="n">
        <f aca="false">+A346+1</f>
        <v>281</v>
      </c>
      <c r="B345" s="6" t="n">
        <f aca="false">YEAR(F345)</f>
        <v>2019</v>
      </c>
      <c r="C345" s="6" t="n">
        <f aca="false">WEEKNUM(E345,1)</f>
        <v>28</v>
      </c>
      <c r="D345" s="6" t="n">
        <f aca="false">MONTH(E345)</f>
        <v>7</v>
      </c>
      <c r="E345" s="19" t="n">
        <f aca="false">+E344-1</f>
        <v>43655</v>
      </c>
      <c r="F345" s="18" t="n">
        <f aca="false">+E346</f>
        <v>43654</v>
      </c>
      <c r="G345" s="7" t="n">
        <f aca="false">NETWORKDAYS(F345,E345)-1</f>
        <v>1</v>
      </c>
      <c r="H345" s="8" t="n">
        <f aca="false">+MONTH(F345)</f>
        <v>7</v>
      </c>
      <c r="I345" s="6" t="n">
        <f aca="false">WEEKNUM(F345,1)</f>
        <v>28</v>
      </c>
      <c r="J345" s="6" t="n">
        <v>351</v>
      </c>
      <c r="K345" s="6" t="n">
        <v>267</v>
      </c>
      <c r="L345" s="6" t="n">
        <f aca="false">J345-K345</f>
        <v>84</v>
      </c>
      <c r="M345" s="6" t="n">
        <v>4</v>
      </c>
      <c r="N345" s="6" t="n">
        <v>27.3</v>
      </c>
      <c r="O345" s="4" t="n">
        <f aca="false">M345*J345</f>
        <v>1404</v>
      </c>
      <c r="P345" s="4" t="n">
        <f aca="false">N346*J347</f>
        <v>7308</v>
      </c>
      <c r="Q345" s="4" t="n">
        <f aca="false">+O345/10</f>
        <v>140.4</v>
      </c>
    </row>
    <row r="346" customFormat="false" ht="12.8" hidden="false" customHeight="false" outlineLevel="0" collapsed="false">
      <c r="A346" s="6" t="n">
        <f aca="false">+A347+1</f>
        <v>280</v>
      </c>
      <c r="B346" s="6" t="n">
        <f aca="false">YEAR(F346)</f>
        <v>2019</v>
      </c>
      <c r="C346" s="6" t="n">
        <f aca="false">WEEKNUM(E346,1)</f>
        <v>28</v>
      </c>
      <c r="D346" s="6" t="n">
        <f aca="false">MONTH(E346)</f>
        <v>7</v>
      </c>
      <c r="E346" s="19" t="n">
        <f aca="false">+E345-1</f>
        <v>43654</v>
      </c>
      <c r="F346" s="18" t="n">
        <f aca="false">+E347</f>
        <v>43651</v>
      </c>
      <c r="G346" s="7" t="n">
        <f aca="false">NETWORKDAYS(F346,E346)-1</f>
        <v>1</v>
      </c>
      <c r="H346" s="8" t="n">
        <f aca="false">+MONTH(F346)</f>
        <v>7</v>
      </c>
      <c r="I346" s="6" t="n">
        <f aca="false">WEEKNUM(F346,1)</f>
        <v>27</v>
      </c>
      <c r="J346" s="6" t="n">
        <v>307</v>
      </c>
      <c r="K346" s="6" t="n">
        <v>256</v>
      </c>
      <c r="L346" s="6" t="n">
        <f aca="false">J346-K346</f>
        <v>51</v>
      </c>
      <c r="M346" s="6" t="n">
        <v>3</v>
      </c>
      <c r="N346" s="6" t="n">
        <v>26.1</v>
      </c>
      <c r="O346" s="4" t="n">
        <f aca="false">M346*J346</f>
        <v>921</v>
      </c>
      <c r="P346" s="4" t="n">
        <f aca="false">N347*J348</f>
        <v>8323</v>
      </c>
      <c r="Q346" s="4" t="n">
        <f aca="false">+O346/10</f>
        <v>92.1</v>
      </c>
    </row>
    <row r="347" customFormat="false" ht="12.8" hidden="false" customHeight="false" outlineLevel="0" collapsed="false">
      <c r="A347" s="6" t="n">
        <f aca="false">+A348+1</f>
        <v>279</v>
      </c>
      <c r="B347" s="6" t="n">
        <f aca="false">YEAR(F347)</f>
        <v>2019</v>
      </c>
      <c r="C347" s="6" t="n">
        <f aca="false">WEEKNUM(E347,1)</f>
        <v>27</v>
      </c>
      <c r="D347" s="6" t="n">
        <f aca="false">MONTH(E347)</f>
        <v>7</v>
      </c>
      <c r="E347" s="19" t="n">
        <v>43651</v>
      </c>
      <c r="F347" s="18" t="n">
        <f aca="false">+E348</f>
        <v>43650</v>
      </c>
      <c r="G347" s="7" t="n">
        <f aca="false">NETWORKDAYS(F347,E347)-1</f>
        <v>1</v>
      </c>
      <c r="H347" s="8" t="n">
        <f aca="false">+MONTH(F347)</f>
        <v>7</v>
      </c>
      <c r="I347" s="6" t="n">
        <f aca="false">WEEKNUM(F347,1)</f>
        <v>27</v>
      </c>
      <c r="J347" s="6" t="n">
        <v>280</v>
      </c>
      <c r="K347" s="6" t="n">
        <v>221</v>
      </c>
      <c r="L347" s="6" t="n">
        <f aca="false">J347-K347</f>
        <v>59</v>
      </c>
      <c r="M347" s="6" t="n">
        <v>3.1</v>
      </c>
      <c r="N347" s="6" t="n">
        <v>29</v>
      </c>
      <c r="O347" s="4" t="n">
        <f aca="false">M347*J347</f>
        <v>868</v>
      </c>
      <c r="P347" s="4" t="n">
        <f aca="false">N348*J349</f>
        <v>10947.3</v>
      </c>
      <c r="Q347" s="4" t="n">
        <f aca="false">+O347/10</f>
        <v>86.8</v>
      </c>
    </row>
    <row r="348" customFormat="false" ht="12.8" hidden="false" customHeight="false" outlineLevel="0" collapsed="false">
      <c r="A348" s="6" t="n">
        <f aca="false">+A349+1</f>
        <v>278</v>
      </c>
      <c r="B348" s="6" t="n">
        <f aca="false">YEAR(F348)</f>
        <v>2019</v>
      </c>
      <c r="C348" s="6" t="n">
        <f aca="false">WEEKNUM(E348,1)</f>
        <v>27</v>
      </c>
      <c r="D348" s="6" t="n">
        <f aca="false">MONTH(E348)</f>
        <v>7</v>
      </c>
      <c r="E348" s="19" t="n">
        <f aca="false">+E347-1</f>
        <v>43650</v>
      </c>
      <c r="F348" s="18" t="n">
        <f aca="false">+E349</f>
        <v>43649</v>
      </c>
      <c r="G348" s="7" t="n">
        <f aca="false">NETWORKDAYS(F348,E348)-1</f>
        <v>1</v>
      </c>
      <c r="H348" s="8" t="n">
        <f aca="false">+MONTH(F348)</f>
        <v>7</v>
      </c>
      <c r="I348" s="6" t="n">
        <f aca="false">WEEKNUM(F348,1)</f>
        <v>27</v>
      </c>
      <c r="J348" s="6" t="n">
        <v>287</v>
      </c>
      <c r="K348" s="6" t="n">
        <v>251</v>
      </c>
      <c r="L348" s="6" t="n">
        <f aca="false">J348-K348</f>
        <v>36</v>
      </c>
      <c r="M348" s="6" t="n">
        <v>3.1</v>
      </c>
      <c r="N348" s="6" t="n">
        <v>27.3</v>
      </c>
      <c r="O348" s="4" t="n">
        <f aca="false">M348*J348</f>
        <v>889.7</v>
      </c>
      <c r="P348" s="4" t="n">
        <f aca="false">N349*J350</f>
        <v>9243</v>
      </c>
      <c r="Q348" s="4" t="n">
        <f aca="false">+O348/10</f>
        <v>88.97</v>
      </c>
    </row>
    <row r="349" customFormat="false" ht="12.8" hidden="false" customHeight="false" outlineLevel="0" collapsed="false">
      <c r="A349" s="6" t="n">
        <f aca="false">+A350+1</f>
        <v>277</v>
      </c>
      <c r="B349" s="6" t="n">
        <f aca="false">YEAR(F349)</f>
        <v>2019</v>
      </c>
      <c r="C349" s="6" t="n">
        <f aca="false">WEEKNUM(E349,1)</f>
        <v>27</v>
      </c>
      <c r="D349" s="6" t="n">
        <f aca="false">MONTH(E349)</f>
        <v>7</v>
      </c>
      <c r="E349" s="19" t="n">
        <f aca="false">+E348-1</f>
        <v>43649</v>
      </c>
      <c r="F349" s="18" t="n">
        <f aca="false">+E350</f>
        <v>43648</v>
      </c>
      <c r="G349" s="7" t="n">
        <f aca="false">NETWORKDAYS(F349,E349)-1</f>
        <v>1</v>
      </c>
      <c r="H349" s="8" t="n">
        <f aca="false">+MONTH(F349)</f>
        <v>7</v>
      </c>
      <c r="I349" s="6" t="n">
        <f aca="false">WEEKNUM(F349,1)</f>
        <v>27</v>
      </c>
      <c r="J349" s="6" t="n">
        <v>401</v>
      </c>
      <c r="K349" s="6" t="n">
        <v>268</v>
      </c>
      <c r="L349" s="6" t="n">
        <f aca="false">J349-K349</f>
        <v>133</v>
      </c>
      <c r="M349" s="6" t="n">
        <v>3.2</v>
      </c>
      <c r="N349" s="6" t="n">
        <v>23.4</v>
      </c>
      <c r="O349" s="4" t="n">
        <f aca="false">M349*J349</f>
        <v>1283.2</v>
      </c>
      <c r="P349" s="4" t="n">
        <f aca="false">N350*J351</f>
        <v>10792</v>
      </c>
      <c r="Q349" s="4" t="n">
        <f aca="false">+O349/10</f>
        <v>128.32</v>
      </c>
    </row>
    <row r="350" customFormat="false" ht="12.8" hidden="false" customHeight="false" outlineLevel="0" collapsed="false">
      <c r="A350" s="6" t="n">
        <f aca="false">+A351+1</f>
        <v>276</v>
      </c>
      <c r="B350" s="6" t="n">
        <f aca="false">YEAR(F350)</f>
        <v>2019</v>
      </c>
      <c r="C350" s="6" t="n">
        <f aca="false">WEEKNUM(E350,1)</f>
        <v>27</v>
      </c>
      <c r="D350" s="6" t="n">
        <f aca="false">MONTH(E350)</f>
        <v>7</v>
      </c>
      <c r="E350" s="19" t="n">
        <f aca="false">+E349-1</f>
        <v>43648</v>
      </c>
      <c r="F350" s="18" t="n">
        <f aca="false">+E351</f>
        <v>43647</v>
      </c>
      <c r="G350" s="7" t="n">
        <f aca="false">NETWORKDAYS(F350,E350)-1</f>
        <v>1</v>
      </c>
      <c r="H350" s="8" t="n">
        <f aca="false">+MONTH(F350)</f>
        <v>7</v>
      </c>
      <c r="I350" s="6" t="n">
        <f aca="false">WEEKNUM(F350,1)</f>
        <v>27</v>
      </c>
      <c r="J350" s="6" t="n">
        <v>395</v>
      </c>
      <c r="K350" s="6" t="n">
        <v>272</v>
      </c>
      <c r="L350" s="6" t="n">
        <f aca="false">J350-K350</f>
        <v>123</v>
      </c>
      <c r="M350" s="6" t="n">
        <v>2.8</v>
      </c>
      <c r="N350" s="6" t="n">
        <v>28.4</v>
      </c>
      <c r="O350" s="4" t="n">
        <f aca="false">M350*J350</f>
        <v>1106</v>
      </c>
      <c r="P350" s="4" t="n">
        <f aca="false">N351*J352</f>
        <v>12310.5</v>
      </c>
      <c r="Q350" s="4" t="n">
        <f aca="false">+O350/10</f>
        <v>110.6</v>
      </c>
    </row>
    <row r="351" customFormat="false" ht="12.8" hidden="false" customHeight="false" outlineLevel="0" collapsed="false">
      <c r="A351" s="6" t="n">
        <f aca="false">+A352+1</f>
        <v>275</v>
      </c>
      <c r="B351" s="6" t="n">
        <f aca="false">YEAR(F351)</f>
        <v>2019</v>
      </c>
      <c r="C351" s="6" t="n">
        <f aca="false">WEEKNUM(E351,1)</f>
        <v>27</v>
      </c>
      <c r="D351" s="6" t="n">
        <f aca="false">MONTH(E351)</f>
        <v>7</v>
      </c>
      <c r="E351" s="19" t="n">
        <f aca="false">+E350-1</f>
        <v>43647</v>
      </c>
      <c r="F351" s="18" t="n">
        <f aca="false">+E352</f>
        <v>43644</v>
      </c>
      <c r="G351" s="7" t="n">
        <f aca="false">NETWORKDAYS(F351,E351)-1</f>
        <v>1</v>
      </c>
      <c r="H351" s="8" t="n">
        <f aca="false">+MONTH(F351)</f>
        <v>6</v>
      </c>
      <c r="I351" s="6" t="n">
        <f aca="false">WEEKNUM(F351,1)</f>
        <v>26</v>
      </c>
      <c r="J351" s="6" t="n">
        <v>380</v>
      </c>
      <c r="K351" s="6" t="n">
        <v>255</v>
      </c>
      <c r="L351" s="6" t="n">
        <f aca="false">J351-K351</f>
        <v>125</v>
      </c>
      <c r="M351" s="6" t="n">
        <v>2.7</v>
      </c>
      <c r="N351" s="6" t="n">
        <v>28.3</v>
      </c>
      <c r="O351" s="4" t="n">
        <f aca="false">M351*J351</f>
        <v>1026</v>
      </c>
      <c r="P351" s="4" t="n">
        <f aca="false">N352*J353</f>
        <v>8299.2</v>
      </c>
      <c r="Q351" s="4" t="n">
        <f aca="false">+O351/10</f>
        <v>102.6</v>
      </c>
    </row>
    <row r="352" customFormat="false" ht="12.8" hidden="false" customHeight="false" outlineLevel="0" collapsed="false">
      <c r="A352" s="6" t="n">
        <f aca="false">+A353+1</f>
        <v>274</v>
      </c>
      <c r="B352" s="6" t="n">
        <f aca="false">YEAR(F352)</f>
        <v>2019</v>
      </c>
      <c r="C352" s="6" t="n">
        <f aca="false">WEEKNUM(E352,1)</f>
        <v>26</v>
      </c>
      <c r="D352" s="6" t="n">
        <f aca="false">MONTH(E352)</f>
        <v>6</v>
      </c>
      <c r="E352" s="19" t="n">
        <v>43644</v>
      </c>
      <c r="F352" s="18" t="n">
        <f aca="false">+E353</f>
        <v>43643</v>
      </c>
      <c r="G352" s="7" t="n">
        <f aca="false">NETWORKDAYS(F352,E352)-1</f>
        <v>1</v>
      </c>
      <c r="H352" s="8" t="n">
        <f aca="false">+MONTH(F352)</f>
        <v>6</v>
      </c>
      <c r="I352" s="6" t="n">
        <f aca="false">WEEKNUM(F352,1)</f>
        <v>26</v>
      </c>
      <c r="J352" s="6" t="n">
        <v>435</v>
      </c>
      <c r="K352" s="6" t="n">
        <v>273</v>
      </c>
      <c r="L352" s="6" t="n">
        <f aca="false">J352-K352</f>
        <v>162</v>
      </c>
      <c r="M352" s="6" t="n">
        <v>3.4</v>
      </c>
      <c r="N352" s="6" t="n">
        <v>27.3</v>
      </c>
      <c r="O352" s="4" t="n">
        <f aca="false">M352*J352</f>
        <v>1479</v>
      </c>
      <c r="P352" s="4" t="n">
        <f aca="false">N353*J354</f>
        <v>9898.2</v>
      </c>
      <c r="Q352" s="4" t="n">
        <f aca="false">+O352/10</f>
        <v>147.9</v>
      </c>
    </row>
    <row r="353" customFormat="false" ht="12.8" hidden="false" customHeight="false" outlineLevel="0" collapsed="false">
      <c r="A353" s="6" t="n">
        <f aca="false">+A354+1</f>
        <v>273</v>
      </c>
      <c r="B353" s="6" t="n">
        <f aca="false">YEAR(F353)</f>
        <v>2019</v>
      </c>
      <c r="C353" s="6" t="n">
        <f aca="false">WEEKNUM(E353,1)</f>
        <v>26</v>
      </c>
      <c r="D353" s="6" t="n">
        <f aca="false">MONTH(E353)</f>
        <v>6</v>
      </c>
      <c r="E353" s="19" t="n">
        <f aca="false">+E352-1</f>
        <v>43643</v>
      </c>
      <c r="F353" s="18" t="n">
        <f aca="false">+E354</f>
        <v>43642</v>
      </c>
      <c r="G353" s="7" t="n">
        <f aca="false">NETWORKDAYS(F353,E353)-1</f>
        <v>1</v>
      </c>
      <c r="H353" s="8" t="n">
        <f aca="false">+MONTH(F353)</f>
        <v>6</v>
      </c>
      <c r="I353" s="6" t="n">
        <f aca="false">WEEKNUM(F353,1)</f>
        <v>26</v>
      </c>
      <c r="J353" s="6" t="n">
        <v>304</v>
      </c>
      <c r="K353" s="6" t="n">
        <v>257</v>
      </c>
      <c r="L353" s="6" t="n">
        <f aca="false">J353-K353</f>
        <v>47</v>
      </c>
      <c r="M353" s="6" t="n">
        <v>3.7</v>
      </c>
      <c r="N353" s="6" t="n">
        <v>28.2</v>
      </c>
      <c r="O353" s="4" t="n">
        <f aca="false">M353*J353</f>
        <v>1124.8</v>
      </c>
      <c r="P353" s="4" t="n">
        <f aca="false">N354*J355</f>
        <v>8848.6</v>
      </c>
      <c r="Q353" s="4" t="n">
        <f aca="false">+O353/10</f>
        <v>112.48</v>
      </c>
    </row>
    <row r="354" customFormat="false" ht="12.8" hidden="false" customHeight="false" outlineLevel="0" collapsed="false">
      <c r="A354" s="6" t="n">
        <f aca="false">+A355+1</f>
        <v>272</v>
      </c>
      <c r="B354" s="6" t="n">
        <f aca="false">YEAR(F354)</f>
        <v>2019</v>
      </c>
      <c r="C354" s="6" t="n">
        <f aca="false">WEEKNUM(E354,1)</f>
        <v>26</v>
      </c>
      <c r="D354" s="6" t="n">
        <f aca="false">MONTH(E354)</f>
        <v>6</v>
      </c>
      <c r="E354" s="19" t="n">
        <f aca="false">+E353-1</f>
        <v>43642</v>
      </c>
      <c r="F354" s="18" t="n">
        <f aca="false">+E355</f>
        <v>43641</v>
      </c>
      <c r="G354" s="7" t="n">
        <f aca="false">NETWORKDAYS(F354,E354)-1</f>
        <v>1</v>
      </c>
      <c r="H354" s="8" t="n">
        <f aca="false">+MONTH(F354)</f>
        <v>6</v>
      </c>
      <c r="I354" s="6" t="n">
        <f aca="false">WEEKNUM(F354,1)</f>
        <v>26</v>
      </c>
      <c r="J354" s="6" t="n">
        <v>351</v>
      </c>
      <c r="K354" s="6" t="n">
        <v>273</v>
      </c>
      <c r="L354" s="6" t="n">
        <f aca="false">J354-K354</f>
        <v>78</v>
      </c>
      <c r="M354" s="6" t="n">
        <v>3.1</v>
      </c>
      <c r="N354" s="6" t="n">
        <v>29.3</v>
      </c>
      <c r="O354" s="4" t="n">
        <f aca="false">M354*J354</f>
        <v>1088.1</v>
      </c>
      <c r="P354" s="4" t="n">
        <f aca="false">N355*J356</f>
        <v>9585</v>
      </c>
      <c r="Q354" s="4" t="n">
        <f aca="false">+O354/10</f>
        <v>108.81</v>
      </c>
    </row>
    <row r="355" customFormat="false" ht="12.8" hidden="false" customHeight="false" outlineLevel="0" collapsed="false">
      <c r="A355" s="6" t="n">
        <f aca="false">+A356+1</f>
        <v>271</v>
      </c>
      <c r="B355" s="6" t="n">
        <f aca="false">YEAR(F355)</f>
        <v>2019</v>
      </c>
      <c r="C355" s="6" t="n">
        <f aca="false">WEEKNUM(E355,1)</f>
        <v>26</v>
      </c>
      <c r="D355" s="6" t="n">
        <f aca="false">MONTH(E355)</f>
        <v>6</v>
      </c>
      <c r="E355" s="19" t="n">
        <f aca="false">+E354-1</f>
        <v>43641</v>
      </c>
      <c r="F355" s="18" t="n">
        <f aca="false">+E356</f>
        <v>43640</v>
      </c>
      <c r="G355" s="7" t="n">
        <f aca="false">NETWORKDAYS(F355,E355)-1</f>
        <v>1</v>
      </c>
      <c r="H355" s="8" t="n">
        <f aca="false">+MONTH(F355)</f>
        <v>6</v>
      </c>
      <c r="I355" s="6" t="n">
        <f aca="false">WEEKNUM(F355,1)</f>
        <v>26</v>
      </c>
      <c r="J355" s="6" t="n">
        <v>302</v>
      </c>
      <c r="K355" s="6" t="n">
        <v>257</v>
      </c>
      <c r="L355" s="6" t="n">
        <f aca="false">J355-K355</f>
        <v>45</v>
      </c>
      <c r="M355" s="6" t="n">
        <v>3</v>
      </c>
      <c r="N355" s="6" t="n">
        <v>27</v>
      </c>
      <c r="O355" s="4" t="n">
        <f aca="false">M355*J355</f>
        <v>906</v>
      </c>
      <c r="P355" s="4" t="n">
        <f aca="false">N356*J357</f>
        <v>9485</v>
      </c>
      <c r="Q355" s="4" t="n">
        <f aca="false">+O355/10</f>
        <v>90.6</v>
      </c>
    </row>
    <row r="356" customFormat="false" ht="12.8" hidden="false" customHeight="false" outlineLevel="0" collapsed="false">
      <c r="A356" s="6" t="n">
        <f aca="false">+A357+1</f>
        <v>270</v>
      </c>
      <c r="B356" s="6" t="n">
        <f aca="false">YEAR(F356)</f>
        <v>2019</v>
      </c>
      <c r="C356" s="6" t="n">
        <f aca="false">WEEKNUM(E356,1)</f>
        <v>26</v>
      </c>
      <c r="D356" s="6" t="n">
        <f aca="false">MONTH(E356)</f>
        <v>6</v>
      </c>
      <c r="E356" s="19" t="n">
        <f aca="false">+E355-1</f>
        <v>43640</v>
      </c>
      <c r="F356" s="18" t="n">
        <f aca="false">+E357</f>
        <v>43637</v>
      </c>
      <c r="G356" s="7" t="n">
        <f aca="false">NETWORKDAYS(F356,E356)-1</f>
        <v>1</v>
      </c>
      <c r="H356" s="8" t="n">
        <f aca="false">+MONTH(F356)</f>
        <v>6</v>
      </c>
      <c r="I356" s="6" t="n">
        <f aca="false">WEEKNUM(F356,1)</f>
        <v>25</v>
      </c>
      <c r="J356" s="6" t="n">
        <v>355</v>
      </c>
      <c r="K356" s="6" t="n">
        <v>257</v>
      </c>
      <c r="L356" s="6" t="n">
        <f aca="false">J356-K356</f>
        <v>98</v>
      </c>
      <c r="M356" s="6" t="n">
        <v>4.5</v>
      </c>
      <c r="N356" s="6" t="n">
        <v>27.1</v>
      </c>
      <c r="O356" s="4" t="n">
        <f aca="false">M356*J356</f>
        <v>1597.5</v>
      </c>
      <c r="P356" s="4" t="n">
        <f aca="false">N357*J358</f>
        <v>7600</v>
      </c>
      <c r="Q356" s="4" t="n">
        <f aca="false">+O356/10</f>
        <v>159.75</v>
      </c>
    </row>
    <row r="357" customFormat="false" ht="12.8" hidden="false" customHeight="false" outlineLevel="0" collapsed="false">
      <c r="A357" s="6" t="n">
        <f aca="false">+A358+1</f>
        <v>269</v>
      </c>
      <c r="B357" s="6" t="n">
        <f aca="false">YEAR(F357)</f>
        <v>2019</v>
      </c>
      <c r="C357" s="6" t="n">
        <f aca="false">WEEKNUM(E357,1)</f>
        <v>25</v>
      </c>
      <c r="D357" s="6" t="n">
        <f aca="false">MONTH(E357)</f>
        <v>6</v>
      </c>
      <c r="E357" s="19" t="n">
        <v>43637</v>
      </c>
      <c r="F357" s="18" t="n">
        <f aca="false">+E358</f>
        <v>43636</v>
      </c>
      <c r="G357" s="7" t="n">
        <f aca="false">NETWORKDAYS(F357,E357)-1</f>
        <v>1</v>
      </c>
      <c r="H357" s="8" t="n">
        <f aca="false">+MONTH(F357)</f>
        <v>6</v>
      </c>
      <c r="I357" s="6" t="n">
        <f aca="false">WEEKNUM(F357,1)</f>
        <v>25</v>
      </c>
      <c r="J357" s="6" t="n">
        <v>350</v>
      </c>
      <c r="K357" s="6" t="n">
        <v>269</v>
      </c>
      <c r="L357" s="6" t="n">
        <f aca="false">J357-K357</f>
        <v>81</v>
      </c>
      <c r="M357" s="6" t="n">
        <v>3.6</v>
      </c>
      <c r="N357" s="6" t="n">
        <v>25</v>
      </c>
      <c r="O357" s="4" t="n">
        <f aca="false">M357*J357</f>
        <v>1260</v>
      </c>
      <c r="P357" s="4" t="n">
        <f aca="false">N358*J359</f>
        <v>9236.5</v>
      </c>
      <c r="Q357" s="4" t="n">
        <f aca="false">+O357/10</f>
        <v>126</v>
      </c>
    </row>
    <row r="358" customFormat="false" ht="12.8" hidden="false" customHeight="false" outlineLevel="0" collapsed="false">
      <c r="A358" s="6" t="n">
        <f aca="false">+A359+1</f>
        <v>268</v>
      </c>
      <c r="B358" s="6" t="n">
        <f aca="false">YEAR(F358)</f>
        <v>2019</v>
      </c>
      <c r="C358" s="6" t="n">
        <f aca="false">WEEKNUM(E358,1)</f>
        <v>25</v>
      </c>
      <c r="D358" s="6" t="n">
        <f aca="false">MONTH(E358)</f>
        <v>6</v>
      </c>
      <c r="E358" s="19" t="n">
        <f aca="false">+E357-1</f>
        <v>43636</v>
      </c>
      <c r="F358" s="18" t="n">
        <f aca="false">+E359</f>
        <v>43635</v>
      </c>
      <c r="G358" s="7" t="n">
        <f aca="false">NETWORKDAYS(F358,E358)-1</f>
        <v>1</v>
      </c>
      <c r="H358" s="8" t="n">
        <f aca="false">+MONTH(F358)</f>
        <v>6</v>
      </c>
      <c r="I358" s="6" t="n">
        <f aca="false">WEEKNUM(F358,1)</f>
        <v>25</v>
      </c>
      <c r="J358" s="6" t="n">
        <v>304</v>
      </c>
      <c r="K358" s="6" t="n">
        <v>260</v>
      </c>
      <c r="L358" s="6" t="n">
        <f aca="false">J358-K358</f>
        <v>44</v>
      </c>
      <c r="M358" s="6" t="n">
        <v>3.2</v>
      </c>
      <c r="N358" s="6" t="n">
        <v>24.5</v>
      </c>
      <c r="O358" s="4" t="n">
        <f aca="false">M358*J358</f>
        <v>972.8</v>
      </c>
      <c r="P358" s="4" t="n">
        <f aca="false">N359*J360</f>
        <v>10192</v>
      </c>
      <c r="Q358" s="4" t="n">
        <f aca="false">+O358/10</f>
        <v>97.28</v>
      </c>
    </row>
    <row r="359" customFormat="false" ht="12.8" hidden="false" customHeight="false" outlineLevel="0" collapsed="false">
      <c r="A359" s="6" t="n">
        <f aca="false">+A360+1</f>
        <v>267</v>
      </c>
      <c r="B359" s="6" t="n">
        <f aca="false">YEAR(F359)</f>
        <v>2019</v>
      </c>
      <c r="C359" s="6" t="n">
        <f aca="false">WEEKNUM(E359,1)</f>
        <v>25</v>
      </c>
      <c r="D359" s="6" t="n">
        <f aca="false">MONTH(E359)</f>
        <v>6</v>
      </c>
      <c r="E359" s="19" t="n">
        <f aca="false">+E358-1</f>
        <v>43635</v>
      </c>
      <c r="F359" s="18" t="n">
        <f aca="false">+E360</f>
        <v>43634</v>
      </c>
      <c r="G359" s="7" t="n">
        <f aca="false">NETWORKDAYS(F359,E359)-1</f>
        <v>1</v>
      </c>
      <c r="H359" s="8" t="n">
        <f aca="false">+MONTH(F359)</f>
        <v>6</v>
      </c>
      <c r="I359" s="6" t="n">
        <f aca="false">WEEKNUM(F359,1)</f>
        <v>25</v>
      </c>
      <c r="J359" s="6" t="n">
        <v>377</v>
      </c>
      <c r="K359" s="6" t="n">
        <v>291</v>
      </c>
      <c r="L359" s="6" t="n">
        <f aca="false">J359-K359</f>
        <v>86</v>
      </c>
      <c r="M359" s="6" t="n">
        <v>2.4</v>
      </c>
      <c r="N359" s="6" t="n">
        <v>28</v>
      </c>
      <c r="O359" s="4" t="n">
        <f aca="false">M359*J359</f>
        <v>904.8</v>
      </c>
      <c r="P359" s="4" t="n">
        <f aca="false">N360*J361</f>
        <v>8806.5</v>
      </c>
      <c r="Q359" s="4" t="n">
        <f aca="false">+O359/10</f>
        <v>90.48</v>
      </c>
    </row>
    <row r="360" customFormat="false" ht="12.8" hidden="false" customHeight="false" outlineLevel="0" collapsed="false">
      <c r="A360" s="6" t="n">
        <f aca="false">+A361+1</f>
        <v>266</v>
      </c>
      <c r="B360" s="6" t="n">
        <f aca="false">YEAR(F360)</f>
        <v>2019</v>
      </c>
      <c r="C360" s="6" t="n">
        <f aca="false">WEEKNUM(E360,1)</f>
        <v>25</v>
      </c>
      <c r="D360" s="6" t="n">
        <f aca="false">MONTH(E360)</f>
        <v>6</v>
      </c>
      <c r="E360" s="19" t="n">
        <f aca="false">+E359-1</f>
        <v>43634</v>
      </c>
      <c r="F360" s="18" t="n">
        <f aca="false">+E361</f>
        <v>43633</v>
      </c>
      <c r="G360" s="7" t="n">
        <f aca="false">NETWORKDAYS(F360,E360)-1</f>
        <v>1</v>
      </c>
      <c r="H360" s="8" t="n">
        <f aca="false">+MONTH(F360)</f>
        <v>6</v>
      </c>
      <c r="I360" s="6" t="n">
        <f aca="false">WEEKNUM(F360,1)</f>
        <v>25</v>
      </c>
      <c r="J360" s="6" t="n">
        <v>364</v>
      </c>
      <c r="K360" s="6" t="n">
        <v>269</v>
      </c>
      <c r="L360" s="6" t="n">
        <f aca="false">J360-K360</f>
        <v>95</v>
      </c>
      <c r="M360" s="6" t="n">
        <v>3.5</v>
      </c>
      <c r="N360" s="6" t="n">
        <v>28.5</v>
      </c>
      <c r="O360" s="4" t="n">
        <f aca="false">M360*J360</f>
        <v>1274</v>
      </c>
      <c r="P360" s="4" t="n">
        <f aca="false">N361*J362</f>
        <v>10550</v>
      </c>
      <c r="Q360" s="4" t="n">
        <f aca="false">+O360/10</f>
        <v>127.4</v>
      </c>
    </row>
    <row r="361" customFormat="false" ht="12.8" hidden="false" customHeight="false" outlineLevel="0" collapsed="false">
      <c r="A361" s="6" t="n">
        <f aca="false">+A362+1</f>
        <v>265</v>
      </c>
      <c r="B361" s="6" t="n">
        <f aca="false">YEAR(F361)</f>
        <v>2019</v>
      </c>
      <c r="C361" s="6" t="n">
        <f aca="false">WEEKNUM(E361,1)</f>
        <v>25</v>
      </c>
      <c r="D361" s="6" t="n">
        <f aca="false">MONTH(E361)</f>
        <v>6</v>
      </c>
      <c r="E361" s="19" t="n">
        <f aca="false">+E360-1</f>
        <v>43633</v>
      </c>
      <c r="F361" s="18" t="n">
        <f aca="false">+E362</f>
        <v>43630</v>
      </c>
      <c r="G361" s="7" t="n">
        <f aca="false">NETWORKDAYS(F361,E361)-1</f>
        <v>1</v>
      </c>
      <c r="H361" s="8" t="n">
        <f aca="false">+MONTH(F361)</f>
        <v>6</v>
      </c>
      <c r="I361" s="6" t="n">
        <f aca="false">WEEKNUM(F361,1)</f>
        <v>24</v>
      </c>
      <c r="J361" s="6" t="n">
        <v>309</v>
      </c>
      <c r="K361" s="6" t="n">
        <v>252</v>
      </c>
      <c r="L361" s="6" t="n">
        <f aca="false">J361-K361</f>
        <v>57</v>
      </c>
      <c r="M361" s="6" t="n">
        <v>3.4</v>
      </c>
      <c r="N361" s="6" t="n">
        <v>25</v>
      </c>
      <c r="O361" s="4" t="n">
        <f aca="false">M361*J361</f>
        <v>1050.6</v>
      </c>
      <c r="P361" s="4" t="n">
        <f aca="false">N362*J363</f>
        <v>8710</v>
      </c>
      <c r="Q361" s="4" t="n">
        <f aca="false">+O361/10</f>
        <v>105.06</v>
      </c>
    </row>
    <row r="362" customFormat="false" ht="12.8" hidden="false" customHeight="false" outlineLevel="0" collapsed="false">
      <c r="A362" s="6" t="n">
        <f aca="false">+A363+1</f>
        <v>264</v>
      </c>
      <c r="B362" s="6" t="n">
        <f aca="false">YEAR(F362)</f>
        <v>2019</v>
      </c>
      <c r="C362" s="6" t="n">
        <f aca="false">WEEKNUM(E362,1)</f>
        <v>24</v>
      </c>
      <c r="D362" s="6" t="n">
        <f aca="false">MONTH(E362)</f>
        <v>6</v>
      </c>
      <c r="E362" s="19" t="n">
        <v>43630</v>
      </c>
      <c r="F362" s="18" t="n">
        <f aca="false">+E363</f>
        <v>43628</v>
      </c>
      <c r="G362" s="7" t="n">
        <f aca="false">NETWORKDAYS(F362,E362)-1</f>
        <v>2</v>
      </c>
      <c r="H362" s="8" t="n">
        <f aca="false">+MONTH(F362)</f>
        <v>6</v>
      </c>
      <c r="I362" s="6" t="n">
        <f aca="false">WEEKNUM(F362,1)</f>
        <v>24</v>
      </c>
      <c r="J362" s="6" t="n">
        <v>422</v>
      </c>
      <c r="K362" s="6" t="n">
        <v>256</v>
      </c>
      <c r="L362" s="6" t="n">
        <f aca="false">J362-K362</f>
        <v>166</v>
      </c>
      <c r="M362" s="6" t="n">
        <v>3</v>
      </c>
      <c r="N362" s="6" t="n">
        <v>26</v>
      </c>
      <c r="O362" s="4" t="n">
        <f aca="false">M362*J362</f>
        <v>1266</v>
      </c>
      <c r="P362" s="4" t="n">
        <f aca="false">N363*J364</f>
        <v>8068.8</v>
      </c>
      <c r="Q362" s="4" t="n">
        <f aca="false">+O362/10</f>
        <v>126.6</v>
      </c>
    </row>
    <row r="363" customFormat="false" ht="12.8" hidden="false" customHeight="false" outlineLevel="0" collapsed="false">
      <c r="A363" s="6" t="n">
        <f aca="false">+A364+1</f>
        <v>263</v>
      </c>
      <c r="B363" s="6" t="n">
        <f aca="false">YEAR(F363)</f>
        <v>2019</v>
      </c>
      <c r="C363" s="6" t="n">
        <f aca="false">WEEKNUM(E363,1)</f>
        <v>24</v>
      </c>
      <c r="D363" s="6" t="n">
        <f aca="false">MONTH(E363)</f>
        <v>6</v>
      </c>
      <c r="E363" s="19" t="n">
        <v>43628</v>
      </c>
      <c r="F363" s="18" t="n">
        <f aca="false">+E364</f>
        <v>43627</v>
      </c>
      <c r="G363" s="7" t="n">
        <f aca="false">NETWORKDAYS(F363,E363)-1</f>
        <v>1</v>
      </c>
      <c r="H363" s="8" t="n">
        <f aca="false">+MONTH(F363)</f>
        <v>6</v>
      </c>
      <c r="I363" s="6" t="n">
        <f aca="false">WEEKNUM(F363,1)</f>
        <v>24</v>
      </c>
      <c r="J363" s="6" t="n">
        <v>335</v>
      </c>
      <c r="K363" s="6" t="n">
        <v>271</v>
      </c>
      <c r="L363" s="6" t="n">
        <f aca="false">J363-K363</f>
        <v>64</v>
      </c>
      <c r="M363" s="6" t="n">
        <v>3.4</v>
      </c>
      <c r="N363" s="6" t="n">
        <v>24.6</v>
      </c>
      <c r="O363" s="4" t="n">
        <f aca="false">M363*J363</f>
        <v>1139</v>
      </c>
      <c r="P363" s="4" t="n">
        <f aca="false">N364*J365</f>
        <v>8502</v>
      </c>
      <c r="Q363" s="4" t="n">
        <f aca="false">+O363/10</f>
        <v>113.9</v>
      </c>
    </row>
    <row r="364" customFormat="false" ht="12.8" hidden="false" customHeight="false" outlineLevel="0" collapsed="false">
      <c r="A364" s="6" t="n">
        <f aca="false">+A365+1</f>
        <v>262</v>
      </c>
      <c r="B364" s="6" t="n">
        <f aca="false">YEAR(F364)</f>
        <v>2019</v>
      </c>
      <c r="C364" s="6" t="n">
        <f aca="false">WEEKNUM(E364,1)</f>
        <v>24</v>
      </c>
      <c r="D364" s="6" t="n">
        <f aca="false">MONTH(E364)</f>
        <v>6</v>
      </c>
      <c r="E364" s="19" t="n">
        <f aca="false">+E363-1</f>
        <v>43627</v>
      </c>
      <c r="F364" s="18" t="n">
        <f aca="false">+E365</f>
        <v>43623</v>
      </c>
      <c r="G364" s="7" t="n">
        <f aca="false">NETWORKDAYS(F364,E364)-1</f>
        <v>2</v>
      </c>
      <c r="H364" s="8" t="n">
        <f aca="false">+MONTH(F364)</f>
        <v>6</v>
      </c>
      <c r="I364" s="6" t="n">
        <f aca="false">WEEKNUM(F364,1)</f>
        <v>23</v>
      </c>
      <c r="J364" s="6" t="n">
        <v>328</v>
      </c>
      <c r="K364" s="6" t="n">
        <v>274</v>
      </c>
      <c r="L364" s="6" t="n">
        <f aca="false">J364-K364</f>
        <v>54</v>
      </c>
      <c r="M364" s="6" t="n">
        <v>3.1</v>
      </c>
      <c r="N364" s="6" t="n">
        <v>26</v>
      </c>
      <c r="O364" s="4" t="n">
        <f aca="false">M364*J364</f>
        <v>1016.8</v>
      </c>
      <c r="P364" s="4" t="n">
        <f aca="false">N365*J366</f>
        <v>9646</v>
      </c>
      <c r="Q364" s="4" t="n">
        <f aca="false">+O364/10</f>
        <v>101.68</v>
      </c>
    </row>
    <row r="365" customFormat="false" ht="12.8" hidden="false" customHeight="false" outlineLevel="0" collapsed="false">
      <c r="A365" s="6" t="n">
        <f aca="false">+A366+1</f>
        <v>261</v>
      </c>
      <c r="B365" s="6" t="n">
        <f aca="false">YEAR(F365)</f>
        <v>2019</v>
      </c>
      <c r="C365" s="6" t="n">
        <f aca="false">WEEKNUM(E365,1)</f>
        <v>23</v>
      </c>
      <c r="D365" s="6" t="n">
        <f aca="false">MONTH(E365)</f>
        <v>6</v>
      </c>
      <c r="E365" s="19" t="n">
        <v>43623</v>
      </c>
      <c r="F365" s="18" t="n">
        <f aca="false">+E366</f>
        <v>43622</v>
      </c>
      <c r="G365" s="7" t="n">
        <f aca="false">NETWORKDAYS(F365,E365)-1</f>
        <v>1</v>
      </c>
      <c r="H365" s="8" t="n">
        <f aca="false">+MONTH(F365)</f>
        <v>6</v>
      </c>
      <c r="I365" s="6" t="n">
        <f aca="false">WEEKNUM(F365,1)</f>
        <v>23</v>
      </c>
      <c r="J365" s="6" t="n">
        <v>327</v>
      </c>
      <c r="K365" s="6" t="n">
        <v>277</v>
      </c>
      <c r="L365" s="6" t="n">
        <f aca="false">J365-K365</f>
        <v>50</v>
      </c>
      <c r="M365" s="6" t="n">
        <v>3.1</v>
      </c>
      <c r="N365" s="6" t="n">
        <v>26</v>
      </c>
      <c r="O365" s="4" t="n">
        <f aca="false">M365*J365</f>
        <v>1013.7</v>
      </c>
      <c r="P365" s="4" t="n">
        <f aca="false">N366*J367</f>
        <v>9542</v>
      </c>
      <c r="Q365" s="4" t="n">
        <f aca="false">+O365/10</f>
        <v>101.37</v>
      </c>
    </row>
    <row r="366" customFormat="false" ht="12.8" hidden="false" customHeight="false" outlineLevel="0" collapsed="false">
      <c r="A366" s="6" t="n">
        <f aca="false">+A367+1</f>
        <v>260</v>
      </c>
      <c r="B366" s="6" t="n">
        <f aca="false">YEAR(F366)</f>
        <v>2019</v>
      </c>
      <c r="C366" s="6" t="n">
        <f aca="false">WEEKNUM(E366,1)</f>
        <v>23</v>
      </c>
      <c r="D366" s="6" t="n">
        <f aca="false">MONTH(E366)</f>
        <v>6</v>
      </c>
      <c r="E366" s="19" t="n">
        <f aca="false">+E365-1</f>
        <v>43622</v>
      </c>
      <c r="F366" s="18" t="n">
        <f aca="false">+E367</f>
        <v>43621</v>
      </c>
      <c r="G366" s="7" t="n">
        <f aca="false">NETWORKDAYS(F366,E366)-1</f>
        <v>1</v>
      </c>
      <c r="H366" s="8" t="n">
        <f aca="false">+MONTH(F366)</f>
        <v>6</v>
      </c>
      <c r="I366" s="6" t="n">
        <f aca="false">WEEKNUM(F366,1)</f>
        <v>23</v>
      </c>
      <c r="J366" s="6" t="n">
        <v>371</v>
      </c>
      <c r="K366" s="6" t="n">
        <v>255</v>
      </c>
      <c r="L366" s="6" t="n">
        <f aca="false">J366-K366</f>
        <v>116</v>
      </c>
      <c r="M366" s="6" t="n">
        <v>3.5</v>
      </c>
      <c r="N366" s="6" t="n">
        <v>26</v>
      </c>
      <c r="O366" s="4" t="n">
        <f aca="false">M366*J366</f>
        <v>1298.5</v>
      </c>
      <c r="P366" s="4" t="n">
        <f aca="false">N367*J368</f>
        <v>7650</v>
      </c>
      <c r="Q366" s="4" t="n">
        <f aca="false">+O366/10</f>
        <v>129.85</v>
      </c>
    </row>
    <row r="367" customFormat="false" ht="12.8" hidden="false" customHeight="false" outlineLevel="0" collapsed="false">
      <c r="A367" s="6" t="n">
        <f aca="false">+A368+1</f>
        <v>259</v>
      </c>
      <c r="B367" s="6" t="n">
        <f aca="false">YEAR(F367)</f>
        <v>2019</v>
      </c>
      <c r="C367" s="6" t="n">
        <f aca="false">WEEKNUM(E367,1)</f>
        <v>23</v>
      </c>
      <c r="D367" s="6" t="n">
        <f aca="false">MONTH(E367)</f>
        <v>6</v>
      </c>
      <c r="E367" s="19" t="n">
        <f aca="false">+E366-1</f>
        <v>43621</v>
      </c>
      <c r="F367" s="18" t="n">
        <f aca="false">+E368</f>
        <v>43620</v>
      </c>
      <c r="G367" s="7" t="n">
        <f aca="false">NETWORKDAYS(F367,E367)-1</f>
        <v>1</v>
      </c>
      <c r="H367" s="8" t="n">
        <f aca="false">+MONTH(F367)</f>
        <v>6</v>
      </c>
      <c r="I367" s="6" t="n">
        <f aca="false">WEEKNUM(F367,1)</f>
        <v>23</v>
      </c>
      <c r="J367" s="6" t="n">
        <v>367</v>
      </c>
      <c r="K367" s="6" t="n">
        <v>262</v>
      </c>
      <c r="L367" s="6" t="n">
        <f aca="false">J367-K367</f>
        <v>105</v>
      </c>
      <c r="M367" s="6" t="n">
        <v>4</v>
      </c>
      <c r="N367" s="6" t="n">
        <v>25</v>
      </c>
      <c r="O367" s="4" t="n">
        <f aca="false">M367*J367</f>
        <v>1468</v>
      </c>
      <c r="P367" s="4" t="n">
        <f aca="false">N368*J369</f>
        <v>9266.4</v>
      </c>
      <c r="Q367" s="4" t="n">
        <f aca="false">+O367/10</f>
        <v>146.8</v>
      </c>
    </row>
    <row r="368" customFormat="false" ht="12.8" hidden="false" customHeight="false" outlineLevel="0" collapsed="false">
      <c r="A368" s="6" t="n">
        <f aca="false">+A369+1</f>
        <v>258</v>
      </c>
      <c r="B368" s="6" t="n">
        <f aca="false">YEAR(F368)</f>
        <v>2019</v>
      </c>
      <c r="C368" s="6" t="n">
        <f aca="false">WEEKNUM(E368,1)</f>
        <v>23</v>
      </c>
      <c r="D368" s="6" t="n">
        <f aca="false">MONTH(E368)</f>
        <v>6</v>
      </c>
      <c r="E368" s="19" t="n">
        <f aca="false">+E367-1</f>
        <v>43620</v>
      </c>
      <c r="F368" s="18" t="n">
        <f aca="false">+E369</f>
        <v>43619</v>
      </c>
      <c r="G368" s="7" t="n">
        <f aca="false">NETWORKDAYS(F368,E368)-1</f>
        <v>1</v>
      </c>
      <c r="H368" s="8" t="n">
        <f aca="false">+MONTH(F368)</f>
        <v>6</v>
      </c>
      <c r="I368" s="6" t="n">
        <f aca="false">WEEKNUM(F368,1)</f>
        <v>23</v>
      </c>
      <c r="J368" s="6" t="n">
        <v>306</v>
      </c>
      <c r="K368" s="6" t="n">
        <v>275</v>
      </c>
      <c r="L368" s="6" t="n">
        <f aca="false">J368-K368</f>
        <v>31</v>
      </c>
      <c r="M368" s="6" t="n">
        <v>3.6</v>
      </c>
      <c r="N368" s="6" t="n">
        <v>23.4</v>
      </c>
      <c r="O368" s="4" t="n">
        <f aca="false">M368*J368</f>
        <v>1101.6</v>
      </c>
      <c r="P368" s="4" t="n">
        <f aca="false">N369*J370</f>
        <v>10972.5</v>
      </c>
      <c r="Q368" s="4" t="n">
        <f aca="false">+O368/10</f>
        <v>110.16</v>
      </c>
    </row>
    <row r="369" customFormat="false" ht="12.8" hidden="false" customHeight="false" outlineLevel="0" collapsed="false">
      <c r="A369" s="6" t="n">
        <f aca="false">+A370+1</f>
        <v>257</v>
      </c>
      <c r="B369" s="6" t="n">
        <f aca="false">YEAR(F369)</f>
        <v>2019</v>
      </c>
      <c r="C369" s="6" t="n">
        <f aca="false">WEEKNUM(E369,1)</f>
        <v>23</v>
      </c>
      <c r="D369" s="6" t="n">
        <f aca="false">MONTH(E369)</f>
        <v>6</v>
      </c>
      <c r="E369" s="19" t="n">
        <f aca="false">+E368-1</f>
        <v>43619</v>
      </c>
      <c r="F369" s="18" t="n">
        <f aca="false">+E370</f>
        <v>43614</v>
      </c>
      <c r="G369" s="7" t="n">
        <f aca="false">NETWORKDAYS(F369,E369)-1</f>
        <v>3</v>
      </c>
      <c r="H369" s="8" t="n">
        <f aca="false">+MONTH(F369)</f>
        <v>5</v>
      </c>
      <c r="I369" s="6" t="n">
        <f aca="false">WEEKNUM(F369,1)</f>
        <v>22</v>
      </c>
      <c r="J369" s="6" t="n">
        <v>396</v>
      </c>
      <c r="K369" s="6" t="n">
        <v>249</v>
      </c>
      <c r="L369" s="6" t="n">
        <f aca="false">J369-K369</f>
        <v>147</v>
      </c>
      <c r="M369" s="6" t="n">
        <v>4</v>
      </c>
      <c r="N369" s="6" t="n">
        <v>28.5</v>
      </c>
      <c r="O369" s="4" t="n">
        <f aca="false">M369*J369</f>
        <v>1584</v>
      </c>
      <c r="P369" s="4" t="n">
        <f aca="false">N370*J371</f>
        <v>12870</v>
      </c>
      <c r="Q369" s="4" t="n">
        <f aca="false">+O369/10</f>
        <v>158.4</v>
      </c>
    </row>
    <row r="370" customFormat="false" ht="12.8" hidden="false" customHeight="false" outlineLevel="0" collapsed="false">
      <c r="A370" s="6" t="n">
        <f aca="false">+A371+1</f>
        <v>256</v>
      </c>
      <c r="B370" s="6" t="n">
        <f aca="false">YEAR(F370)</f>
        <v>2019</v>
      </c>
      <c r="C370" s="6" t="n">
        <f aca="false">WEEKNUM(E370,1)</f>
        <v>22</v>
      </c>
      <c r="D370" s="6" t="n">
        <f aca="false">MONTH(E370)</f>
        <v>5</v>
      </c>
      <c r="E370" s="19" t="n">
        <v>43614</v>
      </c>
      <c r="F370" s="18" t="n">
        <f aca="false">+E371</f>
        <v>43613</v>
      </c>
      <c r="G370" s="7" t="n">
        <f aca="false">NETWORKDAYS(F370,E370)-1</f>
        <v>1</v>
      </c>
      <c r="H370" s="8" t="n">
        <f aca="false">+MONTH(F370)</f>
        <v>5</v>
      </c>
      <c r="I370" s="6" t="n">
        <f aca="false">WEEKNUM(F370,1)</f>
        <v>22</v>
      </c>
      <c r="J370" s="6" t="n">
        <v>385</v>
      </c>
      <c r="K370" s="6" t="n">
        <v>307</v>
      </c>
      <c r="L370" s="6" t="n">
        <f aca="false">J370-K370</f>
        <v>78</v>
      </c>
      <c r="M370" s="6" t="n">
        <v>3.4</v>
      </c>
      <c r="N370" s="6" t="n">
        <v>30</v>
      </c>
      <c r="O370" s="4" t="n">
        <f aca="false">M370*J370</f>
        <v>1309</v>
      </c>
      <c r="P370" s="4" t="n">
        <f aca="false">N371*J372</f>
        <v>8742</v>
      </c>
      <c r="Q370" s="4" t="n">
        <f aca="false">+O370/10</f>
        <v>130.9</v>
      </c>
    </row>
    <row r="371" customFormat="false" ht="12.8" hidden="false" customHeight="false" outlineLevel="0" collapsed="false">
      <c r="A371" s="6" t="n">
        <f aca="false">+A372+1</f>
        <v>255</v>
      </c>
      <c r="B371" s="6" t="n">
        <f aca="false">YEAR(F371)</f>
        <v>2019</v>
      </c>
      <c r="C371" s="6" t="n">
        <f aca="false">WEEKNUM(E371,1)</f>
        <v>22</v>
      </c>
      <c r="D371" s="6" t="n">
        <f aca="false">MONTH(E371)</f>
        <v>5</v>
      </c>
      <c r="E371" s="19" t="n">
        <f aca="false">+E370-1</f>
        <v>43613</v>
      </c>
      <c r="F371" s="18" t="n">
        <f aca="false">+E372</f>
        <v>43612</v>
      </c>
      <c r="G371" s="7" t="n">
        <f aca="false">NETWORKDAYS(F371,E371)-1</f>
        <v>1</v>
      </c>
      <c r="H371" s="8" t="n">
        <f aca="false">+MONTH(F371)</f>
        <v>5</v>
      </c>
      <c r="I371" s="6" t="n">
        <f aca="false">WEEKNUM(F371,1)</f>
        <v>22</v>
      </c>
      <c r="J371" s="6" t="n">
        <v>429</v>
      </c>
      <c r="K371" s="6" t="n">
        <v>316</v>
      </c>
      <c r="L371" s="6" t="n">
        <f aca="false">J371-K371</f>
        <v>113</v>
      </c>
      <c r="M371" s="6" t="n">
        <v>4.6</v>
      </c>
      <c r="N371" s="6" t="n">
        <v>31</v>
      </c>
      <c r="O371" s="4" t="n">
        <f aca="false">M371*J371</f>
        <v>1973.4</v>
      </c>
      <c r="P371" s="4" t="n">
        <f aca="false">N372*J373</f>
        <v>7904</v>
      </c>
      <c r="Q371" s="4" t="n">
        <f aca="false">+O371/10</f>
        <v>197.34</v>
      </c>
    </row>
    <row r="372" customFormat="false" ht="12.8" hidden="false" customHeight="false" outlineLevel="0" collapsed="false">
      <c r="A372" s="6" t="n">
        <f aca="false">+A373+1</f>
        <v>254</v>
      </c>
      <c r="B372" s="6" t="n">
        <f aca="false">YEAR(F372)</f>
        <v>2019</v>
      </c>
      <c r="C372" s="6" t="n">
        <f aca="false">WEEKNUM(E372,1)</f>
        <v>22</v>
      </c>
      <c r="D372" s="6" t="n">
        <f aca="false">MONTH(E372)</f>
        <v>5</v>
      </c>
      <c r="E372" s="19" t="n">
        <f aca="false">+E371-1</f>
        <v>43612</v>
      </c>
      <c r="F372" s="18" t="n">
        <f aca="false">+E373</f>
        <v>43609</v>
      </c>
      <c r="G372" s="7" t="n">
        <f aca="false">NETWORKDAYS(F372,E372)-1</f>
        <v>1</v>
      </c>
      <c r="H372" s="8" t="n">
        <f aca="false">+MONTH(F372)</f>
        <v>5</v>
      </c>
      <c r="I372" s="6" t="n">
        <f aca="false">WEEKNUM(F372,1)</f>
        <v>21</v>
      </c>
      <c r="J372" s="6" t="n">
        <v>282</v>
      </c>
      <c r="K372" s="6" t="n">
        <v>269</v>
      </c>
      <c r="L372" s="6" t="n">
        <f aca="false">J372-K372</f>
        <v>13</v>
      </c>
      <c r="M372" s="6" t="n">
        <v>3.5</v>
      </c>
      <c r="N372" s="6" t="n">
        <v>26</v>
      </c>
      <c r="O372" s="4" t="n">
        <f aca="false">M372*J372</f>
        <v>987</v>
      </c>
      <c r="P372" s="4" t="n">
        <f aca="false">N373*J374</f>
        <v>9192</v>
      </c>
      <c r="Q372" s="4" t="n">
        <f aca="false">+O372/10</f>
        <v>98.7</v>
      </c>
    </row>
    <row r="373" customFormat="false" ht="12.8" hidden="false" customHeight="false" outlineLevel="0" collapsed="false">
      <c r="A373" s="6" t="n">
        <f aca="false">+A374+1</f>
        <v>253</v>
      </c>
      <c r="B373" s="6" t="n">
        <f aca="false">YEAR(F373)</f>
        <v>2019</v>
      </c>
      <c r="C373" s="6" t="n">
        <f aca="false">WEEKNUM(E373,1)</f>
        <v>21</v>
      </c>
      <c r="D373" s="6" t="n">
        <f aca="false">MONTH(E373)</f>
        <v>5</v>
      </c>
      <c r="E373" s="19" t="n">
        <v>43609</v>
      </c>
      <c r="F373" s="18" t="n">
        <f aca="false">+E374</f>
        <v>43608</v>
      </c>
      <c r="G373" s="7" t="n">
        <f aca="false">NETWORKDAYS(F373,E373)-1</f>
        <v>1</v>
      </c>
      <c r="H373" s="8" t="n">
        <f aca="false">+MONTH(F373)</f>
        <v>5</v>
      </c>
      <c r="I373" s="6" t="n">
        <f aca="false">WEEKNUM(F373,1)</f>
        <v>21</v>
      </c>
      <c r="J373" s="6" t="n">
        <v>304</v>
      </c>
      <c r="K373" s="6" t="n">
        <v>267</v>
      </c>
      <c r="L373" s="6" t="n">
        <f aca="false">J373-K373</f>
        <v>37</v>
      </c>
      <c r="M373" s="6" t="n">
        <v>3</v>
      </c>
      <c r="N373" s="6" t="n">
        <v>24</v>
      </c>
      <c r="O373" s="4" t="n">
        <f aca="false">M373*J373</f>
        <v>912</v>
      </c>
      <c r="P373" s="4" t="n">
        <f aca="false">N374*J375</f>
        <v>8899.5</v>
      </c>
      <c r="Q373" s="4" t="n">
        <f aca="false">+O373/10</f>
        <v>91.2</v>
      </c>
    </row>
    <row r="374" customFormat="false" ht="12.8" hidden="false" customHeight="false" outlineLevel="0" collapsed="false">
      <c r="A374" s="6" t="n">
        <f aca="false">+A375+1</f>
        <v>252</v>
      </c>
      <c r="B374" s="6" t="n">
        <f aca="false">YEAR(F374)</f>
        <v>2019</v>
      </c>
      <c r="C374" s="6" t="n">
        <f aca="false">WEEKNUM(E374,1)</f>
        <v>21</v>
      </c>
      <c r="D374" s="6" t="n">
        <f aca="false">MONTH(E374)</f>
        <v>5</v>
      </c>
      <c r="E374" s="19" t="n">
        <f aca="false">+E373-1</f>
        <v>43608</v>
      </c>
      <c r="F374" s="18" t="n">
        <f aca="false">+E375</f>
        <v>43606</v>
      </c>
      <c r="G374" s="7" t="n">
        <f aca="false">NETWORKDAYS(F374,E374)-1</f>
        <v>2</v>
      </c>
      <c r="H374" s="8" t="n">
        <f aca="false">+MONTH(F374)</f>
        <v>5</v>
      </c>
      <c r="I374" s="6" t="n">
        <f aca="false">WEEKNUM(F374,1)</f>
        <v>21</v>
      </c>
      <c r="J374" s="6" t="n">
        <v>383</v>
      </c>
      <c r="K374" s="6" t="n">
        <v>269</v>
      </c>
      <c r="L374" s="6" t="n">
        <f aca="false">J374-K374</f>
        <v>114</v>
      </c>
      <c r="M374" s="6" t="n">
        <v>3</v>
      </c>
      <c r="N374" s="6" t="n">
        <v>25.5</v>
      </c>
      <c r="O374" s="4" t="n">
        <f aca="false">M374*J374</f>
        <v>1149</v>
      </c>
      <c r="P374" s="4" t="n">
        <f aca="false">N375*J376</f>
        <v>8217.6</v>
      </c>
      <c r="Q374" s="4" t="n">
        <f aca="false">+O374/10</f>
        <v>114.9</v>
      </c>
    </row>
    <row r="375" customFormat="false" ht="12.8" hidden="false" customHeight="false" outlineLevel="0" collapsed="false">
      <c r="A375" s="6" t="n">
        <f aca="false">+A376+1</f>
        <v>251</v>
      </c>
      <c r="B375" s="6" t="n">
        <f aca="false">YEAR(F375)</f>
        <v>2019</v>
      </c>
      <c r="C375" s="6" t="n">
        <f aca="false">WEEKNUM(E375,1)</f>
        <v>21</v>
      </c>
      <c r="D375" s="6" t="n">
        <f aca="false">MONTH(E375)</f>
        <v>5</v>
      </c>
      <c r="E375" s="19" t="n">
        <v>43606</v>
      </c>
      <c r="F375" s="18" t="n">
        <f aca="false">+E376</f>
        <v>43605</v>
      </c>
      <c r="G375" s="7" t="n">
        <f aca="false">NETWORKDAYS(F375,E375)-1</f>
        <v>1</v>
      </c>
      <c r="H375" s="8" t="n">
        <f aca="false">+MONTH(F375)</f>
        <v>5</v>
      </c>
      <c r="I375" s="6" t="n">
        <f aca="false">WEEKNUM(F375,1)</f>
        <v>21</v>
      </c>
      <c r="J375" s="6" t="n">
        <v>349</v>
      </c>
      <c r="K375" s="6" t="n">
        <v>275</v>
      </c>
      <c r="L375" s="6" t="n">
        <f aca="false">J375-K375</f>
        <v>74</v>
      </c>
      <c r="M375" s="6" t="n">
        <v>4</v>
      </c>
      <c r="N375" s="6" t="n">
        <v>25.6</v>
      </c>
      <c r="O375" s="4" t="n">
        <f aca="false">M375*J375</f>
        <v>1396</v>
      </c>
      <c r="P375" s="4" t="n">
        <f aca="false">N376*J377</f>
        <v>6254</v>
      </c>
      <c r="Q375" s="4" t="n">
        <f aca="false">+O375/10</f>
        <v>139.6</v>
      </c>
    </row>
    <row r="376" customFormat="false" ht="12.8" hidden="false" customHeight="false" outlineLevel="0" collapsed="false">
      <c r="A376" s="6" t="n">
        <f aca="false">+A377+1</f>
        <v>250</v>
      </c>
      <c r="B376" s="6" t="n">
        <f aca="false">YEAR(F376)</f>
        <v>2019</v>
      </c>
      <c r="C376" s="6" t="n">
        <f aca="false">WEEKNUM(E376,1)</f>
        <v>21</v>
      </c>
      <c r="D376" s="6" t="n">
        <f aca="false">MONTH(E376)</f>
        <v>5</v>
      </c>
      <c r="E376" s="19" t="n">
        <f aca="false">+E375-1</f>
        <v>43605</v>
      </c>
      <c r="F376" s="18" t="n">
        <f aca="false">+E377</f>
        <v>43602</v>
      </c>
      <c r="G376" s="7" t="n">
        <f aca="false">NETWORKDAYS(F376,E376)-1</f>
        <v>1</v>
      </c>
      <c r="H376" s="8" t="n">
        <f aca="false">+MONTH(F376)</f>
        <v>5</v>
      </c>
      <c r="I376" s="6" t="n">
        <f aca="false">WEEKNUM(F376,1)</f>
        <v>20</v>
      </c>
      <c r="J376" s="6" t="n">
        <v>321</v>
      </c>
      <c r="K376" s="6" t="n">
        <v>274</v>
      </c>
      <c r="L376" s="6" t="n">
        <f aca="false">J376-K376</f>
        <v>47</v>
      </c>
      <c r="M376" s="6" t="n">
        <v>3.2</v>
      </c>
      <c r="N376" s="6" t="n">
        <v>21.2</v>
      </c>
      <c r="O376" s="4" t="n">
        <f aca="false">M376*J376</f>
        <v>1027.2</v>
      </c>
      <c r="P376" s="4" t="n">
        <f aca="false">N377*J378</f>
        <v>9664.2</v>
      </c>
      <c r="Q376" s="4" t="n">
        <f aca="false">+O376/10</f>
        <v>102.72</v>
      </c>
    </row>
    <row r="377" customFormat="false" ht="12.8" hidden="false" customHeight="false" outlineLevel="0" collapsed="false">
      <c r="A377" s="6" t="n">
        <f aca="false">+A378+1</f>
        <v>249</v>
      </c>
      <c r="B377" s="6" t="n">
        <f aca="false">YEAR(F377)</f>
        <v>2019</v>
      </c>
      <c r="C377" s="6" t="n">
        <f aca="false">WEEKNUM(E377,1)</f>
        <v>20</v>
      </c>
      <c r="D377" s="6" t="n">
        <f aca="false">MONTH(E377)</f>
        <v>5</v>
      </c>
      <c r="E377" s="19" t="n">
        <v>43602</v>
      </c>
      <c r="F377" s="18" t="n">
        <f aca="false">+E378</f>
        <v>43601</v>
      </c>
      <c r="G377" s="7" t="n">
        <f aca="false">NETWORKDAYS(F377,E377)-1</f>
        <v>1</v>
      </c>
      <c r="H377" s="8" t="n">
        <f aca="false">+MONTH(F377)</f>
        <v>5</v>
      </c>
      <c r="I377" s="6" t="n">
        <f aca="false">WEEKNUM(F377,1)</f>
        <v>20</v>
      </c>
      <c r="J377" s="6" t="n">
        <v>295</v>
      </c>
      <c r="K377" s="6" t="n">
        <v>268</v>
      </c>
      <c r="L377" s="6" t="n">
        <f aca="false">J377-K377</f>
        <v>27</v>
      </c>
      <c r="M377" s="6" t="n">
        <v>3.6</v>
      </c>
      <c r="N377" s="6" t="n">
        <v>27.3</v>
      </c>
      <c r="O377" s="4" t="n">
        <f aca="false">M377*J377</f>
        <v>1062</v>
      </c>
      <c r="P377" s="4" t="n">
        <f aca="false">N378*J379</f>
        <v>10229</v>
      </c>
      <c r="Q377" s="4" t="n">
        <f aca="false">+O377/10</f>
        <v>106.2</v>
      </c>
    </row>
    <row r="378" customFormat="false" ht="12.8" hidden="false" customHeight="false" outlineLevel="0" collapsed="false">
      <c r="A378" s="6" t="n">
        <f aca="false">+A379+1</f>
        <v>248</v>
      </c>
      <c r="B378" s="6" t="n">
        <f aca="false">YEAR(F378)</f>
        <v>2019</v>
      </c>
      <c r="C378" s="6" t="n">
        <f aca="false">WEEKNUM(E378,1)</f>
        <v>20</v>
      </c>
      <c r="D378" s="6" t="n">
        <f aca="false">MONTH(E378)</f>
        <v>5</v>
      </c>
      <c r="E378" s="19" t="n">
        <f aca="false">+E377-1</f>
        <v>43601</v>
      </c>
      <c r="F378" s="18" t="n">
        <f aca="false">+E379</f>
        <v>43600</v>
      </c>
      <c r="G378" s="7" t="n">
        <f aca="false">NETWORKDAYS(F378,E378)-1</f>
        <v>1</v>
      </c>
      <c r="H378" s="8" t="n">
        <f aca="false">+MONTH(F378)</f>
        <v>5</v>
      </c>
      <c r="I378" s="6" t="n">
        <f aca="false">WEEKNUM(F378,1)</f>
        <v>20</v>
      </c>
      <c r="J378" s="6" t="n">
        <v>354</v>
      </c>
      <c r="K378" s="6" t="n">
        <v>276</v>
      </c>
      <c r="L378" s="6" t="n">
        <f aca="false">J378-K378</f>
        <v>78</v>
      </c>
      <c r="M378" s="6" t="n">
        <v>4</v>
      </c>
      <c r="N378" s="6" t="n">
        <v>26.5</v>
      </c>
      <c r="O378" s="4" t="n">
        <f aca="false">M378*J378</f>
        <v>1416</v>
      </c>
      <c r="P378" s="4" t="n">
        <f aca="false">N379*J380</f>
        <v>8176</v>
      </c>
      <c r="Q378" s="4" t="n">
        <f aca="false">+O378/10</f>
        <v>141.6</v>
      </c>
    </row>
    <row r="379" customFormat="false" ht="12.8" hidden="false" customHeight="false" outlineLevel="0" collapsed="false">
      <c r="A379" s="6" t="n">
        <f aca="false">+A380+1</f>
        <v>247</v>
      </c>
      <c r="B379" s="6" t="n">
        <f aca="false">YEAR(F379)</f>
        <v>2019</v>
      </c>
      <c r="C379" s="6" t="n">
        <f aca="false">WEEKNUM(E379,1)</f>
        <v>20</v>
      </c>
      <c r="D379" s="6" t="n">
        <f aca="false">MONTH(E379)</f>
        <v>5</v>
      </c>
      <c r="E379" s="19" t="n">
        <f aca="false">+E378-1</f>
        <v>43600</v>
      </c>
      <c r="F379" s="18" t="n">
        <f aca="false">+E380</f>
        <v>43599</v>
      </c>
      <c r="G379" s="7" t="n">
        <f aca="false">NETWORKDAYS(F379,E379)-1</f>
        <v>1</v>
      </c>
      <c r="H379" s="8" t="n">
        <f aca="false">+MONTH(F379)</f>
        <v>5</v>
      </c>
      <c r="I379" s="6" t="n">
        <f aca="false">WEEKNUM(F379,1)</f>
        <v>20</v>
      </c>
      <c r="J379" s="6" t="n">
        <v>386</v>
      </c>
      <c r="K379" s="6" t="n">
        <v>265</v>
      </c>
      <c r="L379" s="6" t="n">
        <f aca="false">J379-K379</f>
        <v>121</v>
      </c>
      <c r="M379" s="6" t="n">
        <v>4</v>
      </c>
      <c r="N379" s="6" t="n">
        <v>28</v>
      </c>
      <c r="O379" s="4" t="n">
        <f aca="false">M379*J379</f>
        <v>1544</v>
      </c>
      <c r="P379" s="4" t="n">
        <f aca="false">N380*J381</f>
        <v>8093.4</v>
      </c>
      <c r="Q379" s="4" t="n">
        <f aca="false">+O379/10</f>
        <v>154.4</v>
      </c>
    </row>
    <row r="380" customFormat="false" ht="12.8" hidden="false" customHeight="false" outlineLevel="0" collapsed="false">
      <c r="A380" s="6" t="n">
        <f aca="false">+A381+1</f>
        <v>246</v>
      </c>
      <c r="B380" s="6" t="n">
        <f aca="false">YEAR(F380)</f>
        <v>2019</v>
      </c>
      <c r="C380" s="6" t="n">
        <f aca="false">WEEKNUM(E380,1)</f>
        <v>20</v>
      </c>
      <c r="D380" s="6" t="n">
        <f aca="false">MONTH(E380)</f>
        <v>5</v>
      </c>
      <c r="E380" s="19" t="n">
        <f aca="false">+E379-1</f>
        <v>43599</v>
      </c>
      <c r="F380" s="18" t="n">
        <f aca="false">+E381</f>
        <v>43595</v>
      </c>
      <c r="G380" s="7" t="n">
        <f aca="false">NETWORKDAYS(F380,E380)-1</f>
        <v>2</v>
      </c>
      <c r="H380" s="8" t="n">
        <f aca="false">+MONTH(F380)</f>
        <v>5</v>
      </c>
      <c r="I380" s="6" t="n">
        <f aca="false">WEEKNUM(F380,1)</f>
        <v>19</v>
      </c>
      <c r="J380" s="6" t="n">
        <v>292</v>
      </c>
      <c r="K380" s="6" t="n">
        <v>259</v>
      </c>
      <c r="L380" s="6" t="n">
        <f aca="false">J380-K380</f>
        <v>33</v>
      </c>
      <c r="M380" s="6" t="n">
        <v>3.3</v>
      </c>
      <c r="N380" s="6" t="n">
        <v>28.2</v>
      </c>
      <c r="O380" s="4" t="n">
        <f aca="false">M380*J380</f>
        <v>963.6</v>
      </c>
      <c r="P380" s="4" t="n">
        <f aca="false">N381*J382</f>
        <v>8652</v>
      </c>
      <c r="Q380" s="4" t="n">
        <f aca="false">+O380/10</f>
        <v>96.36</v>
      </c>
    </row>
    <row r="381" customFormat="false" ht="12.8" hidden="false" customHeight="false" outlineLevel="0" collapsed="false">
      <c r="A381" s="6" t="n">
        <f aca="false">+A382+1</f>
        <v>245</v>
      </c>
      <c r="B381" s="6" t="n">
        <f aca="false">YEAR(F381)</f>
        <v>2019</v>
      </c>
      <c r="C381" s="6" t="n">
        <f aca="false">WEEKNUM(E381,1)</f>
        <v>19</v>
      </c>
      <c r="D381" s="6" t="n">
        <f aca="false">MONTH(E381)</f>
        <v>5</v>
      </c>
      <c r="E381" s="19" t="n">
        <v>43595</v>
      </c>
      <c r="F381" s="18" t="n">
        <f aca="false">+E382</f>
        <v>43592</v>
      </c>
      <c r="G381" s="7" t="n">
        <f aca="false">NETWORKDAYS(F381,E381)-1</f>
        <v>3</v>
      </c>
      <c r="H381" s="8" t="n">
        <f aca="false">+MONTH(F381)</f>
        <v>5</v>
      </c>
      <c r="I381" s="6" t="n">
        <f aca="false">WEEKNUM(F381,1)</f>
        <v>19</v>
      </c>
      <c r="J381" s="6" t="n">
        <v>287</v>
      </c>
      <c r="K381" s="6" t="n">
        <v>260</v>
      </c>
      <c r="L381" s="6" t="n">
        <f aca="false">J381-K381</f>
        <v>27</v>
      </c>
      <c r="M381" s="6" t="n">
        <v>3.3</v>
      </c>
      <c r="N381" s="6" t="n">
        <v>28</v>
      </c>
      <c r="O381" s="4" t="n">
        <f aca="false">M381*J381</f>
        <v>947.1</v>
      </c>
      <c r="P381" s="4" t="n">
        <f aca="false">N382*J383</f>
        <v>8685.6</v>
      </c>
      <c r="Q381" s="4" t="n">
        <f aca="false">+O381/10</f>
        <v>94.71</v>
      </c>
    </row>
    <row r="382" customFormat="false" ht="12.8" hidden="false" customHeight="false" outlineLevel="0" collapsed="false">
      <c r="A382" s="6" t="n">
        <f aca="false">+A383+1</f>
        <v>244</v>
      </c>
      <c r="B382" s="6" t="n">
        <f aca="false">YEAR(F382)</f>
        <v>2019</v>
      </c>
      <c r="C382" s="6" t="n">
        <f aca="false">WEEKNUM(E382,1)</f>
        <v>19</v>
      </c>
      <c r="D382" s="6" t="n">
        <f aca="false">MONTH(E382)</f>
        <v>5</v>
      </c>
      <c r="E382" s="19" t="n">
        <v>43592</v>
      </c>
      <c r="F382" s="18" t="n">
        <f aca="false">+E383</f>
        <v>43591</v>
      </c>
      <c r="G382" s="7" t="n">
        <f aca="false">NETWORKDAYS(F382,E382)-1</f>
        <v>1</v>
      </c>
      <c r="H382" s="8" t="n">
        <f aca="false">+MONTH(F382)</f>
        <v>5</v>
      </c>
      <c r="I382" s="6" t="n">
        <f aca="false">WEEKNUM(F382,1)</f>
        <v>19</v>
      </c>
      <c r="J382" s="6" t="n">
        <v>309</v>
      </c>
      <c r="K382" s="6" t="n">
        <v>249</v>
      </c>
      <c r="L382" s="6" t="n">
        <f aca="false">J382-K382</f>
        <v>60</v>
      </c>
      <c r="M382" s="6" t="n">
        <v>4.3</v>
      </c>
      <c r="N382" s="6" t="n">
        <v>26.4</v>
      </c>
      <c r="O382" s="4" t="n">
        <f aca="false">M382*J382</f>
        <v>1328.7</v>
      </c>
      <c r="P382" s="4" t="n">
        <f aca="false">N383*J384</f>
        <v>7875</v>
      </c>
      <c r="Q382" s="4" t="n">
        <f aca="false">+O382/10</f>
        <v>132.87</v>
      </c>
    </row>
    <row r="383" customFormat="false" ht="12.8" hidden="false" customHeight="false" outlineLevel="0" collapsed="false">
      <c r="A383" s="6" t="n">
        <f aca="false">+A384+1</f>
        <v>243</v>
      </c>
      <c r="B383" s="6" t="n">
        <f aca="false">YEAR(F383)</f>
        <v>2019</v>
      </c>
      <c r="C383" s="6" t="n">
        <f aca="false">WEEKNUM(E383,1)</f>
        <v>19</v>
      </c>
      <c r="D383" s="6" t="n">
        <f aca="false">MONTH(E383)</f>
        <v>5</v>
      </c>
      <c r="E383" s="19" t="n">
        <f aca="false">+E382-1</f>
        <v>43591</v>
      </c>
      <c r="F383" s="18" t="n">
        <f aca="false">+E384</f>
        <v>43588</v>
      </c>
      <c r="G383" s="7" t="n">
        <f aca="false">NETWORKDAYS(F383,E383)-1</f>
        <v>1</v>
      </c>
      <c r="H383" s="8" t="n">
        <f aca="false">+MONTH(F383)</f>
        <v>5</v>
      </c>
      <c r="I383" s="6" t="n">
        <f aca="false">WEEKNUM(F383,1)</f>
        <v>18</v>
      </c>
      <c r="J383" s="6" t="n">
        <v>329</v>
      </c>
      <c r="K383" s="6" t="n">
        <v>280</v>
      </c>
      <c r="L383" s="6" t="n">
        <f aca="false">J383-K383</f>
        <v>49</v>
      </c>
      <c r="M383" s="6" t="n">
        <v>3.9</v>
      </c>
      <c r="N383" s="6" t="n">
        <v>25</v>
      </c>
      <c r="O383" s="4" t="n">
        <f aca="false">M383*J383</f>
        <v>1283.1</v>
      </c>
      <c r="P383" s="4" t="n">
        <f aca="false">N384*J385</f>
        <v>9477</v>
      </c>
      <c r="Q383" s="4" t="n">
        <f aca="false">+O383/10</f>
        <v>128.31</v>
      </c>
    </row>
    <row r="384" customFormat="false" ht="12.8" hidden="false" customHeight="false" outlineLevel="0" collapsed="false">
      <c r="A384" s="6" t="n">
        <f aca="false">+A385+1</f>
        <v>242</v>
      </c>
      <c r="B384" s="6" t="n">
        <f aca="false">YEAR(F384)</f>
        <v>2019</v>
      </c>
      <c r="C384" s="6" t="n">
        <f aca="false">WEEKNUM(E384,1)</f>
        <v>18</v>
      </c>
      <c r="D384" s="6" t="n">
        <f aca="false">MONTH(E384)</f>
        <v>5</v>
      </c>
      <c r="E384" s="19" t="n">
        <v>43588</v>
      </c>
      <c r="F384" s="18" t="n">
        <f aca="false">+E385</f>
        <v>43587</v>
      </c>
      <c r="G384" s="7" t="n">
        <f aca="false">NETWORKDAYS(F384,E384)-1</f>
        <v>1</v>
      </c>
      <c r="H384" s="8" t="n">
        <f aca="false">+MONTH(F384)</f>
        <v>5</v>
      </c>
      <c r="I384" s="6" t="n">
        <f aca="false">WEEKNUM(F384,1)</f>
        <v>18</v>
      </c>
      <c r="J384" s="6" t="n">
        <v>315</v>
      </c>
      <c r="K384" s="6" t="n">
        <v>263</v>
      </c>
      <c r="L384" s="6" t="n">
        <f aca="false">J384-K384</f>
        <v>52</v>
      </c>
      <c r="M384" s="6" t="n">
        <v>3.5</v>
      </c>
      <c r="N384" s="6" t="n">
        <v>27</v>
      </c>
      <c r="O384" s="4" t="n">
        <f aca="false">M384*J384</f>
        <v>1102.5</v>
      </c>
      <c r="P384" s="4" t="n">
        <f aca="false">N385*J386</f>
        <v>8505</v>
      </c>
      <c r="Q384" s="4" t="n">
        <f aca="false">+O384/10</f>
        <v>110.25</v>
      </c>
    </row>
    <row r="385" customFormat="false" ht="12.8" hidden="false" customHeight="false" outlineLevel="0" collapsed="false">
      <c r="A385" s="6" t="n">
        <f aca="false">+A386+1</f>
        <v>241</v>
      </c>
      <c r="B385" s="6" t="n">
        <f aca="false">YEAR(F385)</f>
        <v>2019</v>
      </c>
      <c r="C385" s="6" t="n">
        <f aca="false">WEEKNUM(E385,1)</f>
        <v>18</v>
      </c>
      <c r="D385" s="6" t="n">
        <f aca="false">MONTH(E385)</f>
        <v>5</v>
      </c>
      <c r="E385" s="19" t="n">
        <v>43587</v>
      </c>
      <c r="F385" s="18" t="n">
        <f aca="false">+E386</f>
        <v>43585</v>
      </c>
      <c r="G385" s="7" t="n">
        <f aca="false">NETWORKDAYS(F385,E385)-1</f>
        <v>2</v>
      </c>
      <c r="H385" s="8" t="n">
        <f aca="false">+MONTH(F385)</f>
        <v>4</v>
      </c>
      <c r="I385" s="6" t="n">
        <f aca="false">WEEKNUM(F385,1)</f>
        <v>18</v>
      </c>
      <c r="J385" s="6" t="n">
        <v>351</v>
      </c>
      <c r="K385" s="6" t="n">
        <v>272</v>
      </c>
      <c r="L385" s="6" t="n">
        <f aca="false">J385-K385</f>
        <v>79</v>
      </c>
      <c r="M385" s="6" t="n">
        <v>4.8</v>
      </c>
      <c r="N385" s="6" t="n">
        <v>27</v>
      </c>
      <c r="O385" s="4" t="n">
        <f aca="false">M385*J385</f>
        <v>1684.8</v>
      </c>
      <c r="P385" s="4" t="n">
        <f aca="false">N386*J387</f>
        <v>6763.7</v>
      </c>
      <c r="Q385" s="4" t="n">
        <f aca="false">+O385/10</f>
        <v>168.48</v>
      </c>
    </row>
    <row r="386" customFormat="false" ht="12.8" hidden="false" customHeight="false" outlineLevel="0" collapsed="false">
      <c r="A386" s="6" t="n">
        <f aca="false">+A387+1</f>
        <v>240</v>
      </c>
      <c r="B386" s="6" t="n">
        <f aca="false">YEAR(F386)</f>
        <v>2019</v>
      </c>
      <c r="C386" s="6" t="n">
        <f aca="false">WEEKNUM(E386,1)</f>
        <v>18</v>
      </c>
      <c r="D386" s="6" t="n">
        <f aca="false">MONTH(E386)</f>
        <v>4</v>
      </c>
      <c r="E386" s="19" t="n">
        <v>43585</v>
      </c>
      <c r="F386" s="18" t="n">
        <f aca="false">+E387</f>
        <v>43584</v>
      </c>
      <c r="G386" s="7" t="n">
        <f aca="false">NETWORKDAYS(F386,E386)-1</f>
        <v>1</v>
      </c>
      <c r="H386" s="8" t="n">
        <f aca="false">+MONTH(F386)</f>
        <v>4</v>
      </c>
      <c r="I386" s="6" t="n">
        <f aca="false">WEEKNUM(F386,1)</f>
        <v>18</v>
      </c>
      <c r="J386" s="6" t="n">
        <v>315</v>
      </c>
      <c r="K386" s="6" t="n">
        <v>269</v>
      </c>
      <c r="L386" s="6" t="n">
        <f aca="false">J386-K386</f>
        <v>46</v>
      </c>
      <c r="M386" s="6" t="n">
        <v>4.3</v>
      </c>
      <c r="N386" s="6" t="n">
        <v>28.3</v>
      </c>
      <c r="O386" s="4" t="n">
        <f aca="false">M386*J386</f>
        <v>1354.5</v>
      </c>
      <c r="P386" s="4" t="n">
        <f aca="false">N387*J388</f>
        <v>8976</v>
      </c>
      <c r="Q386" s="4" t="n">
        <f aca="false">+O386/10</f>
        <v>135.45</v>
      </c>
    </row>
    <row r="387" customFormat="false" ht="12.8" hidden="false" customHeight="false" outlineLevel="0" collapsed="false">
      <c r="A387" s="6" t="n">
        <f aca="false">+A388+1</f>
        <v>239</v>
      </c>
      <c r="B387" s="6" t="n">
        <f aca="false">YEAR(F387)</f>
        <v>2019</v>
      </c>
      <c r="C387" s="6" t="n">
        <f aca="false">WEEKNUM(E387,1)</f>
        <v>18</v>
      </c>
      <c r="D387" s="6" t="n">
        <f aca="false">MONTH(E387)</f>
        <v>4</v>
      </c>
      <c r="E387" s="19" t="n">
        <v>43584</v>
      </c>
      <c r="F387" s="18" t="n">
        <f aca="false">+E388</f>
        <v>43581</v>
      </c>
      <c r="G387" s="7" t="n">
        <f aca="false">NETWORKDAYS(F387,E387)-1</f>
        <v>1</v>
      </c>
      <c r="H387" s="8" t="n">
        <f aca="false">+MONTH(F387)</f>
        <v>4</v>
      </c>
      <c r="I387" s="6" t="n">
        <f aca="false">WEEKNUM(F387,1)</f>
        <v>17</v>
      </c>
      <c r="J387" s="6" t="n">
        <v>239</v>
      </c>
      <c r="K387" s="6" t="n">
        <v>291</v>
      </c>
      <c r="L387" s="6" t="n">
        <f aca="false">J387-K387</f>
        <v>-52</v>
      </c>
      <c r="M387" s="6" t="n">
        <v>5.1</v>
      </c>
      <c r="N387" s="6" t="n">
        <v>26.4</v>
      </c>
      <c r="O387" s="4" t="n">
        <f aca="false">M387*J387</f>
        <v>1218.9</v>
      </c>
      <c r="P387" s="4" t="n">
        <f aca="false">N388*J389</f>
        <v>7992</v>
      </c>
      <c r="Q387" s="4" t="n">
        <f aca="false">+O387/10</f>
        <v>121.89</v>
      </c>
    </row>
    <row r="388" customFormat="false" ht="12.8" hidden="false" customHeight="false" outlineLevel="0" collapsed="false">
      <c r="A388" s="6" t="n">
        <f aca="false">+A389+1</f>
        <v>238</v>
      </c>
      <c r="B388" s="6" t="n">
        <f aca="false">YEAR(F388)</f>
        <v>2019</v>
      </c>
      <c r="C388" s="6" t="n">
        <f aca="false">WEEKNUM(E388,1)</f>
        <v>17</v>
      </c>
      <c r="D388" s="6" t="n">
        <f aca="false">MONTH(E388)</f>
        <v>4</v>
      </c>
      <c r="E388" s="19" t="n">
        <v>43581</v>
      </c>
      <c r="F388" s="18" t="n">
        <f aca="false">+E389</f>
        <v>43580</v>
      </c>
      <c r="G388" s="7" t="n">
        <f aca="false">NETWORKDAYS(F388,E388)-1</f>
        <v>1</v>
      </c>
      <c r="H388" s="8" t="n">
        <f aca="false">+MONTH(F388)</f>
        <v>4</v>
      </c>
      <c r="I388" s="6" t="n">
        <f aca="false">WEEKNUM(F388,1)</f>
        <v>17</v>
      </c>
      <c r="J388" s="6" t="n">
        <v>340</v>
      </c>
      <c r="K388" s="6" t="n">
        <v>293</v>
      </c>
      <c r="L388" s="6" t="n">
        <f aca="false">J388-K388</f>
        <v>47</v>
      </c>
      <c r="M388" s="6" t="n">
        <v>3.2</v>
      </c>
      <c r="N388" s="6" t="n">
        <v>27</v>
      </c>
      <c r="O388" s="4" t="n">
        <f aca="false">M388*J388</f>
        <v>1088</v>
      </c>
      <c r="P388" s="4" t="n">
        <f aca="false">N389*J390</f>
        <v>5290</v>
      </c>
      <c r="Q388" s="4" t="n">
        <f aca="false">+O388/10</f>
        <v>108.8</v>
      </c>
    </row>
    <row r="389" customFormat="false" ht="12.8" hidden="false" customHeight="false" outlineLevel="0" collapsed="false">
      <c r="A389" s="6" t="n">
        <f aca="false">+A390+1</f>
        <v>237</v>
      </c>
      <c r="B389" s="6" t="n">
        <f aca="false">YEAR(F389)</f>
        <v>2019</v>
      </c>
      <c r="C389" s="6" t="n">
        <f aca="false">WEEKNUM(E389,1)</f>
        <v>17</v>
      </c>
      <c r="D389" s="6" t="n">
        <f aca="false">MONTH(E389)</f>
        <v>4</v>
      </c>
      <c r="E389" s="19" t="n">
        <f aca="false">+E388-1</f>
        <v>43580</v>
      </c>
      <c r="F389" s="18" t="n">
        <f aca="false">+E390</f>
        <v>43579</v>
      </c>
      <c r="G389" s="7" t="n">
        <f aca="false">NETWORKDAYS(F389,E389)-1</f>
        <v>1</v>
      </c>
      <c r="H389" s="8" t="n">
        <f aca="false">+MONTH(F389)</f>
        <v>4</v>
      </c>
      <c r="I389" s="6" t="n">
        <f aca="false">WEEKNUM(F389,1)</f>
        <v>17</v>
      </c>
      <c r="J389" s="6" t="n">
        <v>296</v>
      </c>
      <c r="K389" s="6" t="n">
        <v>270</v>
      </c>
      <c r="L389" s="6" t="n">
        <f aca="false">J389-K389</f>
        <v>26</v>
      </c>
      <c r="M389" s="6" t="n">
        <v>4.6</v>
      </c>
      <c r="N389" s="6" t="n">
        <v>23</v>
      </c>
      <c r="O389" s="4" t="n">
        <f aca="false">M389*J389</f>
        <v>1361.6</v>
      </c>
      <c r="P389" s="4" t="n">
        <f aca="false">N390*J391</f>
        <v>7402.5</v>
      </c>
      <c r="Q389" s="4" t="n">
        <f aca="false">+O389/10</f>
        <v>136.16</v>
      </c>
    </row>
    <row r="390" customFormat="false" ht="12.8" hidden="false" customHeight="false" outlineLevel="0" collapsed="false">
      <c r="A390" s="6" t="n">
        <f aca="false">+A391+1</f>
        <v>236</v>
      </c>
      <c r="B390" s="6" t="n">
        <f aca="false">YEAR(F390)</f>
        <v>2019</v>
      </c>
      <c r="C390" s="6" t="n">
        <f aca="false">WEEKNUM(E390,1)</f>
        <v>17</v>
      </c>
      <c r="D390" s="6" t="n">
        <f aca="false">MONTH(E390)</f>
        <v>4</v>
      </c>
      <c r="E390" s="19" t="n">
        <f aca="false">+E389-1</f>
        <v>43579</v>
      </c>
      <c r="F390" s="18" t="n">
        <f aca="false">+E391</f>
        <v>43578</v>
      </c>
      <c r="G390" s="7" t="n">
        <f aca="false">NETWORKDAYS(F390,E390)-1</f>
        <v>1</v>
      </c>
      <c r="H390" s="8" t="n">
        <f aca="false">+MONTH(F390)</f>
        <v>4</v>
      </c>
      <c r="I390" s="6" t="n">
        <f aca="false">WEEKNUM(F390,1)</f>
        <v>17</v>
      </c>
      <c r="J390" s="6" t="n">
        <v>230</v>
      </c>
      <c r="K390" s="6" t="n">
        <v>238</v>
      </c>
      <c r="L390" s="6" t="n">
        <f aca="false">J390-K390</f>
        <v>-8</v>
      </c>
      <c r="M390" s="6" t="n">
        <v>3.2</v>
      </c>
      <c r="N390" s="6" t="n">
        <v>23.5</v>
      </c>
      <c r="O390" s="4" t="n">
        <f aca="false">M390*J390</f>
        <v>736</v>
      </c>
      <c r="P390" s="4" t="n">
        <f aca="false">N391*J392</f>
        <v>8338.5</v>
      </c>
      <c r="Q390" s="4" t="n">
        <f aca="false">+O390/10</f>
        <v>73.6</v>
      </c>
    </row>
    <row r="391" customFormat="false" ht="12.8" hidden="false" customHeight="false" outlineLevel="0" collapsed="false">
      <c r="A391" s="6" t="n">
        <f aca="false">+A392+1</f>
        <v>235</v>
      </c>
      <c r="B391" s="6" t="n">
        <f aca="false">YEAR(F391)</f>
        <v>2019</v>
      </c>
      <c r="C391" s="6" t="n">
        <f aca="false">WEEKNUM(E391,1)</f>
        <v>17</v>
      </c>
      <c r="D391" s="6" t="n">
        <f aca="false">MONTH(E391)</f>
        <v>4</v>
      </c>
      <c r="E391" s="19" t="n">
        <f aca="false">+E390-1</f>
        <v>43578</v>
      </c>
      <c r="F391" s="18" t="n">
        <f aca="false">+E392</f>
        <v>43574</v>
      </c>
      <c r="G391" s="7" t="n">
        <f aca="false">NETWORKDAYS(F391,E391)-1</f>
        <v>2</v>
      </c>
      <c r="H391" s="8" t="n">
        <f aca="false">+MONTH(F391)</f>
        <v>4</v>
      </c>
      <c r="I391" s="6" t="n">
        <f aca="false">WEEKNUM(F391,1)</f>
        <v>16</v>
      </c>
      <c r="J391" s="6" t="n">
        <v>315</v>
      </c>
      <c r="K391" s="6" t="n">
        <v>288</v>
      </c>
      <c r="L391" s="6" t="n">
        <f aca="false">J391-K391</f>
        <v>27</v>
      </c>
      <c r="M391" s="6" t="n">
        <v>4.3</v>
      </c>
      <c r="N391" s="6" t="n">
        <v>25.5</v>
      </c>
      <c r="O391" s="4" t="n">
        <f aca="false">M391*J391</f>
        <v>1354.5</v>
      </c>
      <c r="P391" s="4" t="n">
        <f aca="false">N392*J393</f>
        <v>9620.5</v>
      </c>
      <c r="Q391" s="4" t="n">
        <f aca="false">+O391/10</f>
        <v>135.45</v>
      </c>
    </row>
    <row r="392" customFormat="false" ht="12.8" hidden="false" customHeight="false" outlineLevel="0" collapsed="false">
      <c r="A392" s="6" t="n">
        <f aca="false">+A393+1</f>
        <v>234</v>
      </c>
      <c r="B392" s="6" t="n">
        <f aca="false">YEAR(F392)</f>
        <v>2019</v>
      </c>
      <c r="C392" s="6" t="n">
        <f aca="false">WEEKNUM(E392,1)</f>
        <v>16</v>
      </c>
      <c r="D392" s="6" t="n">
        <f aca="false">MONTH(E392)</f>
        <v>4</v>
      </c>
      <c r="E392" s="19" t="n">
        <v>43574</v>
      </c>
      <c r="F392" s="18" t="n">
        <f aca="false">+E393</f>
        <v>43573</v>
      </c>
      <c r="G392" s="7" t="n">
        <f aca="false">NETWORKDAYS(F392,E392)-1</f>
        <v>1</v>
      </c>
      <c r="H392" s="8" t="n">
        <f aca="false">+MONTH(F392)</f>
        <v>4</v>
      </c>
      <c r="I392" s="6" t="n">
        <f aca="false">WEEKNUM(F392,1)</f>
        <v>16</v>
      </c>
      <c r="J392" s="6" t="n">
        <v>327</v>
      </c>
      <c r="K392" s="6" t="n">
        <v>282</v>
      </c>
      <c r="L392" s="6" t="n">
        <f aca="false">J392-K392</f>
        <v>45</v>
      </c>
      <c r="M392" s="6" t="n">
        <v>3.6</v>
      </c>
      <c r="N392" s="6" t="n">
        <v>27.1</v>
      </c>
      <c r="O392" s="4" t="n">
        <f aca="false">M392*J392</f>
        <v>1177.2</v>
      </c>
      <c r="P392" s="4" t="n">
        <f aca="false">N393*J394</f>
        <v>8064</v>
      </c>
      <c r="Q392" s="4" t="n">
        <f aca="false">+O392/10</f>
        <v>117.72</v>
      </c>
    </row>
    <row r="393" customFormat="false" ht="12.8" hidden="false" customHeight="false" outlineLevel="0" collapsed="false">
      <c r="A393" s="6" t="n">
        <f aca="false">+A394+1</f>
        <v>233</v>
      </c>
      <c r="B393" s="6" t="n">
        <f aca="false">YEAR(F393)</f>
        <v>2019</v>
      </c>
      <c r="C393" s="6" t="n">
        <f aca="false">WEEKNUM(E393,1)</f>
        <v>16</v>
      </c>
      <c r="D393" s="6" t="n">
        <f aca="false">MONTH(E393)</f>
        <v>4</v>
      </c>
      <c r="E393" s="19" t="n">
        <v>43573</v>
      </c>
      <c r="F393" s="18" t="n">
        <f aca="false">+E394</f>
        <v>43572</v>
      </c>
      <c r="G393" s="7" t="n">
        <f aca="false">NETWORKDAYS(F393,E393)-1</f>
        <v>1</v>
      </c>
      <c r="H393" s="8" t="n">
        <f aca="false">+MONTH(F393)</f>
        <v>4</v>
      </c>
      <c r="I393" s="6" t="n">
        <f aca="false">WEEKNUM(F393,1)</f>
        <v>16</v>
      </c>
      <c r="J393" s="6" t="n">
        <v>355</v>
      </c>
      <c r="K393" s="6" t="n">
        <v>297</v>
      </c>
      <c r="L393" s="6" t="n">
        <f aca="false">J393-K393</f>
        <v>58</v>
      </c>
      <c r="M393" s="6" t="n">
        <v>2.8</v>
      </c>
      <c r="N393" s="6" t="n">
        <v>28</v>
      </c>
      <c r="O393" s="4" t="n">
        <f aca="false">M393*J393</f>
        <v>994</v>
      </c>
      <c r="P393" s="4" t="n">
        <f aca="false">N394*J395</f>
        <v>9214</v>
      </c>
      <c r="Q393" s="4" t="n">
        <f aca="false">+O393/10</f>
        <v>99.4</v>
      </c>
    </row>
    <row r="394" customFormat="false" ht="12.8" hidden="false" customHeight="false" outlineLevel="0" collapsed="false">
      <c r="A394" s="6" t="n">
        <f aca="false">+A395+1</f>
        <v>232</v>
      </c>
      <c r="B394" s="6" t="n">
        <f aca="false">YEAR(F394)</f>
        <v>2019</v>
      </c>
      <c r="C394" s="6" t="n">
        <f aca="false">WEEKNUM(E394,1)</f>
        <v>16</v>
      </c>
      <c r="D394" s="6" t="n">
        <f aca="false">MONTH(E394)</f>
        <v>4</v>
      </c>
      <c r="E394" s="19" t="n">
        <v>43572</v>
      </c>
      <c r="F394" s="18" t="n">
        <f aca="false">+E395</f>
        <v>43571</v>
      </c>
      <c r="G394" s="7" t="n">
        <f aca="false">NETWORKDAYS(F394,E394)-1</f>
        <v>1</v>
      </c>
      <c r="H394" s="8" t="n">
        <f aca="false">+MONTH(F394)</f>
        <v>4</v>
      </c>
      <c r="I394" s="6" t="n">
        <f aca="false">WEEKNUM(F394,1)</f>
        <v>16</v>
      </c>
      <c r="J394" s="6" t="n">
        <v>288</v>
      </c>
      <c r="K394" s="6" t="n">
        <v>282</v>
      </c>
      <c r="L394" s="6" t="n">
        <f aca="false">J394-K394</f>
        <v>6</v>
      </c>
      <c r="M394" s="6" t="n">
        <v>3</v>
      </c>
      <c r="N394" s="6" t="n">
        <v>27.1</v>
      </c>
      <c r="O394" s="4" t="n">
        <f aca="false">M394*J394</f>
        <v>864</v>
      </c>
      <c r="P394" s="4" t="n">
        <f aca="false">N395*J396</f>
        <v>7776</v>
      </c>
      <c r="Q394" s="4" t="n">
        <f aca="false">+O394/10</f>
        <v>86.4</v>
      </c>
    </row>
    <row r="395" customFormat="false" ht="12.8" hidden="false" customHeight="false" outlineLevel="0" collapsed="false">
      <c r="A395" s="6" t="n">
        <f aca="false">+A396+1</f>
        <v>231</v>
      </c>
      <c r="B395" s="6" t="n">
        <f aca="false">YEAR(F395)</f>
        <v>2019</v>
      </c>
      <c r="C395" s="6" t="n">
        <f aca="false">WEEKNUM(E395,1)</f>
        <v>16</v>
      </c>
      <c r="D395" s="6" t="n">
        <f aca="false">MONTH(E395)</f>
        <v>4</v>
      </c>
      <c r="E395" s="19" t="n">
        <v>43571</v>
      </c>
      <c r="F395" s="18" t="n">
        <f aca="false">+E396</f>
        <v>43570</v>
      </c>
      <c r="G395" s="7" t="n">
        <f aca="false">NETWORKDAYS(F395,E395)-1</f>
        <v>1</v>
      </c>
      <c r="H395" s="8" t="n">
        <f aca="false">+MONTH(F395)</f>
        <v>4</v>
      </c>
      <c r="I395" s="6" t="n">
        <f aca="false">WEEKNUM(F395,1)</f>
        <v>16</v>
      </c>
      <c r="J395" s="6" t="n">
        <v>340</v>
      </c>
      <c r="K395" s="6" t="n">
        <v>292</v>
      </c>
      <c r="L395" s="6" t="n">
        <f aca="false">J395-K395</f>
        <v>48</v>
      </c>
      <c r="M395" s="6" t="n">
        <v>3</v>
      </c>
      <c r="N395" s="6" t="n">
        <v>27</v>
      </c>
      <c r="O395" s="4" t="n">
        <f aca="false">M395*J395</f>
        <v>1020</v>
      </c>
      <c r="P395" s="4" t="n">
        <f aca="false">N396*J397</f>
        <v>8568</v>
      </c>
      <c r="Q395" s="4" t="n">
        <f aca="false">+O395/10</f>
        <v>102</v>
      </c>
    </row>
    <row r="396" customFormat="false" ht="12.8" hidden="false" customHeight="false" outlineLevel="0" collapsed="false">
      <c r="A396" s="6" t="n">
        <f aca="false">+A397+1</f>
        <v>230</v>
      </c>
      <c r="B396" s="6" t="n">
        <f aca="false">YEAR(F396)</f>
        <v>2019</v>
      </c>
      <c r="C396" s="6" t="n">
        <f aca="false">WEEKNUM(E396,1)</f>
        <v>16</v>
      </c>
      <c r="D396" s="6" t="n">
        <f aca="false">MONTH(E396)</f>
        <v>4</v>
      </c>
      <c r="E396" s="19" t="n">
        <v>43570</v>
      </c>
      <c r="F396" s="18" t="n">
        <f aca="false">+E397</f>
        <v>43567</v>
      </c>
      <c r="G396" s="7" t="n">
        <f aca="false">NETWORKDAYS(F396,E396)-1</f>
        <v>1</v>
      </c>
      <c r="H396" s="8" t="n">
        <f aca="false">+MONTH(F396)</f>
        <v>4</v>
      </c>
      <c r="I396" s="6" t="n">
        <f aca="false">WEEKNUM(F396,1)</f>
        <v>15</v>
      </c>
      <c r="J396" s="6" t="n">
        <v>288</v>
      </c>
      <c r="K396" s="6" t="n">
        <v>292</v>
      </c>
      <c r="L396" s="6" t="n">
        <f aca="false">J396-K396</f>
        <v>-4</v>
      </c>
      <c r="M396" s="6" t="n">
        <v>4.9</v>
      </c>
      <c r="N396" s="6" t="n">
        <v>25.2</v>
      </c>
      <c r="O396" s="4" t="n">
        <f aca="false">M396*J396</f>
        <v>1411.2</v>
      </c>
      <c r="P396" s="4" t="n">
        <f aca="false">N397*J398</f>
        <v>7543.8</v>
      </c>
      <c r="Q396" s="4" t="n">
        <f aca="false">+O396/10</f>
        <v>141.12</v>
      </c>
    </row>
    <row r="397" customFormat="false" ht="12.8" hidden="false" customHeight="false" outlineLevel="0" collapsed="false">
      <c r="A397" s="6" t="n">
        <f aca="false">+A398+1</f>
        <v>229</v>
      </c>
      <c r="B397" s="6" t="n">
        <f aca="false">YEAR(F397)</f>
        <v>2019</v>
      </c>
      <c r="C397" s="6" t="n">
        <f aca="false">WEEKNUM(E397,1)</f>
        <v>15</v>
      </c>
      <c r="D397" s="6" t="n">
        <f aca="false">MONTH(E397)</f>
        <v>4</v>
      </c>
      <c r="E397" s="19" t="n">
        <v>43567</v>
      </c>
      <c r="F397" s="18" t="n">
        <f aca="false">+E398</f>
        <v>43566</v>
      </c>
      <c r="G397" s="7" t="n">
        <f aca="false">NETWORKDAYS(F397,E397)-1</f>
        <v>1</v>
      </c>
      <c r="H397" s="8" t="n">
        <f aca="false">+MONTH(F397)</f>
        <v>4</v>
      </c>
      <c r="I397" s="6" t="n">
        <f aca="false">WEEKNUM(F397,1)</f>
        <v>15</v>
      </c>
      <c r="J397" s="6" t="n">
        <v>340</v>
      </c>
      <c r="K397" s="6" t="n">
        <v>281</v>
      </c>
      <c r="L397" s="6" t="n">
        <f aca="false">J397-K397</f>
        <v>59</v>
      </c>
      <c r="M397" s="6" t="n">
        <v>3.4</v>
      </c>
      <c r="N397" s="6" t="n">
        <v>25.4</v>
      </c>
      <c r="O397" s="4" t="n">
        <f aca="false">M397*J397</f>
        <v>1156</v>
      </c>
      <c r="P397" s="4" t="n">
        <f aca="false">N398*J399</f>
        <v>8806.5</v>
      </c>
      <c r="Q397" s="4" t="n">
        <f aca="false">+O397/10</f>
        <v>115.6</v>
      </c>
    </row>
    <row r="398" customFormat="false" ht="12.8" hidden="false" customHeight="false" outlineLevel="0" collapsed="false">
      <c r="A398" s="6" t="n">
        <f aca="false">+A399+1</f>
        <v>228</v>
      </c>
      <c r="B398" s="6" t="n">
        <f aca="false">YEAR(F398)</f>
        <v>2019</v>
      </c>
      <c r="C398" s="6" t="n">
        <f aca="false">WEEKNUM(E398,1)</f>
        <v>15</v>
      </c>
      <c r="D398" s="6" t="n">
        <f aca="false">MONTH(E398)</f>
        <v>4</v>
      </c>
      <c r="E398" s="19" t="n">
        <v>43566</v>
      </c>
      <c r="F398" s="18" t="n">
        <f aca="false">+E399</f>
        <v>43565</v>
      </c>
      <c r="G398" s="7" t="n">
        <f aca="false">NETWORKDAYS(F398,E398)-1</f>
        <v>1</v>
      </c>
      <c r="H398" s="8" t="n">
        <f aca="false">+MONTH(F398)</f>
        <v>4</v>
      </c>
      <c r="I398" s="6" t="n">
        <f aca="false">WEEKNUM(F398,1)</f>
        <v>15</v>
      </c>
      <c r="J398" s="6" t="n">
        <v>297</v>
      </c>
      <c r="K398" s="6" t="n">
        <v>240</v>
      </c>
      <c r="L398" s="6" t="n">
        <f aca="false">J398-K398</f>
        <v>57</v>
      </c>
      <c r="M398" s="6" t="n">
        <v>3.1</v>
      </c>
      <c r="N398" s="6" t="n">
        <v>28.5</v>
      </c>
      <c r="O398" s="4" t="n">
        <f aca="false">M398*J398</f>
        <v>920.7</v>
      </c>
      <c r="P398" s="4" t="n">
        <f aca="false">N399*J400</f>
        <v>10179</v>
      </c>
      <c r="Q398" s="4" t="n">
        <f aca="false">+O398/10</f>
        <v>92.07</v>
      </c>
    </row>
    <row r="399" customFormat="false" ht="12.8" hidden="false" customHeight="false" outlineLevel="0" collapsed="false">
      <c r="A399" s="6" t="n">
        <f aca="false">+A400+1</f>
        <v>227</v>
      </c>
      <c r="B399" s="6" t="n">
        <f aca="false">YEAR(F399)</f>
        <v>2019</v>
      </c>
      <c r="C399" s="6" t="n">
        <f aca="false">WEEKNUM(E399,1)</f>
        <v>15</v>
      </c>
      <c r="D399" s="6" t="n">
        <f aca="false">MONTH(E399)</f>
        <v>4</v>
      </c>
      <c r="E399" s="19" t="n">
        <v>43565</v>
      </c>
      <c r="F399" s="18" t="n">
        <f aca="false">+E400</f>
        <v>43564</v>
      </c>
      <c r="G399" s="7" t="n">
        <f aca="false">NETWORKDAYS(F399,E399)-1</f>
        <v>1</v>
      </c>
      <c r="H399" s="8" t="n">
        <f aca="false">+MONTH(F399)</f>
        <v>4</v>
      </c>
      <c r="I399" s="6" t="n">
        <f aca="false">WEEKNUM(F399,1)</f>
        <v>15</v>
      </c>
      <c r="J399" s="6" t="n">
        <v>309</v>
      </c>
      <c r="K399" s="6" t="n">
        <v>292</v>
      </c>
      <c r="L399" s="6" t="n">
        <f aca="false">J399-K399</f>
        <v>17</v>
      </c>
      <c r="M399" s="6" t="n">
        <v>4</v>
      </c>
      <c r="N399" s="6" t="n">
        <v>29</v>
      </c>
      <c r="O399" s="4" t="n">
        <f aca="false">M399*J399</f>
        <v>1236</v>
      </c>
      <c r="P399" s="4" t="n">
        <f aca="false">N400*J401</f>
        <v>8860.8</v>
      </c>
      <c r="Q399" s="4" t="n">
        <f aca="false">+O399/10</f>
        <v>123.6</v>
      </c>
    </row>
    <row r="400" customFormat="false" ht="12.8" hidden="false" customHeight="false" outlineLevel="0" collapsed="false">
      <c r="A400" s="6" t="n">
        <f aca="false">+A401+1</f>
        <v>226</v>
      </c>
      <c r="B400" s="6" t="n">
        <f aca="false">YEAR(F400)</f>
        <v>2019</v>
      </c>
      <c r="C400" s="6" t="n">
        <f aca="false">WEEKNUM(E400,1)</f>
        <v>15</v>
      </c>
      <c r="D400" s="6" t="n">
        <f aca="false">MONTH(E400)</f>
        <v>4</v>
      </c>
      <c r="E400" s="19" t="n">
        <v>43564</v>
      </c>
      <c r="F400" s="18" t="n">
        <f aca="false">+E401</f>
        <v>43560</v>
      </c>
      <c r="G400" s="7" t="n">
        <f aca="false">NETWORKDAYS(F400,E400)-1</f>
        <v>2</v>
      </c>
      <c r="H400" s="8" t="n">
        <f aca="false">+MONTH(F400)</f>
        <v>4</v>
      </c>
      <c r="I400" s="6" t="n">
        <f aca="false">WEEKNUM(F400,1)</f>
        <v>14</v>
      </c>
      <c r="J400" s="6" t="n">
        <v>351</v>
      </c>
      <c r="K400" s="6" t="n">
        <v>280</v>
      </c>
      <c r="L400" s="6" t="n">
        <f aca="false">J400-K400</f>
        <v>71</v>
      </c>
      <c r="M400" s="6" t="n">
        <v>4.1</v>
      </c>
      <c r="N400" s="6" t="n">
        <v>28.4</v>
      </c>
      <c r="O400" s="4" t="n">
        <f aca="false">M400*J400</f>
        <v>1439.1</v>
      </c>
      <c r="P400" s="4" t="n">
        <f aca="false">N401*J402</f>
        <v>9336.5</v>
      </c>
      <c r="Q400" s="4" t="n">
        <f aca="false">+O400/10</f>
        <v>143.91</v>
      </c>
    </row>
    <row r="401" customFormat="false" ht="12.8" hidden="false" customHeight="false" outlineLevel="0" collapsed="false">
      <c r="A401" s="6" t="n">
        <f aca="false">+A402+1</f>
        <v>225</v>
      </c>
      <c r="B401" s="6" t="n">
        <f aca="false">YEAR(F401)</f>
        <v>2019</v>
      </c>
      <c r="C401" s="6" t="n">
        <f aca="false">WEEKNUM(E401,1)</f>
        <v>14</v>
      </c>
      <c r="D401" s="6" t="n">
        <f aca="false">MONTH(E401)</f>
        <v>4</v>
      </c>
      <c r="E401" s="19" t="n">
        <v>43560</v>
      </c>
      <c r="F401" s="18" t="n">
        <f aca="false">+E402</f>
        <v>43559</v>
      </c>
      <c r="G401" s="7" t="n">
        <f aca="false">NETWORKDAYS(F401,E401)-1</f>
        <v>1</v>
      </c>
      <c r="H401" s="8" t="n">
        <f aca="false">+MONTH(F401)</f>
        <v>4</v>
      </c>
      <c r="I401" s="6" t="n">
        <f aca="false">WEEKNUM(F401,1)</f>
        <v>14</v>
      </c>
      <c r="J401" s="6" t="n">
        <v>312</v>
      </c>
      <c r="K401" s="6" t="n">
        <v>288</v>
      </c>
      <c r="L401" s="6" t="n">
        <f aca="false">J401-K401</f>
        <v>24</v>
      </c>
      <c r="M401" s="6" t="n">
        <v>3.1</v>
      </c>
      <c r="N401" s="6" t="n">
        <v>26.3</v>
      </c>
      <c r="O401" s="4" t="n">
        <f aca="false">M401*J401</f>
        <v>967.2</v>
      </c>
      <c r="P401" s="4" t="n">
        <f aca="false">N402*J403</f>
        <v>13338</v>
      </c>
      <c r="Q401" s="4" t="n">
        <f aca="false">+O401/10</f>
        <v>96.72</v>
      </c>
    </row>
    <row r="402" customFormat="false" ht="12.8" hidden="false" customHeight="false" outlineLevel="0" collapsed="false">
      <c r="A402" s="6" t="n">
        <f aca="false">+A403+1</f>
        <v>224</v>
      </c>
      <c r="B402" s="6" t="n">
        <f aca="false">YEAR(F402)</f>
        <v>2019</v>
      </c>
      <c r="C402" s="6" t="n">
        <f aca="false">WEEKNUM(E402,1)</f>
        <v>14</v>
      </c>
      <c r="D402" s="6" t="n">
        <f aca="false">MONTH(E402)</f>
        <v>4</v>
      </c>
      <c r="E402" s="19" t="n">
        <v>43559</v>
      </c>
      <c r="F402" s="18" t="n">
        <f aca="false">+E403</f>
        <v>43558</v>
      </c>
      <c r="G402" s="7" t="n">
        <f aca="false">NETWORKDAYS(F402,E402)-1</f>
        <v>1</v>
      </c>
      <c r="H402" s="8" t="n">
        <f aca="false">+MONTH(F402)</f>
        <v>4</v>
      </c>
      <c r="I402" s="6" t="n">
        <f aca="false">WEEKNUM(F402,1)</f>
        <v>14</v>
      </c>
      <c r="J402" s="6" t="n">
        <v>355</v>
      </c>
      <c r="K402" s="6" t="n">
        <v>296</v>
      </c>
      <c r="L402" s="6" t="n">
        <f aca="false">J402-K402</f>
        <v>59</v>
      </c>
      <c r="M402" s="6" t="n">
        <v>2.8</v>
      </c>
      <c r="N402" s="6" t="n">
        <v>27</v>
      </c>
      <c r="O402" s="4" t="n">
        <f aca="false">M402*J402</f>
        <v>994</v>
      </c>
      <c r="P402" s="4" t="n">
        <f aca="false">N403*J404</f>
        <v>11127.6</v>
      </c>
      <c r="Q402" s="4" t="n">
        <f aca="false">+O402/10</f>
        <v>99.4</v>
      </c>
    </row>
    <row r="403" customFormat="false" ht="12.8" hidden="false" customHeight="false" outlineLevel="0" collapsed="false">
      <c r="A403" s="6" t="n">
        <f aca="false">+A404+1</f>
        <v>223</v>
      </c>
      <c r="B403" s="6" t="n">
        <f aca="false">YEAR(F403)</f>
        <v>2019</v>
      </c>
      <c r="C403" s="6" t="n">
        <f aca="false">WEEKNUM(E403,1)</f>
        <v>14</v>
      </c>
      <c r="D403" s="6" t="n">
        <f aca="false">MONTH(E403)</f>
        <v>4</v>
      </c>
      <c r="E403" s="19" t="n">
        <v>43558</v>
      </c>
      <c r="F403" s="18" t="n">
        <f aca="false">+E404</f>
        <v>43557</v>
      </c>
      <c r="G403" s="7" t="n">
        <f aca="false">NETWORKDAYS(F403,E403)-1</f>
        <v>1</v>
      </c>
      <c r="H403" s="8" t="n">
        <f aca="false">+MONTH(F403)</f>
        <v>4</v>
      </c>
      <c r="I403" s="6" t="n">
        <f aca="false">WEEKNUM(F403,1)</f>
        <v>14</v>
      </c>
      <c r="J403" s="6" t="n">
        <v>494</v>
      </c>
      <c r="K403" s="6" t="n">
        <v>260</v>
      </c>
      <c r="L403" s="6" t="n">
        <f aca="false">J403-K403</f>
        <v>234</v>
      </c>
      <c r="M403" s="6" t="n">
        <v>3.5</v>
      </c>
      <c r="N403" s="6" t="n">
        <v>28.1</v>
      </c>
      <c r="O403" s="4" t="n">
        <f aca="false">M403*J403</f>
        <v>1729</v>
      </c>
      <c r="P403" s="4" t="n">
        <f aca="false">N404*J405</f>
        <v>9694</v>
      </c>
      <c r="Q403" s="4" t="n">
        <f aca="false">+O403/10</f>
        <v>172.9</v>
      </c>
    </row>
    <row r="404" customFormat="false" ht="12.8" hidden="false" customHeight="false" outlineLevel="0" collapsed="false">
      <c r="A404" s="6" t="n">
        <f aca="false">+A405+1</f>
        <v>222</v>
      </c>
      <c r="B404" s="6" t="n">
        <f aca="false">YEAR(F404)</f>
        <v>2019</v>
      </c>
      <c r="C404" s="6" t="n">
        <f aca="false">WEEKNUM(E404,1)</f>
        <v>14</v>
      </c>
      <c r="D404" s="6" t="n">
        <f aca="false">MONTH(E404)</f>
        <v>4</v>
      </c>
      <c r="E404" s="19" t="n">
        <f aca="false">+E403-1</f>
        <v>43557</v>
      </c>
      <c r="F404" s="18" t="n">
        <f aca="false">+E405</f>
        <v>43556</v>
      </c>
      <c r="G404" s="7" t="n">
        <f aca="false">NETWORKDAYS(F404,E404)-1</f>
        <v>1</v>
      </c>
      <c r="H404" s="8" t="n">
        <f aca="false">+MONTH(F404)</f>
        <v>4</v>
      </c>
      <c r="I404" s="6" t="n">
        <f aca="false">WEEKNUM(F404,1)</f>
        <v>14</v>
      </c>
      <c r="J404" s="6" t="n">
        <v>396</v>
      </c>
      <c r="K404" s="6" t="n">
        <v>297</v>
      </c>
      <c r="L404" s="6" t="n">
        <f aca="false">J404-K404</f>
        <v>99</v>
      </c>
      <c r="M404" s="6" t="n">
        <v>4</v>
      </c>
      <c r="N404" s="6" t="n">
        <v>26.2</v>
      </c>
      <c r="O404" s="4" t="n">
        <f aca="false">M404*J404</f>
        <v>1584</v>
      </c>
      <c r="P404" s="4" t="n">
        <f aca="false">N405*J406</f>
        <v>8650</v>
      </c>
      <c r="Q404" s="4" t="n">
        <f aca="false">+O404/10</f>
        <v>158.4</v>
      </c>
    </row>
    <row r="405" customFormat="false" ht="12.8" hidden="false" customHeight="false" outlineLevel="0" collapsed="false">
      <c r="A405" s="6" t="n">
        <f aca="false">+A406+1</f>
        <v>221</v>
      </c>
      <c r="B405" s="6" t="n">
        <f aca="false">YEAR(F405)</f>
        <v>2019</v>
      </c>
      <c r="C405" s="6" t="n">
        <f aca="false">WEEKNUM(E405,1)</f>
        <v>14</v>
      </c>
      <c r="D405" s="6" t="n">
        <f aca="false">MONTH(E405)</f>
        <v>4</v>
      </c>
      <c r="E405" s="19" t="n">
        <f aca="false">+E404-1</f>
        <v>43556</v>
      </c>
      <c r="F405" s="18" t="n">
        <f aca="false">+E406</f>
        <v>43553</v>
      </c>
      <c r="G405" s="7" t="n">
        <f aca="false">NETWORKDAYS(F405,E405)-1</f>
        <v>1</v>
      </c>
      <c r="H405" s="8" t="n">
        <f aca="false">+MONTH(F405)</f>
        <v>3</v>
      </c>
      <c r="I405" s="6" t="n">
        <f aca="false">WEEKNUM(F405,1)</f>
        <v>13</v>
      </c>
      <c r="J405" s="6" t="n">
        <v>370</v>
      </c>
      <c r="K405" s="6" t="n">
        <v>297</v>
      </c>
      <c r="L405" s="6" t="n">
        <f aca="false">J405-K405</f>
        <v>73</v>
      </c>
      <c r="M405" s="6" t="n">
        <v>4.4</v>
      </c>
      <c r="N405" s="6" t="n">
        <v>25</v>
      </c>
      <c r="O405" s="4" t="n">
        <f aca="false">M405*J405</f>
        <v>1628</v>
      </c>
      <c r="P405" s="4" t="n">
        <f aca="false">N406*J407</f>
        <v>7766.5</v>
      </c>
      <c r="Q405" s="4" t="n">
        <f aca="false">+O405/10</f>
        <v>162.8</v>
      </c>
    </row>
    <row r="406" customFormat="false" ht="12.8" hidden="false" customHeight="false" outlineLevel="0" collapsed="false">
      <c r="A406" s="6" t="n">
        <f aca="false">+A407+1</f>
        <v>220</v>
      </c>
      <c r="B406" s="6" t="n">
        <f aca="false">YEAR(F406)</f>
        <v>2019</v>
      </c>
      <c r="C406" s="6" t="n">
        <f aca="false">WEEKNUM(E406,1)</f>
        <v>13</v>
      </c>
      <c r="D406" s="6" t="n">
        <f aca="false">MONTH(E406)</f>
        <v>3</v>
      </c>
      <c r="E406" s="19" t="n">
        <v>43553</v>
      </c>
      <c r="F406" s="18" t="n">
        <f aca="false">+E407</f>
        <v>43552</v>
      </c>
      <c r="G406" s="7" t="n">
        <f aca="false">NETWORKDAYS(F406,E406)-1</f>
        <v>1</v>
      </c>
      <c r="H406" s="8" t="n">
        <f aca="false">+MONTH(F406)</f>
        <v>3</v>
      </c>
      <c r="I406" s="6" t="n">
        <f aca="false">WEEKNUM(F406,1)</f>
        <v>13</v>
      </c>
      <c r="J406" s="6" t="n">
        <v>346</v>
      </c>
      <c r="K406" s="6" t="n">
        <v>295</v>
      </c>
      <c r="L406" s="6" t="n">
        <f aca="false">J406-K406</f>
        <v>51</v>
      </c>
      <c r="M406" s="6" t="n">
        <v>4</v>
      </c>
      <c r="N406" s="6" t="n">
        <v>24.5</v>
      </c>
      <c r="O406" s="4" t="n">
        <f aca="false">M406*J406</f>
        <v>1384</v>
      </c>
      <c r="P406" s="4" t="n">
        <f aca="false">N407*J408</f>
        <v>9320.8</v>
      </c>
      <c r="Q406" s="4" t="n">
        <f aca="false">+O406/10</f>
        <v>138.4</v>
      </c>
    </row>
    <row r="407" customFormat="false" ht="12.8" hidden="false" customHeight="false" outlineLevel="0" collapsed="false">
      <c r="A407" s="6" t="n">
        <f aca="false">+A408+1</f>
        <v>219</v>
      </c>
      <c r="B407" s="6" t="n">
        <f aca="false">YEAR(F407)</f>
        <v>2019</v>
      </c>
      <c r="C407" s="6" t="n">
        <f aca="false">WEEKNUM(E407,1)</f>
        <v>13</v>
      </c>
      <c r="D407" s="6" t="n">
        <f aca="false">MONTH(E407)</f>
        <v>3</v>
      </c>
      <c r="E407" s="19" t="n">
        <f aca="false">+E406-1</f>
        <v>43552</v>
      </c>
      <c r="F407" s="18" t="n">
        <f aca="false">+E408</f>
        <v>43551</v>
      </c>
      <c r="G407" s="7" t="n">
        <f aca="false">NETWORKDAYS(F407,E407)-1</f>
        <v>1</v>
      </c>
      <c r="H407" s="8" t="n">
        <f aca="false">+MONTH(F407)</f>
        <v>3</v>
      </c>
      <c r="I407" s="6" t="n">
        <f aca="false">WEEKNUM(F407,1)</f>
        <v>13</v>
      </c>
      <c r="J407" s="6" t="n">
        <v>317</v>
      </c>
      <c r="K407" s="6" t="n">
        <v>282</v>
      </c>
      <c r="L407" s="6" t="n">
        <f aca="false">J407-K407</f>
        <v>35</v>
      </c>
      <c r="M407" s="6" t="n">
        <v>5.1</v>
      </c>
      <c r="N407" s="6" t="n">
        <v>24.4</v>
      </c>
      <c r="O407" s="4" t="n">
        <f aca="false">M407*J407</f>
        <v>1616.7</v>
      </c>
      <c r="P407" s="4" t="n">
        <f aca="false">N408*J409</f>
        <v>10719</v>
      </c>
      <c r="Q407" s="4" t="n">
        <f aca="false">+O407/10</f>
        <v>161.67</v>
      </c>
    </row>
    <row r="408" customFormat="false" ht="12.8" hidden="false" customHeight="false" outlineLevel="0" collapsed="false">
      <c r="A408" s="6" t="n">
        <f aca="false">+A409+1</f>
        <v>218</v>
      </c>
      <c r="B408" s="6" t="n">
        <f aca="false">YEAR(F408)</f>
        <v>2019</v>
      </c>
      <c r="C408" s="6" t="n">
        <f aca="false">WEEKNUM(E408,1)</f>
        <v>13</v>
      </c>
      <c r="D408" s="6" t="n">
        <f aca="false">MONTH(E408)</f>
        <v>3</v>
      </c>
      <c r="E408" s="19" t="n">
        <f aca="false">+E407-1</f>
        <v>43551</v>
      </c>
      <c r="F408" s="18" t="n">
        <f aca="false">+E409</f>
        <v>43550</v>
      </c>
      <c r="G408" s="7" t="n">
        <f aca="false">NETWORKDAYS(F408,E408)-1</f>
        <v>1</v>
      </c>
      <c r="H408" s="8" t="n">
        <f aca="false">+MONTH(F408)</f>
        <v>3</v>
      </c>
      <c r="I408" s="6" t="n">
        <f aca="false">WEEKNUM(F408,1)</f>
        <v>13</v>
      </c>
      <c r="J408" s="6" t="n">
        <v>382</v>
      </c>
      <c r="K408" s="6" t="n">
        <v>290</v>
      </c>
      <c r="L408" s="6" t="n">
        <f aca="false">J408-K408</f>
        <v>92</v>
      </c>
      <c r="M408" s="6" t="n">
        <v>4.4</v>
      </c>
      <c r="N408" s="6" t="n">
        <v>27</v>
      </c>
      <c r="O408" s="4" t="n">
        <f aca="false">M408*J408</f>
        <v>1680.8</v>
      </c>
      <c r="P408" s="4" t="n">
        <f aca="false">N409*J410</f>
        <v>10611</v>
      </c>
      <c r="Q408" s="4" t="n">
        <f aca="false">+O408/10</f>
        <v>168.08</v>
      </c>
    </row>
    <row r="409" customFormat="false" ht="12.8" hidden="false" customHeight="false" outlineLevel="0" collapsed="false">
      <c r="A409" s="6" t="n">
        <f aca="false">+A410+1</f>
        <v>217</v>
      </c>
      <c r="B409" s="6" t="n">
        <f aca="false">YEAR(F409)</f>
        <v>2019</v>
      </c>
      <c r="C409" s="6" t="n">
        <f aca="false">WEEKNUM(E409,1)</f>
        <v>13</v>
      </c>
      <c r="D409" s="6" t="n">
        <f aca="false">MONTH(E409)</f>
        <v>3</v>
      </c>
      <c r="E409" s="19" t="n">
        <f aca="false">+E408-1</f>
        <v>43550</v>
      </c>
      <c r="F409" s="18" t="n">
        <f aca="false">+E410</f>
        <v>43549</v>
      </c>
      <c r="G409" s="7" t="n">
        <f aca="false">NETWORKDAYS(F409,E409)-1</f>
        <v>1</v>
      </c>
      <c r="H409" s="8" t="n">
        <f aca="false">+MONTH(F409)</f>
        <v>3</v>
      </c>
      <c r="I409" s="6" t="n">
        <f aca="false">WEEKNUM(F409,1)</f>
        <v>13</v>
      </c>
      <c r="J409" s="6" t="n">
        <v>397</v>
      </c>
      <c r="K409" s="6" t="n">
        <v>287</v>
      </c>
      <c r="L409" s="6" t="n">
        <f aca="false">J409-K409</f>
        <v>110</v>
      </c>
      <c r="M409" s="6" t="n">
        <v>3.3</v>
      </c>
      <c r="N409" s="6" t="n">
        <v>27</v>
      </c>
      <c r="O409" s="4" t="n">
        <f aca="false">M409*J409</f>
        <v>1310.1</v>
      </c>
      <c r="P409" s="4" t="n">
        <f aca="false">N410*J411</f>
        <v>9386</v>
      </c>
      <c r="Q409" s="4" t="n">
        <f aca="false">+O409/10</f>
        <v>131.01</v>
      </c>
    </row>
    <row r="410" customFormat="false" ht="12.8" hidden="false" customHeight="false" outlineLevel="0" collapsed="false">
      <c r="A410" s="6" t="n">
        <f aca="false">+A411+1</f>
        <v>216</v>
      </c>
      <c r="B410" s="6" t="n">
        <f aca="false">YEAR(F410)</f>
        <v>2019</v>
      </c>
      <c r="C410" s="6" t="n">
        <f aca="false">WEEKNUM(E410,1)</f>
        <v>13</v>
      </c>
      <c r="D410" s="6" t="n">
        <f aca="false">MONTH(E410)</f>
        <v>3</v>
      </c>
      <c r="E410" s="19" t="n">
        <f aca="false">+E409-1</f>
        <v>43549</v>
      </c>
      <c r="F410" s="18" t="n">
        <f aca="false">+E411</f>
        <v>43546</v>
      </c>
      <c r="G410" s="7" t="n">
        <f aca="false">NETWORKDAYS(F410,E410)-1</f>
        <v>1</v>
      </c>
      <c r="H410" s="8" t="n">
        <f aca="false">+MONTH(F410)</f>
        <v>3</v>
      </c>
      <c r="I410" s="6" t="n">
        <f aca="false">WEEKNUM(F410,1)</f>
        <v>12</v>
      </c>
      <c r="J410" s="6" t="n">
        <v>393</v>
      </c>
      <c r="K410" s="6" t="n">
        <v>276</v>
      </c>
      <c r="L410" s="6" t="n">
        <f aca="false">J410-K410</f>
        <v>117</v>
      </c>
      <c r="M410" s="6" t="n">
        <v>3.6</v>
      </c>
      <c r="N410" s="6" t="n">
        <v>26</v>
      </c>
      <c r="O410" s="4" t="n">
        <f aca="false">M410*J410</f>
        <v>1414.8</v>
      </c>
      <c r="P410" s="4" t="n">
        <f aca="false">N411*J412</f>
        <v>11799</v>
      </c>
      <c r="Q410" s="4" t="n">
        <f aca="false">+O410/10</f>
        <v>141.48</v>
      </c>
    </row>
    <row r="411" customFormat="false" ht="12.8" hidden="false" customHeight="false" outlineLevel="0" collapsed="false">
      <c r="A411" s="6" t="n">
        <f aca="false">+A412+1</f>
        <v>215</v>
      </c>
      <c r="B411" s="6" t="n">
        <f aca="false">YEAR(F411)</f>
        <v>2019</v>
      </c>
      <c r="C411" s="6" t="n">
        <f aca="false">WEEKNUM(E411,1)</f>
        <v>12</v>
      </c>
      <c r="D411" s="6" t="n">
        <f aca="false">MONTH(E411)</f>
        <v>3</v>
      </c>
      <c r="E411" s="19" t="n">
        <v>43546</v>
      </c>
      <c r="F411" s="18" t="n">
        <f aca="false">+E412</f>
        <v>43545</v>
      </c>
      <c r="G411" s="7" t="n">
        <f aca="false">NETWORKDAYS(F411,E411)-1</f>
        <v>1</v>
      </c>
      <c r="H411" s="8" t="n">
        <f aca="false">+MONTH(F411)</f>
        <v>3</v>
      </c>
      <c r="I411" s="6" t="n">
        <f aca="false">WEEKNUM(F411,1)</f>
        <v>12</v>
      </c>
      <c r="J411" s="6" t="n">
        <v>361</v>
      </c>
      <c r="K411" s="6" t="n">
        <v>246</v>
      </c>
      <c r="L411" s="6" t="n">
        <f aca="false">J411-K411</f>
        <v>115</v>
      </c>
      <c r="M411" s="6" t="n">
        <v>3.4</v>
      </c>
      <c r="N411" s="6" t="n">
        <v>27</v>
      </c>
      <c r="O411" s="4" t="n">
        <f aca="false">M411*J411</f>
        <v>1227.4</v>
      </c>
      <c r="P411" s="4" t="n">
        <f aca="false">N412*J413</f>
        <v>11622</v>
      </c>
      <c r="Q411" s="4" t="n">
        <f aca="false">+O411/10</f>
        <v>122.74</v>
      </c>
    </row>
    <row r="412" customFormat="false" ht="12.8" hidden="false" customHeight="false" outlineLevel="0" collapsed="false">
      <c r="A412" s="6" t="n">
        <f aca="false">+A413+1</f>
        <v>214</v>
      </c>
      <c r="B412" s="6" t="n">
        <f aca="false">YEAR(F412)</f>
        <v>2019</v>
      </c>
      <c r="C412" s="6" t="n">
        <f aca="false">WEEKNUM(E412,1)</f>
        <v>12</v>
      </c>
      <c r="D412" s="6" t="n">
        <f aca="false">MONTH(E412)</f>
        <v>3</v>
      </c>
      <c r="E412" s="19" t="n">
        <f aca="false">+E411-1</f>
        <v>43545</v>
      </c>
      <c r="F412" s="18" t="n">
        <f aca="false">+E413</f>
        <v>43544</v>
      </c>
      <c r="G412" s="7" t="n">
        <f aca="false">NETWORKDAYS(F412,E412)-1</f>
        <v>1</v>
      </c>
      <c r="H412" s="8" t="n">
        <f aca="false">+MONTH(F412)</f>
        <v>3</v>
      </c>
      <c r="I412" s="6" t="n">
        <f aca="false">WEEKNUM(F412,1)</f>
        <v>12</v>
      </c>
      <c r="J412" s="6" t="n">
        <v>437</v>
      </c>
      <c r="K412" s="6" t="n">
        <v>268</v>
      </c>
      <c r="L412" s="6" t="n">
        <f aca="false">J412-K412</f>
        <v>169</v>
      </c>
      <c r="M412" s="6" t="n">
        <v>3.7</v>
      </c>
      <c r="N412" s="6" t="n">
        <v>26</v>
      </c>
      <c r="O412" s="4" t="n">
        <f aca="false">M412*J412</f>
        <v>1616.9</v>
      </c>
      <c r="P412" s="4" t="n">
        <f aca="false">N413*J414</f>
        <v>7960</v>
      </c>
      <c r="Q412" s="4" t="n">
        <f aca="false">+O412/10</f>
        <v>161.69</v>
      </c>
    </row>
    <row r="413" customFormat="false" ht="12.8" hidden="false" customHeight="false" outlineLevel="0" collapsed="false">
      <c r="A413" s="6" t="n">
        <f aca="false">+A414+1</f>
        <v>213</v>
      </c>
      <c r="B413" s="6" t="n">
        <f aca="false">YEAR(F413)</f>
        <v>2019</v>
      </c>
      <c r="C413" s="6" t="n">
        <f aca="false">WEEKNUM(E413,1)</f>
        <v>12</v>
      </c>
      <c r="D413" s="6" t="n">
        <f aca="false">MONTH(E413)</f>
        <v>3</v>
      </c>
      <c r="E413" s="19" t="n">
        <f aca="false">+E412-1</f>
        <v>43544</v>
      </c>
      <c r="F413" s="18" t="n">
        <f aca="false">+E414</f>
        <v>43543</v>
      </c>
      <c r="G413" s="7" t="n">
        <f aca="false">NETWORKDAYS(F413,E413)-1</f>
        <v>1</v>
      </c>
      <c r="H413" s="8" t="n">
        <f aca="false">+MONTH(F413)</f>
        <v>3</v>
      </c>
      <c r="I413" s="6" t="n">
        <f aca="false">WEEKNUM(F413,1)</f>
        <v>12</v>
      </c>
      <c r="J413" s="6" t="n">
        <v>447</v>
      </c>
      <c r="K413" s="6" t="n">
        <v>289</v>
      </c>
      <c r="L413" s="6" t="n">
        <f aca="false">J413-K413</f>
        <v>158</v>
      </c>
      <c r="M413" s="6" t="n">
        <v>2.6</v>
      </c>
      <c r="N413" s="6" t="n">
        <v>20</v>
      </c>
      <c r="O413" s="4" t="n">
        <f aca="false">M413*J413</f>
        <v>1162.2</v>
      </c>
      <c r="P413" s="4" t="n">
        <f aca="false">N414*J415</f>
        <v>10500</v>
      </c>
      <c r="Q413" s="4" t="n">
        <f aca="false">+O413/10</f>
        <v>116.22</v>
      </c>
    </row>
    <row r="414" customFormat="false" ht="12.8" hidden="false" customHeight="false" outlineLevel="0" collapsed="false">
      <c r="A414" s="6" t="n">
        <f aca="false">+A415+1</f>
        <v>212</v>
      </c>
      <c r="B414" s="6" t="n">
        <f aca="false">YEAR(F414)</f>
        <v>2019</v>
      </c>
      <c r="C414" s="6" t="n">
        <f aca="false">WEEKNUM(E414,1)</f>
        <v>12</v>
      </c>
      <c r="D414" s="6" t="n">
        <f aca="false">MONTH(E414)</f>
        <v>3</v>
      </c>
      <c r="E414" s="19" t="n">
        <f aca="false">+E413-1</f>
        <v>43543</v>
      </c>
      <c r="F414" s="18" t="n">
        <f aca="false">+E415</f>
        <v>43542</v>
      </c>
      <c r="G414" s="7" t="n">
        <f aca="false">NETWORKDAYS(F414,E414)-1</f>
        <v>1</v>
      </c>
      <c r="H414" s="8" t="n">
        <f aca="false">+MONTH(F414)</f>
        <v>3</v>
      </c>
      <c r="I414" s="6" t="n">
        <f aca="false">WEEKNUM(F414,1)</f>
        <v>12</v>
      </c>
      <c r="J414" s="6" t="n">
        <v>398</v>
      </c>
      <c r="K414" s="6" t="n">
        <v>293</v>
      </c>
      <c r="L414" s="6" t="n">
        <f aca="false">J414-K414</f>
        <v>105</v>
      </c>
      <c r="M414" s="6" t="n">
        <v>3.4</v>
      </c>
      <c r="N414" s="6" t="n">
        <v>25</v>
      </c>
      <c r="O414" s="4" t="n">
        <f aca="false">M414*J414</f>
        <v>1353.2</v>
      </c>
      <c r="P414" s="4" t="n">
        <f aca="false">N415*J416</f>
        <v>8276.4</v>
      </c>
      <c r="Q414" s="4" t="n">
        <f aca="false">+O414/10</f>
        <v>135.32</v>
      </c>
    </row>
    <row r="415" customFormat="false" ht="12.8" hidden="false" customHeight="false" outlineLevel="0" collapsed="false">
      <c r="A415" s="6" t="n">
        <f aca="false">+A416+1</f>
        <v>211</v>
      </c>
      <c r="B415" s="6" t="n">
        <f aca="false">YEAR(F415)</f>
        <v>2019</v>
      </c>
      <c r="C415" s="6" t="n">
        <f aca="false">WEEKNUM(E415,1)</f>
        <v>12</v>
      </c>
      <c r="D415" s="6" t="n">
        <f aca="false">MONTH(E415)</f>
        <v>3</v>
      </c>
      <c r="E415" s="19" t="n">
        <f aca="false">+E414-1</f>
        <v>43542</v>
      </c>
      <c r="F415" s="18" t="n">
        <f aca="false">+E416</f>
        <v>43539</v>
      </c>
      <c r="G415" s="7" t="n">
        <f aca="false">NETWORKDAYS(F415,E415)-1</f>
        <v>1</v>
      </c>
      <c r="H415" s="8" t="n">
        <f aca="false">+MONTH(F415)</f>
        <v>3</v>
      </c>
      <c r="I415" s="6" t="n">
        <f aca="false">WEEKNUM(F415,1)</f>
        <v>11</v>
      </c>
      <c r="J415" s="6" t="n">
        <v>420</v>
      </c>
      <c r="K415" s="6" t="n">
        <v>293</v>
      </c>
      <c r="L415" s="6" t="n">
        <f aca="false">J415-K415</f>
        <v>127</v>
      </c>
      <c r="M415" s="6" t="n">
        <v>3.1</v>
      </c>
      <c r="N415" s="6" t="n">
        <v>24.2</v>
      </c>
      <c r="O415" s="4" t="n">
        <f aca="false">M415*J415</f>
        <v>1302</v>
      </c>
      <c r="P415" s="4" t="n">
        <f aca="false">N416*J417</f>
        <v>8910</v>
      </c>
      <c r="Q415" s="4" t="n">
        <f aca="false">+O415/10</f>
        <v>130.2</v>
      </c>
    </row>
    <row r="416" customFormat="false" ht="12.8" hidden="false" customHeight="false" outlineLevel="0" collapsed="false">
      <c r="A416" s="6" t="n">
        <f aca="false">+A417+1</f>
        <v>210</v>
      </c>
      <c r="B416" s="6" t="n">
        <f aca="false">YEAR(F416)</f>
        <v>2019</v>
      </c>
      <c r="C416" s="6" t="n">
        <f aca="false">WEEKNUM(E416,1)</f>
        <v>11</v>
      </c>
      <c r="D416" s="6" t="n">
        <f aca="false">MONTH(E416)</f>
        <v>3</v>
      </c>
      <c r="E416" s="19" t="n">
        <v>43539</v>
      </c>
      <c r="F416" s="18" t="n">
        <f aca="false">+E417</f>
        <v>43538</v>
      </c>
      <c r="G416" s="7" t="n">
        <f aca="false">NETWORKDAYS(F416,E416)-1</f>
        <v>1</v>
      </c>
      <c r="H416" s="8" t="n">
        <f aca="false">+MONTH(F416)</f>
        <v>3</v>
      </c>
      <c r="I416" s="6" t="n">
        <f aca="false">WEEKNUM(F416,1)</f>
        <v>11</v>
      </c>
      <c r="J416" s="6" t="n">
        <v>342</v>
      </c>
      <c r="K416" s="6" t="n">
        <v>244</v>
      </c>
      <c r="L416" s="6" t="n">
        <f aca="false">J416-K416</f>
        <v>98</v>
      </c>
      <c r="M416" s="6" t="n">
        <v>2.8</v>
      </c>
      <c r="N416" s="6" t="n">
        <v>22</v>
      </c>
      <c r="O416" s="4" t="n">
        <f aca="false">M416*J416</f>
        <v>957.6</v>
      </c>
      <c r="P416" s="4" t="n">
        <f aca="false">N417*J418</f>
        <v>9726.5</v>
      </c>
      <c r="Q416" s="4" t="n">
        <f aca="false">+O416/10</f>
        <v>95.76</v>
      </c>
    </row>
    <row r="417" customFormat="false" ht="12.8" hidden="false" customHeight="false" outlineLevel="0" collapsed="false">
      <c r="A417" s="6" t="n">
        <f aca="false">+A418+1</f>
        <v>209</v>
      </c>
      <c r="B417" s="6" t="n">
        <f aca="false">YEAR(F417)</f>
        <v>2019</v>
      </c>
      <c r="C417" s="6" t="n">
        <f aca="false">WEEKNUM(E417,1)</f>
        <v>11</v>
      </c>
      <c r="D417" s="6" t="n">
        <f aca="false">MONTH(E417)</f>
        <v>3</v>
      </c>
      <c r="E417" s="19" t="n">
        <f aca="false">+E416-1</f>
        <v>43538</v>
      </c>
      <c r="F417" s="18" t="n">
        <f aca="false">+E418</f>
        <v>43537</v>
      </c>
      <c r="G417" s="7" t="n">
        <f aca="false">NETWORKDAYS(F417,E417)-1</f>
        <v>1</v>
      </c>
      <c r="H417" s="8" t="n">
        <f aca="false">+MONTH(F417)</f>
        <v>3</v>
      </c>
      <c r="I417" s="6" t="n">
        <f aca="false">WEEKNUM(F417,1)</f>
        <v>11</v>
      </c>
      <c r="J417" s="6" t="n">
        <v>405</v>
      </c>
      <c r="K417" s="6" t="n">
        <v>291</v>
      </c>
      <c r="L417" s="6" t="n">
        <f aca="false">J417-K417</f>
        <v>114</v>
      </c>
      <c r="M417" s="6" t="n">
        <v>3.9</v>
      </c>
      <c r="N417" s="6" t="n">
        <v>24.5</v>
      </c>
      <c r="O417" s="4" t="n">
        <f aca="false">M417*J417</f>
        <v>1579.5</v>
      </c>
      <c r="P417" s="4" t="n">
        <f aca="false">N418*J419</f>
        <v>10845.8</v>
      </c>
      <c r="Q417" s="4" t="n">
        <f aca="false">+O417/10</f>
        <v>157.95</v>
      </c>
    </row>
    <row r="418" customFormat="false" ht="12.8" hidden="false" customHeight="false" outlineLevel="0" collapsed="false">
      <c r="A418" s="6" t="n">
        <f aca="false">+A419+1</f>
        <v>208</v>
      </c>
      <c r="B418" s="6" t="n">
        <f aca="false">YEAR(F418)</f>
        <v>2019</v>
      </c>
      <c r="C418" s="6" t="n">
        <f aca="false">WEEKNUM(E418,1)</f>
        <v>11</v>
      </c>
      <c r="D418" s="6" t="n">
        <f aca="false">MONTH(E418)</f>
        <v>3</v>
      </c>
      <c r="E418" s="19" t="n">
        <f aca="false">+E417-1</f>
        <v>43537</v>
      </c>
      <c r="F418" s="18" t="n">
        <f aca="false">+E419</f>
        <v>43536</v>
      </c>
      <c r="G418" s="7" t="n">
        <f aca="false">NETWORKDAYS(F418,E418)-1</f>
        <v>1</v>
      </c>
      <c r="H418" s="8" t="n">
        <f aca="false">+MONTH(F418)</f>
        <v>3</v>
      </c>
      <c r="I418" s="6" t="n">
        <f aca="false">WEEKNUM(F418,1)</f>
        <v>11</v>
      </c>
      <c r="J418" s="6" t="n">
        <v>397</v>
      </c>
      <c r="K418" s="6" t="n">
        <v>294</v>
      </c>
      <c r="L418" s="6" t="n">
        <f aca="false">J418-K418</f>
        <v>103</v>
      </c>
      <c r="M418" s="6" t="n">
        <v>4.3</v>
      </c>
      <c r="N418" s="6" t="n">
        <v>25.4</v>
      </c>
      <c r="O418" s="4" t="n">
        <f aca="false">M418*J418</f>
        <v>1707.1</v>
      </c>
      <c r="P418" s="4" t="n">
        <f aca="false">N419*J420</f>
        <v>9140.8</v>
      </c>
      <c r="Q418" s="4" t="n">
        <f aca="false">+O418/10</f>
        <v>170.71</v>
      </c>
    </row>
    <row r="419" customFormat="false" ht="12.8" hidden="false" customHeight="false" outlineLevel="0" collapsed="false">
      <c r="A419" s="6" t="n">
        <f aca="false">+A420+1</f>
        <v>207</v>
      </c>
      <c r="B419" s="6" t="n">
        <f aca="false">YEAR(F419)</f>
        <v>2019</v>
      </c>
      <c r="C419" s="6" t="n">
        <f aca="false">WEEKNUM(E419,1)</f>
        <v>11</v>
      </c>
      <c r="D419" s="6" t="n">
        <f aca="false">MONTH(E419)</f>
        <v>3</v>
      </c>
      <c r="E419" s="19" t="n">
        <f aca="false">+E418-1</f>
        <v>43536</v>
      </c>
      <c r="F419" s="18" t="n">
        <f aca="false">+E420</f>
        <v>43535</v>
      </c>
      <c r="G419" s="7" t="n">
        <f aca="false">NETWORKDAYS(F419,E419)-1</f>
        <v>1</v>
      </c>
      <c r="H419" s="8" t="n">
        <f aca="false">+MONTH(F419)</f>
        <v>3</v>
      </c>
      <c r="I419" s="6" t="n">
        <f aca="false">WEEKNUM(F419,1)</f>
        <v>11</v>
      </c>
      <c r="J419" s="6" t="n">
        <v>427</v>
      </c>
      <c r="K419" s="6" t="n">
        <v>295</v>
      </c>
      <c r="L419" s="6" t="n">
        <f aca="false">J419-K419</f>
        <v>132</v>
      </c>
      <c r="M419" s="6" t="n">
        <v>3.1</v>
      </c>
      <c r="N419" s="6" t="n">
        <v>23.2</v>
      </c>
      <c r="O419" s="4" t="n">
        <f aca="false">M419*J419</f>
        <v>1323.7</v>
      </c>
      <c r="P419" s="4" t="n">
        <f aca="false">N420*J421</f>
        <v>8300</v>
      </c>
      <c r="Q419" s="4" t="n">
        <f aca="false">+O419/10</f>
        <v>132.37</v>
      </c>
    </row>
    <row r="420" customFormat="false" ht="12.8" hidden="false" customHeight="false" outlineLevel="0" collapsed="false">
      <c r="A420" s="6" t="n">
        <f aca="false">+A421+1</f>
        <v>206</v>
      </c>
      <c r="B420" s="6" t="n">
        <f aca="false">YEAR(F420)</f>
        <v>2019</v>
      </c>
      <c r="C420" s="6" t="n">
        <f aca="false">WEEKNUM(E420,1)</f>
        <v>11</v>
      </c>
      <c r="D420" s="6" t="n">
        <f aca="false">MONTH(E420)</f>
        <v>3</v>
      </c>
      <c r="E420" s="19" t="n">
        <f aca="false">+E419-1</f>
        <v>43535</v>
      </c>
      <c r="F420" s="18" t="n">
        <f aca="false">+E421</f>
        <v>43532</v>
      </c>
      <c r="G420" s="7" t="n">
        <f aca="false">NETWORKDAYS(F420,E420)-1</f>
        <v>1</v>
      </c>
      <c r="H420" s="8" t="n">
        <f aca="false">+MONTH(F420)</f>
        <v>3</v>
      </c>
      <c r="I420" s="6" t="n">
        <f aca="false">WEEKNUM(F420,1)</f>
        <v>10</v>
      </c>
      <c r="J420" s="6" t="n">
        <v>394</v>
      </c>
      <c r="K420" s="6" t="n">
        <v>274</v>
      </c>
      <c r="L420" s="6" t="n">
        <f aca="false">J420-K420</f>
        <v>120</v>
      </c>
      <c r="M420" s="6" t="n">
        <v>3.1</v>
      </c>
      <c r="N420" s="6" t="n">
        <v>20</v>
      </c>
      <c r="O420" s="4" t="n">
        <f aca="false">M420*J420</f>
        <v>1221.4</v>
      </c>
      <c r="P420" s="4" t="n">
        <f aca="false">N421*J422</f>
        <v>8763.7</v>
      </c>
      <c r="Q420" s="4" t="n">
        <f aca="false">+O420/10</f>
        <v>122.14</v>
      </c>
    </row>
    <row r="421" customFormat="false" ht="12.8" hidden="false" customHeight="false" outlineLevel="0" collapsed="false">
      <c r="A421" s="6" t="n">
        <f aca="false">+A422+1</f>
        <v>205</v>
      </c>
      <c r="B421" s="6" t="n">
        <f aca="false">YEAR(F421)</f>
        <v>2019</v>
      </c>
      <c r="C421" s="6" t="n">
        <f aca="false">WEEKNUM(E421,1)</f>
        <v>10</v>
      </c>
      <c r="D421" s="6" t="n">
        <f aca="false">MONTH(E421)</f>
        <v>3</v>
      </c>
      <c r="E421" s="19" t="n">
        <v>43532</v>
      </c>
      <c r="F421" s="18" t="n">
        <f aca="false">+E422</f>
        <v>43531</v>
      </c>
      <c r="G421" s="7" t="n">
        <f aca="false">NETWORKDAYS(F421,E421)-1</f>
        <v>1</v>
      </c>
      <c r="H421" s="8" t="n">
        <f aca="false">+MONTH(F421)</f>
        <v>3</v>
      </c>
      <c r="I421" s="6" t="n">
        <f aca="false">WEEKNUM(F421,1)</f>
        <v>10</v>
      </c>
      <c r="J421" s="6" t="n">
        <v>415</v>
      </c>
      <c r="K421" s="6" t="n">
        <v>289</v>
      </c>
      <c r="L421" s="6" t="n">
        <f aca="false">J421-K421</f>
        <v>126</v>
      </c>
      <c r="M421" s="6" t="n">
        <v>4.3</v>
      </c>
      <c r="N421" s="6" t="n">
        <v>25.7</v>
      </c>
      <c r="O421" s="4" t="n">
        <f aca="false">M421*J421</f>
        <v>1784.5</v>
      </c>
      <c r="P421" s="4" t="n">
        <f aca="false">N422*J423</f>
        <v>8517.6</v>
      </c>
      <c r="Q421" s="4" t="n">
        <f aca="false">+O421/10</f>
        <v>178.45</v>
      </c>
    </row>
    <row r="422" customFormat="false" ht="12.8" hidden="false" customHeight="false" outlineLevel="0" collapsed="false">
      <c r="A422" s="6" t="n">
        <f aca="false">+A423+1</f>
        <v>204</v>
      </c>
      <c r="B422" s="6" t="n">
        <f aca="false">YEAR(F422)</f>
        <v>2019</v>
      </c>
      <c r="C422" s="6" t="n">
        <f aca="false">WEEKNUM(E422,1)</f>
        <v>10</v>
      </c>
      <c r="D422" s="6" t="n">
        <f aca="false">MONTH(E422)</f>
        <v>3</v>
      </c>
      <c r="E422" s="19" t="n">
        <v>43531</v>
      </c>
      <c r="F422" s="18" t="n">
        <f aca="false">+E423</f>
        <v>43530</v>
      </c>
      <c r="G422" s="7" t="n">
        <f aca="false">NETWORKDAYS(F422,E422)-1</f>
        <v>1</v>
      </c>
      <c r="H422" s="8" t="n">
        <f aca="false">+MONTH(F422)</f>
        <v>3</v>
      </c>
      <c r="I422" s="6" t="n">
        <f aca="false">WEEKNUM(F422,1)</f>
        <v>10</v>
      </c>
      <c r="J422" s="6" t="n">
        <v>341</v>
      </c>
      <c r="K422" s="6" t="n">
        <v>286</v>
      </c>
      <c r="L422" s="6" t="n">
        <f aca="false">J422-K422</f>
        <v>55</v>
      </c>
      <c r="M422" s="6" t="n">
        <v>3.8</v>
      </c>
      <c r="N422" s="6" t="n">
        <v>25.2</v>
      </c>
      <c r="O422" s="4" t="n">
        <f aca="false">M422*J422</f>
        <v>1295.8</v>
      </c>
      <c r="P422" s="4" t="n">
        <f aca="false">N423*J424</f>
        <v>8987.2</v>
      </c>
      <c r="Q422" s="4" t="n">
        <f aca="false">+O422/10</f>
        <v>129.58</v>
      </c>
    </row>
    <row r="423" customFormat="false" ht="12.8" hidden="false" customHeight="false" outlineLevel="0" collapsed="false">
      <c r="A423" s="6" t="n">
        <f aca="false">+A424+1</f>
        <v>203</v>
      </c>
      <c r="B423" s="6" t="n">
        <f aca="false">YEAR(F423)</f>
        <v>2019</v>
      </c>
      <c r="C423" s="6" t="n">
        <f aca="false">WEEKNUM(E423,1)</f>
        <v>10</v>
      </c>
      <c r="D423" s="6" t="n">
        <f aca="false">MONTH(E423)</f>
        <v>3</v>
      </c>
      <c r="E423" s="19" t="n">
        <v>43530</v>
      </c>
      <c r="F423" s="18" t="n">
        <f aca="false">+E424</f>
        <v>43529</v>
      </c>
      <c r="G423" s="7" t="n">
        <f aca="false">NETWORKDAYS(F423,E423)-1</f>
        <v>1</v>
      </c>
      <c r="H423" s="8" t="n">
        <f aca="false">+MONTH(F423)</f>
        <v>3</v>
      </c>
      <c r="I423" s="6" t="n">
        <f aca="false">WEEKNUM(F423,1)</f>
        <v>10</v>
      </c>
      <c r="J423" s="6" t="n">
        <v>338</v>
      </c>
      <c r="K423" s="6" t="n">
        <v>294</v>
      </c>
      <c r="L423" s="6" t="n">
        <f aca="false">J423-K423</f>
        <v>44</v>
      </c>
      <c r="M423" s="6" t="n">
        <v>4.2</v>
      </c>
      <c r="N423" s="6" t="n">
        <v>27.4</v>
      </c>
      <c r="O423" s="4" t="n">
        <f aca="false">M423*J423</f>
        <v>1419.6</v>
      </c>
      <c r="P423" s="4" t="n">
        <f aca="false">N424*J425</f>
        <v>8758.4</v>
      </c>
      <c r="Q423" s="4" t="n">
        <f aca="false">+O423/10</f>
        <v>141.96</v>
      </c>
    </row>
    <row r="424" customFormat="false" ht="12.8" hidden="false" customHeight="false" outlineLevel="0" collapsed="false">
      <c r="A424" s="6" t="n">
        <f aca="false">+A425+1</f>
        <v>202</v>
      </c>
      <c r="B424" s="6" t="n">
        <f aca="false">YEAR(F424)</f>
        <v>2019</v>
      </c>
      <c r="C424" s="6" t="n">
        <f aca="false">WEEKNUM(E424,1)</f>
        <v>10</v>
      </c>
      <c r="D424" s="6" t="n">
        <f aca="false">MONTH(E424)</f>
        <v>3</v>
      </c>
      <c r="E424" s="19" t="n">
        <v>43529</v>
      </c>
      <c r="F424" s="18" t="n">
        <f aca="false">+E425</f>
        <v>43528</v>
      </c>
      <c r="G424" s="7" t="n">
        <f aca="false">NETWORKDAYS(F424,E424)-1</f>
        <v>1</v>
      </c>
      <c r="H424" s="8" t="n">
        <f aca="false">+MONTH(F424)</f>
        <v>3</v>
      </c>
      <c r="I424" s="6" t="n">
        <f aca="false">WEEKNUM(F424,1)</f>
        <v>10</v>
      </c>
      <c r="J424" s="6" t="n">
        <v>328</v>
      </c>
      <c r="K424" s="6" t="n">
        <v>289</v>
      </c>
      <c r="L424" s="6" t="n">
        <f aca="false">J424-K424</f>
        <v>39</v>
      </c>
      <c r="M424" s="6" t="n">
        <v>3.9</v>
      </c>
      <c r="N424" s="6" t="n">
        <v>27.2</v>
      </c>
      <c r="O424" s="4" t="n">
        <f aca="false">M424*J424</f>
        <v>1279.2</v>
      </c>
      <c r="P424" s="4" t="n">
        <f aca="false">N425*J426</f>
        <v>7560</v>
      </c>
      <c r="Q424" s="4" t="n">
        <f aca="false">+O424/10</f>
        <v>127.92</v>
      </c>
    </row>
    <row r="425" customFormat="false" ht="12.8" hidden="false" customHeight="false" outlineLevel="0" collapsed="false">
      <c r="A425" s="6" t="n">
        <f aca="false">+A426+1</f>
        <v>201</v>
      </c>
      <c r="B425" s="6" t="n">
        <f aca="false">YEAR(F425)</f>
        <v>2019</v>
      </c>
      <c r="C425" s="6" t="n">
        <f aca="false">WEEKNUM(E425,1)</f>
        <v>10</v>
      </c>
      <c r="D425" s="6" t="n">
        <f aca="false">MONTH(E425)</f>
        <v>3</v>
      </c>
      <c r="E425" s="19" t="n">
        <v>43528</v>
      </c>
      <c r="F425" s="18" t="n">
        <f aca="false">+E426</f>
        <v>43525</v>
      </c>
      <c r="G425" s="7" t="n">
        <f aca="false">NETWORKDAYS(F425,E425)-1</f>
        <v>1</v>
      </c>
      <c r="H425" s="8" t="n">
        <f aca="false">+MONTH(F425)</f>
        <v>3</v>
      </c>
      <c r="I425" s="6" t="n">
        <f aca="false">WEEKNUM(F425,1)</f>
        <v>9</v>
      </c>
      <c r="J425" s="6" t="n">
        <v>322</v>
      </c>
      <c r="K425" s="6" t="n">
        <v>292</v>
      </c>
      <c r="L425" s="6" t="n">
        <f aca="false">J425-K425</f>
        <v>30</v>
      </c>
      <c r="M425" s="6" t="n">
        <v>4</v>
      </c>
      <c r="N425" s="6" t="n">
        <v>24</v>
      </c>
      <c r="O425" s="4" t="n">
        <f aca="false">M425*J425</f>
        <v>1288</v>
      </c>
      <c r="P425" s="4" t="n">
        <f aca="false">N426*J427</f>
        <v>7475.2</v>
      </c>
      <c r="Q425" s="4" t="n">
        <f aca="false">+O425/10</f>
        <v>128.8</v>
      </c>
    </row>
    <row r="426" customFormat="false" ht="12.8" hidden="false" customHeight="false" outlineLevel="0" collapsed="false">
      <c r="A426" s="6" t="n">
        <f aca="false">+A427+1</f>
        <v>200</v>
      </c>
      <c r="B426" s="6" t="n">
        <f aca="false">YEAR(F426)</f>
        <v>2019</v>
      </c>
      <c r="C426" s="6" t="n">
        <f aca="false">WEEKNUM(E426,1)</f>
        <v>9</v>
      </c>
      <c r="D426" s="6" t="n">
        <f aca="false">MONTH(E426)</f>
        <v>3</v>
      </c>
      <c r="E426" s="19" t="n">
        <v>43525</v>
      </c>
      <c r="F426" s="18" t="n">
        <f aca="false">+E427</f>
        <v>43524</v>
      </c>
      <c r="G426" s="7" t="n">
        <f aca="false">NETWORKDAYS(F426,E426)-1</f>
        <v>1</v>
      </c>
      <c r="H426" s="8" t="n">
        <f aca="false">+MONTH(F426)</f>
        <v>2</v>
      </c>
      <c r="I426" s="6" t="n">
        <f aca="false">WEEKNUM(F426,1)</f>
        <v>9</v>
      </c>
      <c r="J426" s="6" t="n">
        <v>315</v>
      </c>
      <c r="K426" s="6" t="n">
        <v>287</v>
      </c>
      <c r="L426" s="6" t="n">
        <f aca="false">J426-K426</f>
        <v>28</v>
      </c>
      <c r="M426" s="6" t="n">
        <v>4.3</v>
      </c>
      <c r="N426" s="6" t="n">
        <v>25.6</v>
      </c>
      <c r="O426" s="4" t="n">
        <f aca="false">M426*J426</f>
        <v>1354.5</v>
      </c>
      <c r="P426" s="4" t="n">
        <f aca="false">N427*J428</f>
        <v>6668.1</v>
      </c>
      <c r="Q426" s="4" t="n">
        <f aca="false">+O426/10</f>
        <v>135.45</v>
      </c>
    </row>
    <row r="427" customFormat="false" ht="12.8" hidden="false" customHeight="false" outlineLevel="0" collapsed="false">
      <c r="A427" s="6" t="n">
        <f aca="false">+A428+1</f>
        <v>199</v>
      </c>
      <c r="B427" s="6" t="n">
        <f aca="false">YEAR(F427)</f>
        <v>2019</v>
      </c>
      <c r="C427" s="6" t="n">
        <f aca="false">WEEKNUM(E427,1)</f>
        <v>9</v>
      </c>
      <c r="D427" s="6" t="n">
        <f aca="false">MONTH(E427)</f>
        <v>2</v>
      </c>
      <c r="E427" s="19" t="n">
        <v>43524</v>
      </c>
      <c r="F427" s="18" t="n">
        <f aca="false">+E428</f>
        <v>43523</v>
      </c>
      <c r="G427" s="7" t="n">
        <f aca="false">NETWORKDAYS(F427,E427)-1</f>
        <v>1</v>
      </c>
      <c r="H427" s="8" t="n">
        <f aca="false">+MONTH(F427)</f>
        <v>2</v>
      </c>
      <c r="I427" s="6" t="n">
        <f aca="false">WEEKNUM(F427,1)</f>
        <v>9</v>
      </c>
      <c r="J427" s="6" t="n">
        <v>292</v>
      </c>
      <c r="K427" s="6" t="n">
        <v>280</v>
      </c>
      <c r="L427" s="6" t="n">
        <f aca="false">J427-K427</f>
        <v>12</v>
      </c>
      <c r="M427" s="6" t="n">
        <v>5.1</v>
      </c>
      <c r="N427" s="6" t="n">
        <v>23.9</v>
      </c>
      <c r="O427" s="4" t="n">
        <f aca="false">M427*J427</f>
        <v>1489.2</v>
      </c>
      <c r="P427" s="4" t="n">
        <f aca="false">N428*J429</f>
        <v>6692.4</v>
      </c>
      <c r="Q427" s="4" t="n">
        <f aca="false">+O427/10</f>
        <v>148.92</v>
      </c>
    </row>
    <row r="428" customFormat="false" ht="12.8" hidden="false" customHeight="false" outlineLevel="0" collapsed="false">
      <c r="A428" s="6" t="n">
        <f aca="false">+A429+1</f>
        <v>198</v>
      </c>
      <c r="B428" s="6" t="n">
        <f aca="false">YEAR(F428)</f>
        <v>2019</v>
      </c>
      <c r="C428" s="6" t="n">
        <f aca="false">WEEKNUM(E428,1)</f>
        <v>9</v>
      </c>
      <c r="D428" s="6" t="n">
        <f aca="false">MONTH(E428)</f>
        <v>2</v>
      </c>
      <c r="E428" s="19" t="n">
        <v>43523</v>
      </c>
      <c r="F428" s="18" t="n">
        <f aca="false">+E429</f>
        <v>43522</v>
      </c>
      <c r="G428" s="7" t="n">
        <f aca="false">NETWORKDAYS(F428,E428)-1</f>
        <v>1</v>
      </c>
      <c r="H428" s="8" t="n">
        <f aca="false">+MONTH(F428)</f>
        <v>2</v>
      </c>
      <c r="I428" s="6" t="n">
        <f aca="false">WEEKNUM(F428,1)</f>
        <v>9</v>
      </c>
      <c r="J428" s="6" t="n">
        <v>279</v>
      </c>
      <c r="K428" s="6" t="n">
        <v>282</v>
      </c>
      <c r="L428" s="6" t="n">
        <f aca="false">J428-K428</f>
        <v>-3</v>
      </c>
      <c r="M428" s="6" t="n">
        <v>5.2</v>
      </c>
      <c r="N428" s="6" t="n">
        <v>23.4</v>
      </c>
      <c r="O428" s="4" t="n">
        <f aca="false">M428*J428</f>
        <v>1450.8</v>
      </c>
      <c r="P428" s="4" t="n">
        <f aca="false">N429*J430</f>
        <v>8403.5</v>
      </c>
      <c r="Q428" s="4" t="n">
        <f aca="false">+O428/10</f>
        <v>145.08</v>
      </c>
    </row>
    <row r="429" customFormat="false" ht="12.8" hidden="false" customHeight="false" outlineLevel="0" collapsed="false">
      <c r="A429" s="6" t="n">
        <f aca="false">+A430+1</f>
        <v>197</v>
      </c>
      <c r="B429" s="6" t="n">
        <f aca="false">YEAR(F429)</f>
        <v>2019</v>
      </c>
      <c r="C429" s="6" t="n">
        <f aca="false">WEEKNUM(E429,1)</f>
        <v>9</v>
      </c>
      <c r="D429" s="6" t="n">
        <f aca="false">MONTH(E429)</f>
        <v>2</v>
      </c>
      <c r="E429" s="19" t="n">
        <v>43522</v>
      </c>
      <c r="F429" s="18" t="n">
        <f aca="false">+E430</f>
        <v>43521</v>
      </c>
      <c r="G429" s="7" t="n">
        <f aca="false">NETWORKDAYS(F429,E429)-1</f>
        <v>1</v>
      </c>
      <c r="H429" s="8" t="n">
        <f aca="false">+MONTH(F429)</f>
        <v>2</v>
      </c>
      <c r="I429" s="6" t="n">
        <f aca="false">WEEKNUM(F429,1)</f>
        <v>9</v>
      </c>
      <c r="J429" s="6" t="n">
        <v>286</v>
      </c>
      <c r="K429" s="6" t="n">
        <v>280</v>
      </c>
      <c r="L429" s="6" t="n">
        <f aca="false">J429-K429</f>
        <v>6</v>
      </c>
      <c r="M429" s="6" t="n">
        <v>3.7</v>
      </c>
      <c r="N429" s="6" t="n">
        <v>24.5</v>
      </c>
      <c r="O429" s="4" t="n">
        <f aca="false">M429*J429</f>
        <v>1058.2</v>
      </c>
      <c r="P429" s="4" t="n">
        <f aca="false">N430*J431</f>
        <v>9338</v>
      </c>
      <c r="Q429" s="4" t="n">
        <f aca="false">+O429/10</f>
        <v>105.82</v>
      </c>
    </row>
    <row r="430" customFormat="false" ht="12.8" hidden="false" customHeight="false" outlineLevel="0" collapsed="false">
      <c r="A430" s="6" t="n">
        <f aca="false">+A431+1</f>
        <v>196</v>
      </c>
      <c r="B430" s="6" t="n">
        <f aca="false">YEAR(F430)</f>
        <v>2019</v>
      </c>
      <c r="C430" s="6" t="n">
        <f aca="false">WEEKNUM(E430,1)</f>
        <v>9</v>
      </c>
      <c r="D430" s="6" t="n">
        <f aca="false">MONTH(E430)</f>
        <v>2</v>
      </c>
      <c r="E430" s="19" t="n">
        <v>43521</v>
      </c>
      <c r="F430" s="18" t="n">
        <f aca="false">+E431</f>
        <v>43518</v>
      </c>
      <c r="G430" s="7" t="n">
        <f aca="false">NETWORKDAYS(F430,E430)-1</f>
        <v>1</v>
      </c>
      <c r="H430" s="8" t="n">
        <f aca="false">+MONTH(F430)</f>
        <v>2</v>
      </c>
      <c r="I430" s="6" t="n">
        <f aca="false">WEEKNUM(F430,1)</f>
        <v>8</v>
      </c>
      <c r="J430" s="6" t="n">
        <v>343</v>
      </c>
      <c r="K430" s="6" t="n">
        <v>298</v>
      </c>
      <c r="L430" s="6" t="n">
        <f aca="false">J430-K430</f>
        <v>45</v>
      </c>
      <c r="M430" s="6" t="n">
        <v>2.7</v>
      </c>
      <c r="N430" s="6" t="n">
        <v>23</v>
      </c>
      <c r="O430" s="4" t="n">
        <f aca="false">M430*J430</f>
        <v>926.1</v>
      </c>
      <c r="P430" s="4" t="n">
        <f aca="false">N431*J432</f>
        <v>8255</v>
      </c>
      <c r="Q430" s="4" t="n">
        <f aca="false">+O430/10</f>
        <v>92.61</v>
      </c>
    </row>
    <row r="431" customFormat="false" ht="12.8" hidden="false" customHeight="false" outlineLevel="0" collapsed="false">
      <c r="A431" s="6" t="n">
        <f aca="false">+A432+1</f>
        <v>195</v>
      </c>
      <c r="B431" s="6" t="n">
        <f aca="false">YEAR(F431)</f>
        <v>2019</v>
      </c>
      <c r="C431" s="6" t="n">
        <f aca="false">WEEKNUM(E431,1)</f>
        <v>8</v>
      </c>
      <c r="D431" s="6" t="n">
        <f aca="false">MONTH(E431)</f>
        <v>2</v>
      </c>
      <c r="E431" s="19" t="n">
        <v>43518</v>
      </c>
      <c r="F431" s="18" t="n">
        <f aca="false">+E432</f>
        <v>43517</v>
      </c>
      <c r="G431" s="7" t="n">
        <f aca="false">NETWORKDAYS(F431,E431)-1</f>
        <v>1</v>
      </c>
      <c r="H431" s="8" t="n">
        <f aca="false">+MONTH(F431)</f>
        <v>2</v>
      </c>
      <c r="I431" s="6" t="n">
        <f aca="false">WEEKNUM(F431,1)</f>
        <v>8</v>
      </c>
      <c r="J431" s="6" t="n">
        <v>406</v>
      </c>
      <c r="K431" s="6" t="n">
        <v>310</v>
      </c>
      <c r="L431" s="6" t="n">
        <f aca="false">J431-K431</f>
        <v>96</v>
      </c>
      <c r="M431" s="6" t="n">
        <v>3.8</v>
      </c>
      <c r="N431" s="6" t="n">
        <v>25.4</v>
      </c>
      <c r="O431" s="4" t="n">
        <f aca="false">M431*J431</f>
        <v>1542.8</v>
      </c>
      <c r="P431" s="4" t="n">
        <f aca="false">N432*J433</f>
        <v>9751.2</v>
      </c>
      <c r="Q431" s="4" t="n">
        <f aca="false">+O431/10</f>
        <v>154.28</v>
      </c>
    </row>
    <row r="432" customFormat="false" ht="12.8" hidden="false" customHeight="false" outlineLevel="0" collapsed="false">
      <c r="A432" s="6" t="n">
        <f aca="false">+A433+1</f>
        <v>194</v>
      </c>
      <c r="B432" s="6" t="n">
        <f aca="false">YEAR(F432)</f>
        <v>2019</v>
      </c>
      <c r="C432" s="6" t="n">
        <f aca="false">WEEKNUM(E432,1)</f>
        <v>8</v>
      </c>
      <c r="D432" s="6" t="n">
        <f aca="false">MONTH(E432)</f>
        <v>2</v>
      </c>
      <c r="E432" s="19" t="n">
        <f aca="false">+E431-1</f>
        <v>43517</v>
      </c>
      <c r="F432" s="18" t="n">
        <f aca="false">+E433</f>
        <v>43516</v>
      </c>
      <c r="G432" s="7" t="n">
        <f aca="false">NETWORKDAYS(F432,E432)-1</f>
        <v>1</v>
      </c>
      <c r="H432" s="8" t="n">
        <f aca="false">+MONTH(F432)</f>
        <v>2</v>
      </c>
      <c r="I432" s="6" t="n">
        <f aca="false">WEEKNUM(F432,1)</f>
        <v>8</v>
      </c>
      <c r="J432" s="6" t="n">
        <v>325</v>
      </c>
      <c r="K432" s="6" t="n">
        <v>304</v>
      </c>
      <c r="L432" s="6" t="n">
        <f aca="false">J432-K432</f>
        <v>21</v>
      </c>
      <c r="M432" s="6" t="n">
        <v>3.8</v>
      </c>
      <c r="N432" s="6" t="n">
        <v>23.9</v>
      </c>
      <c r="O432" s="4" t="n">
        <f aca="false">M432*J432</f>
        <v>1235</v>
      </c>
      <c r="P432" s="4" t="n">
        <f aca="false">N433*J434</f>
        <v>10608</v>
      </c>
      <c r="Q432" s="4" t="n">
        <f aca="false">+O432/10</f>
        <v>123.5</v>
      </c>
    </row>
    <row r="433" customFormat="false" ht="12.8" hidden="false" customHeight="false" outlineLevel="0" collapsed="false">
      <c r="A433" s="6" t="n">
        <f aca="false">+A434+1</f>
        <v>193</v>
      </c>
      <c r="B433" s="6" t="n">
        <f aca="false">YEAR(F433)</f>
        <v>2019</v>
      </c>
      <c r="C433" s="6" t="n">
        <f aca="false">WEEKNUM(E433,1)</f>
        <v>8</v>
      </c>
      <c r="D433" s="6" t="n">
        <f aca="false">MONTH(E433)</f>
        <v>2</v>
      </c>
      <c r="E433" s="19" t="n">
        <f aca="false">+E432-1</f>
        <v>43516</v>
      </c>
      <c r="F433" s="18" t="n">
        <f aca="false">+E434</f>
        <v>43515</v>
      </c>
      <c r="G433" s="7" t="n">
        <f aca="false">NETWORKDAYS(F433,E433)-1</f>
        <v>1</v>
      </c>
      <c r="H433" s="8" t="n">
        <f aca="false">+MONTH(F433)</f>
        <v>2</v>
      </c>
      <c r="I433" s="6" t="n">
        <f aca="false">WEEKNUM(F433,1)</f>
        <v>8</v>
      </c>
      <c r="J433" s="6" t="n">
        <v>408</v>
      </c>
      <c r="K433" s="6" t="n">
        <v>299</v>
      </c>
      <c r="L433" s="6" t="n">
        <f aca="false">J433-K433</f>
        <v>109</v>
      </c>
      <c r="M433" s="6" t="n">
        <v>3</v>
      </c>
      <c r="N433" s="6" t="n">
        <v>26</v>
      </c>
      <c r="O433" s="4" t="n">
        <f aca="false">M433*J433</f>
        <v>1224</v>
      </c>
      <c r="P433" s="4" t="n">
        <f aca="false">N434*J435</f>
        <v>9310.4</v>
      </c>
      <c r="Q433" s="4" t="n">
        <f aca="false">+O433/10</f>
        <v>122.4</v>
      </c>
    </row>
    <row r="434" customFormat="false" ht="12.8" hidden="false" customHeight="false" outlineLevel="0" collapsed="false">
      <c r="A434" s="6" t="n">
        <f aca="false">+A435+1</f>
        <v>192</v>
      </c>
      <c r="B434" s="6" t="n">
        <f aca="false">YEAR(F434)</f>
        <v>2019</v>
      </c>
      <c r="C434" s="6" t="n">
        <f aca="false">WEEKNUM(E434,1)</f>
        <v>8</v>
      </c>
      <c r="D434" s="6" t="n">
        <f aca="false">MONTH(E434)</f>
        <v>2</v>
      </c>
      <c r="E434" s="19" t="n">
        <f aca="false">+E433-1</f>
        <v>43515</v>
      </c>
      <c r="F434" s="18" t="n">
        <f aca="false">+E435</f>
        <v>43514</v>
      </c>
      <c r="G434" s="7" t="n">
        <f aca="false">NETWORKDAYS(F434,E434)-1</f>
        <v>1</v>
      </c>
      <c r="H434" s="8" t="n">
        <f aca="false">+MONTH(F434)</f>
        <v>2</v>
      </c>
      <c r="I434" s="6" t="n">
        <f aca="false">WEEKNUM(F434,1)</f>
        <v>8</v>
      </c>
      <c r="J434" s="6" t="n">
        <v>408</v>
      </c>
      <c r="K434" s="6" t="n">
        <v>313</v>
      </c>
      <c r="L434" s="6" t="n">
        <f aca="false">J434-K434</f>
        <v>95</v>
      </c>
      <c r="M434" s="6" t="n">
        <v>3.7</v>
      </c>
      <c r="N434" s="6" t="n">
        <v>25.3</v>
      </c>
      <c r="O434" s="4" t="n">
        <f aca="false">M434*J434</f>
        <v>1509.6</v>
      </c>
      <c r="P434" s="4" t="n">
        <f aca="false">N435*J436</f>
        <v>9360</v>
      </c>
      <c r="Q434" s="4" t="n">
        <f aca="false">+O434/10</f>
        <v>150.96</v>
      </c>
    </row>
    <row r="435" customFormat="false" ht="12.8" hidden="false" customHeight="false" outlineLevel="0" collapsed="false">
      <c r="A435" s="6" t="n">
        <f aca="false">+A436+1</f>
        <v>191</v>
      </c>
      <c r="B435" s="6" t="n">
        <f aca="false">YEAR(F435)</f>
        <v>2019</v>
      </c>
      <c r="C435" s="6" t="n">
        <f aca="false">WEEKNUM(E435,1)</f>
        <v>8</v>
      </c>
      <c r="D435" s="6" t="n">
        <f aca="false">MONTH(E435)</f>
        <v>2</v>
      </c>
      <c r="E435" s="19" t="n">
        <f aca="false">+E434-1</f>
        <v>43514</v>
      </c>
      <c r="F435" s="18" t="n">
        <f aca="false">+E436</f>
        <v>43511</v>
      </c>
      <c r="G435" s="7" t="n">
        <f aca="false">NETWORKDAYS(F435,E435)-1</f>
        <v>1</v>
      </c>
      <c r="H435" s="8" t="n">
        <f aca="false">+MONTH(F435)</f>
        <v>2</v>
      </c>
      <c r="I435" s="6" t="n">
        <f aca="false">WEEKNUM(F435,1)</f>
        <v>7</v>
      </c>
      <c r="J435" s="6" t="n">
        <v>368</v>
      </c>
      <c r="K435" s="6" t="n">
        <v>301</v>
      </c>
      <c r="L435" s="6" t="n">
        <f aca="false">J435-K435</f>
        <v>67</v>
      </c>
      <c r="M435" s="6" t="n">
        <v>4</v>
      </c>
      <c r="N435" s="6" t="n">
        <v>26</v>
      </c>
      <c r="O435" s="4" t="n">
        <f aca="false">M435*J435</f>
        <v>1472</v>
      </c>
      <c r="P435" s="4" t="n">
        <f aca="false">N436*J437</f>
        <v>8750</v>
      </c>
      <c r="Q435" s="4" t="n">
        <f aca="false">+O435/10</f>
        <v>147.2</v>
      </c>
    </row>
    <row r="436" customFormat="false" ht="12.8" hidden="false" customHeight="false" outlineLevel="0" collapsed="false">
      <c r="A436" s="6" t="n">
        <f aca="false">+A437+1</f>
        <v>190</v>
      </c>
      <c r="B436" s="6" t="n">
        <f aca="false">YEAR(F436)</f>
        <v>2019</v>
      </c>
      <c r="C436" s="6" t="n">
        <f aca="false">WEEKNUM(E436,1)</f>
        <v>7</v>
      </c>
      <c r="D436" s="6" t="n">
        <f aca="false">MONTH(E436)</f>
        <v>2</v>
      </c>
      <c r="E436" s="19" t="n">
        <v>43511</v>
      </c>
      <c r="F436" s="18" t="n">
        <f aca="false">+E437</f>
        <v>43510</v>
      </c>
      <c r="G436" s="7" t="n">
        <f aca="false">NETWORKDAYS(F436,E436)-1</f>
        <v>1</v>
      </c>
      <c r="H436" s="8" t="n">
        <f aca="false">+MONTH(F436)</f>
        <v>2</v>
      </c>
      <c r="I436" s="6" t="n">
        <f aca="false">WEEKNUM(F436,1)</f>
        <v>7</v>
      </c>
      <c r="J436" s="6" t="n">
        <v>360</v>
      </c>
      <c r="K436" s="6" t="n">
        <v>305</v>
      </c>
      <c r="L436" s="6" t="n">
        <f aca="false">J436-K436</f>
        <v>55</v>
      </c>
      <c r="M436" s="6" t="n">
        <v>3.5</v>
      </c>
      <c r="N436" s="6" t="n">
        <v>25</v>
      </c>
      <c r="O436" s="4" t="n">
        <f aca="false">M436*J436</f>
        <v>1260</v>
      </c>
      <c r="P436" s="4" t="n">
        <f aca="false">N437*J438</f>
        <v>8600</v>
      </c>
      <c r="Q436" s="4" t="n">
        <f aca="false">+O436/10</f>
        <v>126</v>
      </c>
    </row>
    <row r="437" customFormat="false" ht="12.8" hidden="false" customHeight="false" outlineLevel="0" collapsed="false">
      <c r="A437" s="6" t="n">
        <f aca="false">+A438+1</f>
        <v>189</v>
      </c>
      <c r="B437" s="6" t="n">
        <f aca="false">YEAR(F437)</f>
        <v>2019</v>
      </c>
      <c r="C437" s="6" t="n">
        <f aca="false">WEEKNUM(E437,1)</f>
        <v>7</v>
      </c>
      <c r="D437" s="6" t="n">
        <f aca="false">MONTH(E437)</f>
        <v>2</v>
      </c>
      <c r="E437" s="19" t="n">
        <v>43510</v>
      </c>
      <c r="F437" s="18" t="n">
        <f aca="false">+E438</f>
        <v>43509</v>
      </c>
      <c r="G437" s="7" t="n">
        <f aca="false">NETWORKDAYS(F437,E437)-1</f>
        <v>1</v>
      </c>
      <c r="H437" s="8" t="n">
        <f aca="false">+MONTH(F437)</f>
        <v>2</v>
      </c>
      <c r="I437" s="6" t="n">
        <f aca="false">WEEKNUM(F437,1)</f>
        <v>7</v>
      </c>
      <c r="J437" s="6" t="n">
        <v>350</v>
      </c>
      <c r="K437" s="6" t="n">
        <v>307</v>
      </c>
      <c r="L437" s="6" t="n">
        <f aca="false">J437-K437</f>
        <v>43</v>
      </c>
      <c r="M437" s="6" t="n">
        <v>3.6</v>
      </c>
      <c r="N437" s="6" t="n">
        <v>25</v>
      </c>
      <c r="O437" s="4" t="n">
        <f aca="false">M437*J437</f>
        <v>1260</v>
      </c>
      <c r="P437" s="4" t="n">
        <f aca="false">N438*J439</f>
        <v>10864</v>
      </c>
      <c r="Q437" s="4" t="n">
        <f aca="false">+O437/10</f>
        <v>126</v>
      </c>
    </row>
    <row r="438" customFormat="false" ht="12.8" hidden="false" customHeight="false" outlineLevel="0" collapsed="false">
      <c r="A438" s="6" t="n">
        <f aca="false">+A439+1</f>
        <v>188</v>
      </c>
      <c r="B438" s="6" t="n">
        <f aca="false">YEAR(F438)</f>
        <v>2019</v>
      </c>
      <c r="C438" s="6" t="n">
        <f aca="false">WEEKNUM(E438,1)</f>
        <v>7</v>
      </c>
      <c r="D438" s="6" t="n">
        <f aca="false">MONTH(E438)</f>
        <v>2</v>
      </c>
      <c r="E438" s="19" t="n">
        <v>43509</v>
      </c>
      <c r="F438" s="18" t="n">
        <f aca="false">+E439</f>
        <v>43507</v>
      </c>
      <c r="G438" s="7" t="n">
        <f aca="false">NETWORKDAYS(F438,E438)-1</f>
        <v>2</v>
      </c>
      <c r="H438" s="8" t="n">
        <f aca="false">+MONTH(F438)</f>
        <v>2</v>
      </c>
      <c r="I438" s="6" t="n">
        <f aca="false">WEEKNUM(F438,1)</f>
        <v>7</v>
      </c>
      <c r="J438" s="6" t="n">
        <v>344</v>
      </c>
      <c r="K438" s="6" t="n">
        <v>307</v>
      </c>
      <c r="L438" s="6" t="n">
        <f aca="false">J438-K438</f>
        <v>37</v>
      </c>
      <c r="M438" s="6" t="n">
        <v>3.5</v>
      </c>
      <c r="N438" s="6" t="n">
        <v>28</v>
      </c>
      <c r="O438" s="4" t="n">
        <f aca="false">M438*J438</f>
        <v>1204</v>
      </c>
      <c r="P438" s="4" t="n">
        <f aca="false">N439*J440</f>
        <v>12724.8</v>
      </c>
      <c r="Q438" s="4" t="n">
        <f aca="false">+O438/10</f>
        <v>120.4</v>
      </c>
    </row>
    <row r="439" customFormat="false" ht="12.8" hidden="false" customHeight="false" outlineLevel="0" collapsed="false">
      <c r="A439" s="6" t="n">
        <f aca="false">+A440+1</f>
        <v>187</v>
      </c>
      <c r="B439" s="6" t="n">
        <f aca="false">YEAR(F439)</f>
        <v>2019</v>
      </c>
      <c r="C439" s="6" t="n">
        <f aca="false">WEEKNUM(E439,1)</f>
        <v>7</v>
      </c>
      <c r="D439" s="6" t="n">
        <f aca="false">MONTH(E439)</f>
        <v>2</v>
      </c>
      <c r="E439" s="19" t="n">
        <v>43507</v>
      </c>
      <c r="F439" s="18" t="n">
        <f aca="false">+E440</f>
        <v>43503</v>
      </c>
      <c r="G439" s="7" t="n">
        <f aca="false">NETWORKDAYS(F439,E439)-1</f>
        <v>2</v>
      </c>
      <c r="H439" s="8" t="n">
        <f aca="false">+MONTH(F439)</f>
        <v>2</v>
      </c>
      <c r="I439" s="6" t="n">
        <f aca="false">WEEKNUM(F439,1)</f>
        <v>6</v>
      </c>
      <c r="J439" s="6" t="n">
        <v>388</v>
      </c>
      <c r="K439" s="6" t="n">
        <v>307</v>
      </c>
      <c r="L439" s="6" t="n">
        <f aca="false">J439-K439</f>
        <v>81</v>
      </c>
      <c r="M439" s="6" t="n">
        <v>2.9</v>
      </c>
      <c r="N439" s="6" t="n">
        <v>24.1</v>
      </c>
      <c r="O439" s="4" t="n">
        <f aca="false">M439*J439</f>
        <v>1125.2</v>
      </c>
      <c r="P439" s="4" t="n">
        <f aca="false">N440*J441</f>
        <v>7452</v>
      </c>
      <c r="Q439" s="4" t="n">
        <f aca="false">+O439/10</f>
        <v>112.52</v>
      </c>
    </row>
    <row r="440" customFormat="false" ht="12.8" hidden="false" customHeight="false" outlineLevel="0" collapsed="false">
      <c r="A440" s="6" t="n">
        <f aca="false">+A441+1</f>
        <v>186</v>
      </c>
      <c r="B440" s="6" t="n">
        <f aca="false">YEAR(F440)</f>
        <v>2019</v>
      </c>
      <c r="C440" s="6" t="n">
        <f aca="false">WEEKNUM(E440,1)</f>
        <v>6</v>
      </c>
      <c r="D440" s="6" t="n">
        <f aca="false">MONTH(E440)</f>
        <v>2</v>
      </c>
      <c r="E440" s="19" t="n">
        <v>43503</v>
      </c>
      <c r="F440" s="18" t="n">
        <f aca="false">+E441</f>
        <v>43502</v>
      </c>
      <c r="G440" s="7" t="n">
        <f aca="false">NETWORKDAYS(F440,E440)-1</f>
        <v>1</v>
      </c>
      <c r="H440" s="8" t="n">
        <f aca="false">+MONTH(F440)</f>
        <v>2</v>
      </c>
      <c r="I440" s="6" t="n">
        <f aca="false">WEEKNUM(F440,1)</f>
        <v>6</v>
      </c>
      <c r="J440" s="6" t="n">
        <v>528</v>
      </c>
      <c r="K440" s="6" t="n">
        <v>314</v>
      </c>
      <c r="L440" s="6" t="n">
        <f aca="false">J440-K440</f>
        <v>214</v>
      </c>
      <c r="M440" s="6" t="n">
        <v>2.5</v>
      </c>
      <c r="N440" s="6" t="n">
        <v>23</v>
      </c>
      <c r="O440" s="4" t="n">
        <f aca="false">M440*J440</f>
        <v>1320</v>
      </c>
      <c r="P440" s="4" t="n">
        <f aca="false">N441*J442</f>
        <v>9174.4</v>
      </c>
      <c r="Q440" s="4" t="n">
        <f aca="false">+O440/10</f>
        <v>132</v>
      </c>
    </row>
    <row r="441" customFormat="false" ht="12.8" hidden="false" customHeight="false" outlineLevel="0" collapsed="false">
      <c r="A441" s="6" t="n">
        <f aca="false">+A442+1</f>
        <v>185</v>
      </c>
      <c r="B441" s="6" t="n">
        <f aca="false">YEAR(F441)</f>
        <v>2019</v>
      </c>
      <c r="C441" s="6" t="n">
        <f aca="false">WEEKNUM(E441,1)</f>
        <v>6</v>
      </c>
      <c r="D441" s="6" t="n">
        <f aca="false">MONTH(E441)</f>
        <v>2</v>
      </c>
      <c r="E441" s="19" t="n">
        <v>43502</v>
      </c>
      <c r="F441" s="18" t="n">
        <f aca="false">+E442</f>
        <v>43501</v>
      </c>
      <c r="G441" s="7" t="n">
        <f aca="false">NETWORKDAYS(F441,E441)-1</f>
        <v>1</v>
      </c>
      <c r="H441" s="8" t="n">
        <f aca="false">+MONTH(F441)</f>
        <v>2</v>
      </c>
      <c r="I441" s="6" t="n">
        <f aca="false">WEEKNUM(F441,1)</f>
        <v>6</v>
      </c>
      <c r="J441" s="6" t="n">
        <v>324</v>
      </c>
      <c r="K441" s="6" t="n">
        <v>296</v>
      </c>
      <c r="L441" s="6" t="n">
        <f aca="false">J441-K441</f>
        <v>28</v>
      </c>
      <c r="M441" s="6" t="n">
        <v>2.7</v>
      </c>
      <c r="N441" s="6" t="n">
        <v>24.4</v>
      </c>
      <c r="O441" s="4" t="n">
        <f aca="false">M441*J441</f>
        <v>874.8</v>
      </c>
      <c r="P441" s="4" t="n">
        <f aca="false">N442*J443</f>
        <v>10151.5</v>
      </c>
      <c r="Q441" s="4" t="n">
        <f aca="false">+O441/10</f>
        <v>87.48</v>
      </c>
    </row>
    <row r="442" customFormat="false" ht="12.8" hidden="false" customHeight="false" outlineLevel="0" collapsed="false">
      <c r="A442" s="6" t="n">
        <f aca="false">+A443+1</f>
        <v>184</v>
      </c>
      <c r="B442" s="6" t="n">
        <f aca="false">YEAR(F442)</f>
        <v>2019</v>
      </c>
      <c r="C442" s="6" t="n">
        <f aca="false">WEEKNUM(E442,1)</f>
        <v>6</v>
      </c>
      <c r="D442" s="6" t="n">
        <f aca="false">MONTH(E442)</f>
        <v>2</v>
      </c>
      <c r="E442" s="19" t="n">
        <v>43501</v>
      </c>
      <c r="F442" s="18" t="n">
        <f aca="false">+E443</f>
        <v>43500</v>
      </c>
      <c r="G442" s="7" t="n">
        <f aca="false">NETWORKDAYS(F442,E442)-1</f>
        <v>1</v>
      </c>
      <c r="H442" s="8" t="n">
        <f aca="false">+MONTH(F442)</f>
        <v>2</v>
      </c>
      <c r="I442" s="6" t="n">
        <f aca="false">WEEKNUM(F442,1)</f>
        <v>6</v>
      </c>
      <c r="J442" s="6" t="n">
        <v>376</v>
      </c>
      <c r="K442" s="6" t="n">
        <v>306</v>
      </c>
      <c r="L442" s="6" t="n">
        <f aca="false">J442-K442</f>
        <v>70</v>
      </c>
      <c r="M442" s="6" t="n">
        <v>4.4</v>
      </c>
      <c r="N442" s="6" t="n">
        <v>25.7</v>
      </c>
      <c r="O442" s="4" t="n">
        <f aca="false">M442*J442</f>
        <v>1654.4</v>
      </c>
      <c r="P442" s="4" t="n">
        <f aca="false">N443*J444</f>
        <v>9077.1</v>
      </c>
      <c r="Q442" s="4" t="n">
        <f aca="false">+O442/10</f>
        <v>165.44</v>
      </c>
    </row>
    <row r="443" customFormat="false" ht="12.8" hidden="false" customHeight="false" outlineLevel="0" collapsed="false">
      <c r="A443" s="6" t="n">
        <f aca="false">+A444+1</f>
        <v>183</v>
      </c>
      <c r="B443" s="6" t="n">
        <f aca="false">YEAR(F443)</f>
        <v>2019</v>
      </c>
      <c r="C443" s="6" t="n">
        <f aca="false">WEEKNUM(E443,1)</f>
        <v>6</v>
      </c>
      <c r="D443" s="6" t="n">
        <f aca="false">MONTH(E443)</f>
        <v>2</v>
      </c>
      <c r="E443" s="19" t="n">
        <v>43500</v>
      </c>
      <c r="F443" s="18" t="n">
        <f aca="false">+E444</f>
        <v>43497</v>
      </c>
      <c r="G443" s="7" t="n">
        <f aca="false">NETWORKDAYS(F443,E443)-1</f>
        <v>1</v>
      </c>
      <c r="H443" s="8" t="n">
        <f aca="false">+MONTH(F443)</f>
        <v>2</v>
      </c>
      <c r="I443" s="6" t="n">
        <f aca="false">WEEKNUM(F443,1)</f>
        <v>5</v>
      </c>
      <c r="J443" s="6" t="n">
        <v>395</v>
      </c>
      <c r="K443" s="6" t="n">
        <v>306</v>
      </c>
      <c r="L443" s="6" t="n">
        <f aca="false">J443-K443</f>
        <v>89</v>
      </c>
      <c r="M443" s="6" t="n">
        <v>2.8</v>
      </c>
      <c r="N443" s="6" t="n">
        <v>23.7</v>
      </c>
      <c r="O443" s="4" t="n">
        <f aca="false">M443*J443</f>
        <v>1106</v>
      </c>
      <c r="P443" s="4" t="n">
        <f aca="false">N444*J445</f>
        <v>8223.6</v>
      </c>
      <c r="Q443" s="4" t="n">
        <f aca="false">+O443/10</f>
        <v>110.6</v>
      </c>
    </row>
    <row r="444" customFormat="false" ht="12.8" hidden="false" customHeight="false" outlineLevel="0" collapsed="false">
      <c r="A444" s="6" t="n">
        <f aca="false">+A445+1</f>
        <v>182</v>
      </c>
      <c r="B444" s="6" t="n">
        <f aca="false">YEAR(F444)</f>
        <v>2019</v>
      </c>
      <c r="C444" s="6" t="n">
        <f aca="false">WEEKNUM(E444,1)</f>
        <v>5</v>
      </c>
      <c r="D444" s="6" t="n">
        <f aca="false">MONTH(E444)</f>
        <v>2</v>
      </c>
      <c r="E444" s="19" t="n">
        <v>43497</v>
      </c>
      <c r="F444" s="18" t="n">
        <f aca="false">+E445</f>
        <v>43496</v>
      </c>
      <c r="G444" s="7" t="n">
        <f aca="false">NETWORKDAYS(F444,E444)-1</f>
        <v>1</v>
      </c>
      <c r="H444" s="8" t="n">
        <f aca="false">+MONTH(F444)</f>
        <v>1</v>
      </c>
      <c r="I444" s="6" t="n">
        <f aca="false">WEEKNUM(F444,1)</f>
        <v>5</v>
      </c>
      <c r="J444" s="6" t="n">
        <v>383</v>
      </c>
      <c r="K444" s="6" t="n">
        <v>308</v>
      </c>
      <c r="L444" s="6" t="n">
        <f aca="false">J444-K444</f>
        <v>75</v>
      </c>
      <c r="M444" s="6" t="n">
        <v>3.9</v>
      </c>
      <c r="N444" s="6" t="n">
        <v>26.7</v>
      </c>
      <c r="O444" s="4" t="n">
        <f aca="false">M444*J444</f>
        <v>1493.7</v>
      </c>
      <c r="P444" s="4" t="n">
        <f aca="false">N445*J446</f>
        <v>11404.8</v>
      </c>
      <c r="Q444" s="4" t="n">
        <f aca="false">+O444/10</f>
        <v>149.37</v>
      </c>
    </row>
    <row r="445" customFormat="false" ht="12.8" hidden="false" customHeight="false" outlineLevel="0" collapsed="false">
      <c r="A445" s="6" t="n">
        <f aca="false">+A446+1</f>
        <v>181</v>
      </c>
      <c r="B445" s="6" t="n">
        <f aca="false">YEAR(F445)</f>
        <v>2019</v>
      </c>
      <c r="C445" s="6" t="n">
        <f aca="false">WEEKNUM(E445,1)</f>
        <v>5</v>
      </c>
      <c r="D445" s="6" t="n">
        <f aca="false">MONTH(E445)</f>
        <v>1</v>
      </c>
      <c r="E445" s="19" t="n">
        <f aca="false">+E444-1</f>
        <v>43496</v>
      </c>
      <c r="F445" s="18" t="n">
        <f aca="false">+E446</f>
        <v>43495</v>
      </c>
      <c r="G445" s="7" t="n">
        <f aca="false">NETWORKDAYS(F445,E445)-1</f>
        <v>1</v>
      </c>
      <c r="H445" s="8" t="n">
        <f aca="false">+MONTH(F445)</f>
        <v>1</v>
      </c>
      <c r="I445" s="6" t="n">
        <f aca="false">WEEKNUM(F445,1)</f>
        <v>5</v>
      </c>
      <c r="J445" s="6" t="n">
        <v>308</v>
      </c>
      <c r="K445" s="6" t="n">
        <v>301</v>
      </c>
      <c r="L445" s="6" t="n">
        <f aca="false">J445-K445</f>
        <v>7</v>
      </c>
      <c r="M445" s="6" t="n">
        <v>3.3</v>
      </c>
      <c r="N445" s="6" t="n">
        <v>28.8</v>
      </c>
      <c r="O445" s="4" t="n">
        <f aca="false">M445*J445</f>
        <v>1016.4</v>
      </c>
      <c r="P445" s="4" t="n">
        <f aca="false">N446*J447</f>
        <v>8552.5</v>
      </c>
      <c r="Q445" s="4" t="n">
        <f aca="false">+O445/10</f>
        <v>101.64</v>
      </c>
    </row>
    <row r="446" customFormat="false" ht="12.8" hidden="false" customHeight="false" outlineLevel="0" collapsed="false">
      <c r="A446" s="6" t="n">
        <f aca="false">+A447+1</f>
        <v>180</v>
      </c>
      <c r="B446" s="6" t="n">
        <f aca="false">YEAR(F446)</f>
        <v>2019</v>
      </c>
      <c r="C446" s="6" t="n">
        <f aca="false">WEEKNUM(E446,1)</f>
        <v>5</v>
      </c>
      <c r="D446" s="6" t="n">
        <f aca="false">MONTH(E446)</f>
        <v>1</v>
      </c>
      <c r="E446" s="19" t="n">
        <f aca="false">+E445-1</f>
        <v>43495</v>
      </c>
      <c r="F446" s="18" t="n">
        <f aca="false">+E447</f>
        <v>43494</v>
      </c>
      <c r="G446" s="7" t="n">
        <f aca="false">NETWORKDAYS(F446,E446)-1</f>
        <v>1</v>
      </c>
      <c r="H446" s="8" t="n">
        <f aca="false">+MONTH(F446)</f>
        <v>1</v>
      </c>
      <c r="I446" s="6" t="n">
        <f aca="false">WEEKNUM(F446,1)</f>
        <v>5</v>
      </c>
      <c r="J446" s="6" t="n">
        <v>396</v>
      </c>
      <c r="K446" s="6" t="n">
        <v>293</v>
      </c>
      <c r="L446" s="6" t="n">
        <f aca="false">J446-K446</f>
        <v>103</v>
      </c>
      <c r="M446" s="6" t="n">
        <v>3.2</v>
      </c>
      <c r="N446" s="6" t="n">
        <v>27.5</v>
      </c>
      <c r="O446" s="4" t="n">
        <f aca="false">M446*J446</f>
        <v>1267.2</v>
      </c>
      <c r="P446" s="4" t="n">
        <f aca="false">N447*J448</f>
        <v>9757.3</v>
      </c>
      <c r="Q446" s="4" t="n">
        <f aca="false">+O446/10</f>
        <v>126.72</v>
      </c>
    </row>
    <row r="447" customFormat="false" ht="12.8" hidden="false" customHeight="false" outlineLevel="0" collapsed="false">
      <c r="A447" s="6" t="n">
        <f aca="false">+A448+1</f>
        <v>179</v>
      </c>
      <c r="B447" s="6" t="n">
        <f aca="false">YEAR(F447)</f>
        <v>2019</v>
      </c>
      <c r="C447" s="6" t="n">
        <f aca="false">WEEKNUM(E447,1)</f>
        <v>5</v>
      </c>
      <c r="D447" s="6" t="n">
        <f aca="false">MONTH(E447)</f>
        <v>1</v>
      </c>
      <c r="E447" s="19" t="n">
        <f aca="false">+E446-1</f>
        <v>43494</v>
      </c>
      <c r="F447" s="18" t="n">
        <f aca="false">+E448</f>
        <v>43493</v>
      </c>
      <c r="G447" s="7" t="n">
        <f aca="false">NETWORKDAYS(F447,E447)-1</f>
        <v>1</v>
      </c>
      <c r="H447" s="8" t="n">
        <f aca="false">+MONTH(F447)</f>
        <v>1</v>
      </c>
      <c r="I447" s="6" t="n">
        <f aca="false">WEEKNUM(F447,1)</f>
        <v>5</v>
      </c>
      <c r="J447" s="6" t="n">
        <v>311</v>
      </c>
      <c r="K447" s="6" t="n">
        <v>300</v>
      </c>
      <c r="L447" s="6" t="n">
        <f aca="false">J447-K447</f>
        <v>11</v>
      </c>
      <c r="M447" s="6" t="n">
        <v>3.1</v>
      </c>
      <c r="N447" s="6" t="n">
        <v>26.3</v>
      </c>
      <c r="O447" s="4" t="n">
        <f aca="false">M447*J447</f>
        <v>964.1</v>
      </c>
      <c r="P447" s="4" t="n">
        <f aca="false">N448*J449</f>
        <v>9205</v>
      </c>
      <c r="Q447" s="4" t="n">
        <f aca="false">+O447/10</f>
        <v>96.41</v>
      </c>
    </row>
    <row r="448" customFormat="false" ht="12.8" hidden="false" customHeight="false" outlineLevel="0" collapsed="false">
      <c r="A448" s="6" t="n">
        <f aca="false">+A449+1</f>
        <v>178</v>
      </c>
      <c r="B448" s="6" t="n">
        <f aca="false">YEAR(F448)</f>
        <v>2019</v>
      </c>
      <c r="C448" s="6" t="n">
        <f aca="false">WEEKNUM(E448,1)</f>
        <v>5</v>
      </c>
      <c r="D448" s="6" t="n">
        <f aca="false">MONTH(E448)</f>
        <v>1</v>
      </c>
      <c r="E448" s="19" t="n">
        <f aca="false">+E447-1</f>
        <v>43493</v>
      </c>
      <c r="F448" s="18" t="n">
        <f aca="false">+E449</f>
        <v>43490</v>
      </c>
      <c r="G448" s="7" t="n">
        <f aca="false">NETWORKDAYS(F448,E448)-1</f>
        <v>1</v>
      </c>
      <c r="H448" s="8" t="n">
        <f aca="false">+MONTH(F448)</f>
        <v>1</v>
      </c>
      <c r="I448" s="6" t="n">
        <f aca="false">WEEKNUM(F448,1)</f>
        <v>4</v>
      </c>
      <c r="J448" s="6" t="n">
        <v>371</v>
      </c>
      <c r="K448" s="6" t="n">
        <v>308</v>
      </c>
      <c r="L448" s="6" t="n">
        <f aca="false">J448-K448</f>
        <v>63</v>
      </c>
      <c r="M448" s="6" t="n">
        <v>4.4</v>
      </c>
      <c r="N448" s="6" t="n">
        <v>26.3</v>
      </c>
      <c r="O448" s="4" t="n">
        <f aca="false">M448*J448</f>
        <v>1632.4</v>
      </c>
      <c r="P448" s="4" t="n">
        <f aca="false">N449*J450</f>
        <v>10951.6</v>
      </c>
      <c r="Q448" s="4" t="n">
        <f aca="false">+O448/10</f>
        <v>163.24</v>
      </c>
    </row>
    <row r="449" customFormat="false" ht="12.8" hidden="false" customHeight="false" outlineLevel="0" collapsed="false">
      <c r="A449" s="6" t="n">
        <f aca="false">+A450+1</f>
        <v>177</v>
      </c>
      <c r="B449" s="6" t="n">
        <f aca="false">YEAR(F449)</f>
        <v>2019</v>
      </c>
      <c r="C449" s="6" t="n">
        <f aca="false">WEEKNUM(E449,1)</f>
        <v>4</v>
      </c>
      <c r="D449" s="6" t="n">
        <f aca="false">MONTH(E449)</f>
        <v>1</v>
      </c>
      <c r="E449" s="19" t="n">
        <v>43490</v>
      </c>
      <c r="F449" s="18" t="n">
        <f aca="false">+E450</f>
        <v>43489</v>
      </c>
      <c r="G449" s="7" t="n">
        <f aca="false">NETWORKDAYS(F449,E449)-1</f>
        <v>1</v>
      </c>
      <c r="H449" s="8" t="n">
        <f aca="false">+MONTH(F449)</f>
        <v>1</v>
      </c>
      <c r="I449" s="6" t="n">
        <f aca="false">WEEKNUM(F449,1)</f>
        <v>4</v>
      </c>
      <c r="J449" s="6" t="n">
        <v>350</v>
      </c>
      <c r="K449" s="6" t="n">
        <v>308</v>
      </c>
      <c r="L449" s="6" t="n">
        <f aca="false">J449-K449</f>
        <v>42</v>
      </c>
      <c r="M449" s="6" t="n">
        <v>3.5</v>
      </c>
      <c r="N449" s="6" t="n">
        <v>26.2</v>
      </c>
      <c r="O449" s="4" t="n">
        <f aca="false">M449*J449</f>
        <v>1225</v>
      </c>
      <c r="P449" s="4" t="n">
        <f aca="false">N450*J451</f>
        <v>8724.6</v>
      </c>
      <c r="Q449" s="4" t="n">
        <f aca="false">+O449/10</f>
        <v>122.5</v>
      </c>
    </row>
    <row r="450" customFormat="false" ht="12.8" hidden="false" customHeight="false" outlineLevel="0" collapsed="false">
      <c r="A450" s="6" t="n">
        <f aca="false">+A451+1</f>
        <v>176</v>
      </c>
      <c r="B450" s="6" t="n">
        <f aca="false">YEAR(F450)</f>
        <v>2019</v>
      </c>
      <c r="C450" s="6" t="n">
        <f aca="false">WEEKNUM(E450,1)</f>
        <v>4</v>
      </c>
      <c r="D450" s="6" t="n">
        <f aca="false">MONTH(E450)</f>
        <v>1</v>
      </c>
      <c r="E450" s="19" t="n">
        <f aca="false">+E449-1</f>
        <v>43489</v>
      </c>
      <c r="F450" s="18" t="n">
        <f aca="false">+E451</f>
        <v>43488</v>
      </c>
      <c r="G450" s="7" t="n">
        <f aca="false">NETWORKDAYS(F450,E450)-1</f>
        <v>1</v>
      </c>
      <c r="H450" s="8" t="n">
        <f aca="false">+MONTH(F450)</f>
        <v>1</v>
      </c>
      <c r="I450" s="6" t="n">
        <f aca="false">WEEKNUM(F450,1)</f>
        <v>4</v>
      </c>
      <c r="J450" s="6" t="n">
        <v>418</v>
      </c>
      <c r="K450" s="6" t="n">
        <v>308</v>
      </c>
      <c r="L450" s="6" t="n">
        <f aca="false">J450-K450</f>
        <v>110</v>
      </c>
      <c r="M450" s="6" t="n">
        <v>4.5</v>
      </c>
      <c r="N450" s="6" t="n">
        <v>26.2</v>
      </c>
      <c r="O450" s="4" t="n">
        <f aca="false">M450*J450</f>
        <v>1881</v>
      </c>
      <c r="P450" s="4" t="n">
        <f aca="false">N451*J452</f>
        <v>9446.4</v>
      </c>
      <c r="Q450" s="4" t="n">
        <f aca="false">+O450/10</f>
        <v>188.1</v>
      </c>
    </row>
    <row r="451" customFormat="false" ht="12.8" hidden="false" customHeight="false" outlineLevel="0" collapsed="false">
      <c r="A451" s="6" t="n">
        <f aca="false">+A452+1</f>
        <v>175</v>
      </c>
      <c r="B451" s="6" t="n">
        <f aca="false">YEAR(F451)</f>
        <v>2019</v>
      </c>
      <c r="C451" s="6" t="n">
        <f aca="false">WEEKNUM(E451,1)</f>
        <v>4</v>
      </c>
      <c r="D451" s="6" t="n">
        <f aca="false">MONTH(E451)</f>
        <v>1</v>
      </c>
      <c r="E451" s="19" t="n">
        <f aca="false">+E450-1</f>
        <v>43488</v>
      </c>
      <c r="F451" s="18" t="n">
        <f aca="false">+E452</f>
        <v>43487</v>
      </c>
      <c r="G451" s="7" t="n">
        <f aca="false">NETWORKDAYS(F451,E451)-1</f>
        <v>1</v>
      </c>
      <c r="H451" s="8" t="n">
        <f aca="false">+MONTH(F451)</f>
        <v>1</v>
      </c>
      <c r="I451" s="6" t="n">
        <f aca="false">WEEKNUM(F451,1)</f>
        <v>4</v>
      </c>
      <c r="J451" s="6" t="n">
        <v>333</v>
      </c>
      <c r="K451" s="6" t="n">
        <v>311</v>
      </c>
      <c r="L451" s="6" t="n">
        <f aca="false">J451-K451</f>
        <v>22</v>
      </c>
      <c r="M451" s="6" t="n">
        <v>3.4</v>
      </c>
      <c r="N451" s="6" t="n">
        <v>25.6</v>
      </c>
      <c r="O451" s="4" t="n">
        <f aca="false">M451*J451</f>
        <v>1132.2</v>
      </c>
      <c r="P451" s="4" t="n">
        <f aca="false">N452*J453</f>
        <v>9017.4</v>
      </c>
      <c r="Q451" s="4" t="n">
        <f aca="false">+O451/10</f>
        <v>113.22</v>
      </c>
    </row>
    <row r="452" customFormat="false" ht="12.8" hidden="false" customHeight="false" outlineLevel="0" collapsed="false">
      <c r="A452" s="6" t="n">
        <f aca="false">+A453+1</f>
        <v>174</v>
      </c>
      <c r="B452" s="6" t="n">
        <f aca="false">YEAR(F452)</f>
        <v>2019</v>
      </c>
      <c r="C452" s="6" t="n">
        <f aca="false">WEEKNUM(E452,1)</f>
        <v>4</v>
      </c>
      <c r="D452" s="6" t="n">
        <f aca="false">MONTH(E452)</f>
        <v>1</v>
      </c>
      <c r="E452" s="19" t="n">
        <f aca="false">+E451-1</f>
        <v>43487</v>
      </c>
      <c r="F452" s="18" t="n">
        <f aca="false">+E453</f>
        <v>43486</v>
      </c>
      <c r="G452" s="7" t="n">
        <f aca="false">NETWORKDAYS(F452,E452)-1</f>
        <v>1</v>
      </c>
      <c r="H452" s="8" t="n">
        <f aca="false">+MONTH(F452)</f>
        <v>1</v>
      </c>
      <c r="I452" s="6" t="n">
        <f aca="false">WEEKNUM(F452,1)</f>
        <v>4</v>
      </c>
      <c r="J452" s="6" t="n">
        <v>369</v>
      </c>
      <c r="K452" s="6" t="n">
        <v>312</v>
      </c>
      <c r="L452" s="6" t="n">
        <f aca="false">J452-K452</f>
        <v>57</v>
      </c>
      <c r="M452" s="6" t="n">
        <v>2.9</v>
      </c>
      <c r="N452" s="6" t="n">
        <v>26.6</v>
      </c>
      <c r="O452" s="4" t="n">
        <f aca="false">M452*J452</f>
        <v>1070.1</v>
      </c>
      <c r="P452" s="4" t="n">
        <f aca="false">N453*J454</f>
        <v>12049.8</v>
      </c>
      <c r="Q452" s="4" t="n">
        <f aca="false">+O452/10</f>
        <v>107.01</v>
      </c>
    </row>
    <row r="453" customFormat="false" ht="12.8" hidden="false" customHeight="false" outlineLevel="0" collapsed="false">
      <c r="A453" s="6" t="n">
        <f aca="false">+A454+1</f>
        <v>173</v>
      </c>
      <c r="B453" s="6" t="n">
        <f aca="false">YEAR(F453)</f>
        <v>2019</v>
      </c>
      <c r="C453" s="6" t="n">
        <f aca="false">WEEKNUM(E453,1)</f>
        <v>4</v>
      </c>
      <c r="D453" s="6" t="n">
        <f aca="false">MONTH(E453)</f>
        <v>1</v>
      </c>
      <c r="E453" s="19" t="n">
        <f aca="false">+E452-1</f>
        <v>43486</v>
      </c>
      <c r="F453" s="18" t="n">
        <f aca="false">+E454</f>
        <v>43483</v>
      </c>
      <c r="G453" s="7" t="n">
        <f aca="false">NETWORKDAYS(F453,E453)-1</f>
        <v>1</v>
      </c>
      <c r="H453" s="8" t="n">
        <f aca="false">+MONTH(F453)</f>
        <v>1</v>
      </c>
      <c r="I453" s="6" t="n">
        <f aca="false">WEEKNUM(F453,1)</f>
        <v>3</v>
      </c>
      <c r="J453" s="6" t="n">
        <v>339</v>
      </c>
      <c r="K453" s="6" t="n">
        <v>294</v>
      </c>
      <c r="L453" s="6" t="n">
        <f aca="false">J453-K453</f>
        <v>45</v>
      </c>
      <c r="M453" s="6" t="n">
        <v>2.9</v>
      </c>
      <c r="N453" s="6" t="n">
        <v>26.6</v>
      </c>
      <c r="O453" s="4" t="n">
        <f aca="false">M453*J453</f>
        <v>983.1</v>
      </c>
      <c r="P453" s="4" t="n">
        <f aca="false">N454*J455</f>
        <v>8116.8</v>
      </c>
      <c r="Q453" s="4" t="n">
        <f aca="false">+O453/10</f>
        <v>98.31</v>
      </c>
    </row>
    <row r="454" customFormat="false" ht="12.8" hidden="false" customHeight="false" outlineLevel="0" collapsed="false">
      <c r="A454" s="6" t="n">
        <f aca="false">+A455+1</f>
        <v>172</v>
      </c>
      <c r="B454" s="6" t="n">
        <f aca="false">YEAR(F454)</f>
        <v>2019</v>
      </c>
      <c r="C454" s="6" t="n">
        <f aca="false">WEEKNUM(E454,1)</f>
        <v>3</v>
      </c>
      <c r="D454" s="6" t="n">
        <f aca="false">MONTH(E454)</f>
        <v>1</v>
      </c>
      <c r="E454" s="19" t="n">
        <v>43483</v>
      </c>
      <c r="F454" s="18" t="n">
        <f aca="false">+E455</f>
        <v>43482</v>
      </c>
      <c r="G454" s="7" t="n">
        <f aca="false">NETWORKDAYS(F454,E454)-1</f>
        <v>1</v>
      </c>
      <c r="H454" s="8" t="n">
        <f aca="false">+MONTH(F454)</f>
        <v>1</v>
      </c>
      <c r="I454" s="6" t="n">
        <f aca="false">WEEKNUM(F454,1)</f>
        <v>3</v>
      </c>
      <c r="J454" s="6" t="n">
        <v>453</v>
      </c>
      <c r="K454" s="6" t="n">
        <v>307</v>
      </c>
      <c r="L454" s="6" t="n">
        <f aca="false">J454-K454</f>
        <v>146</v>
      </c>
      <c r="M454" s="6" t="n">
        <v>4</v>
      </c>
      <c r="N454" s="6" t="n">
        <v>26.7</v>
      </c>
      <c r="O454" s="4" t="n">
        <f aca="false">M454*J454</f>
        <v>1812</v>
      </c>
      <c r="P454" s="4" t="n">
        <f aca="false">N455*J456</f>
        <v>8337.1</v>
      </c>
      <c r="Q454" s="4" t="n">
        <f aca="false">+O454/10</f>
        <v>181.2</v>
      </c>
    </row>
    <row r="455" customFormat="false" ht="12.8" hidden="false" customHeight="false" outlineLevel="0" collapsed="false">
      <c r="A455" s="6" t="n">
        <f aca="false">+A456+1</f>
        <v>171</v>
      </c>
      <c r="B455" s="6" t="n">
        <f aca="false">YEAR(F455)</f>
        <v>2019</v>
      </c>
      <c r="C455" s="6" t="n">
        <f aca="false">WEEKNUM(E455,1)</f>
        <v>3</v>
      </c>
      <c r="D455" s="6" t="n">
        <f aca="false">MONTH(E455)</f>
        <v>1</v>
      </c>
      <c r="E455" s="19" t="n">
        <v>43482</v>
      </c>
      <c r="F455" s="18" t="n">
        <f aca="false">+E456</f>
        <v>43481</v>
      </c>
      <c r="G455" s="7" t="n">
        <f aca="false">NETWORKDAYS(F455,E455)-1</f>
        <v>1</v>
      </c>
      <c r="H455" s="8" t="n">
        <f aca="false">+MONTH(F455)</f>
        <v>1</v>
      </c>
      <c r="I455" s="6" t="n">
        <f aca="false">WEEKNUM(F455,1)</f>
        <v>3</v>
      </c>
      <c r="J455" s="6" t="n">
        <v>304</v>
      </c>
      <c r="K455" s="6" t="n">
        <v>271</v>
      </c>
      <c r="L455" s="6" t="n">
        <f aca="false">J455-K455</f>
        <v>33</v>
      </c>
      <c r="M455" s="6" t="n">
        <v>3.3</v>
      </c>
      <c r="N455" s="6" t="n">
        <v>26.3</v>
      </c>
      <c r="O455" s="4" t="n">
        <f aca="false">M455*J455</f>
        <v>1003.2</v>
      </c>
      <c r="P455" s="4" t="n">
        <f aca="false">N456*J457</f>
        <v>8178.7</v>
      </c>
      <c r="Q455" s="4" t="n">
        <f aca="false">+O455/10</f>
        <v>100.32</v>
      </c>
    </row>
    <row r="456" customFormat="false" ht="12.8" hidden="false" customHeight="false" outlineLevel="0" collapsed="false">
      <c r="A456" s="6" t="n">
        <f aca="false">+A457+1</f>
        <v>170</v>
      </c>
      <c r="B456" s="6" t="n">
        <f aca="false">YEAR(F456)</f>
        <v>2019</v>
      </c>
      <c r="C456" s="6" t="n">
        <f aca="false">WEEKNUM(E456,1)</f>
        <v>3</v>
      </c>
      <c r="D456" s="6" t="n">
        <f aca="false">MONTH(E456)</f>
        <v>1</v>
      </c>
      <c r="E456" s="19" t="n">
        <v>43481</v>
      </c>
      <c r="F456" s="18" t="n">
        <f aca="false">+E457</f>
        <v>43480</v>
      </c>
      <c r="G456" s="7" t="n">
        <f aca="false">NETWORKDAYS(F456,E456)-1</f>
        <v>1</v>
      </c>
      <c r="H456" s="8" t="n">
        <f aca="false">+MONTH(F456)</f>
        <v>1</v>
      </c>
      <c r="I456" s="6" t="n">
        <f aca="false">WEEKNUM(F456,1)</f>
        <v>3</v>
      </c>
      <c r="J456" s="6" t="n">
        <v>317</v>
      </c>
      <c r="K456" s="6" t="n">
        <v>310</v>
      </c>
      <c r="L456" s="6" t="n">
        <f aca="false">J456-K456</f>
        <v>7</v>
      </c>
      <c r="M456" s="6" t="n">
        <v>4</v>
      </c>
      <c r="N456" s="6" t="n">
        <v>28.3</v>
      </c>
      <c r="O456" s="4" t="n">
        <f aca="false">M456*J456</f>
        <v>1268</v>
      </c>
      <c r="P456" s="4" t="n">
        <f aca="false">N457*J458</f>
        <v>9356.8</v>
      </c>
      <c r="Q456" s="4" t="n">
        <f aca="false">+O456/10</f>
        <v>126.8</v>
      </c>
    </row>
    <row r="457" customFormat="false" ht="12.8" hidden="false" customHeight="false" outlineLevel="0" collapsed="false">
      <c r="A457" s="6" t="n">
        <f aca="false">+A458+1</f>
        <v>169</v>
      </c>
      <c r="B457" s="6" t="n">
        <f aca="false">YEAR(F457)</f>
        <v>2019</v>
      </c>
      <c r="C457" s="6" t="n">
        <f aca="false">WEEKNUM(E457,1)</f>
        <v>3</v>
      </c>
      <c r="D457" s="6" t="n">
        <f aca="false">MONTH(E457)</f>
        <v>1</v>
      </c>
      <c r="E457" s="19" t="n">
        <v>43480</v>
      </c>
      <c r="F457" s="18" t="n">
        <f aca="false">+E458</f>
        <v>43479</v>
      </c>
      <c r="G457" s="7" t="n">
        <f aca="false">NETWORKDAYS(F457,E457)-1</f>
        <v>1</v>
      </c>
      <c r="H457" s="8" t="n">
        <f aca="false">+MONTH(F457)</f>
        <v>1</v>
      </c>
      <c r="I457" s="6" t="n">
        <f aca="false">WEEKNUM(F457,1)</f>
        <v>3</v>
      </c>
      <c r="J457" s="6" t="n">
        <v>289</v>
      </c>
      <c r="K457" s="6" t="n">
        <v>312</v>
      </c>
      <c r="L457" s="6" t="n">
        <f aca="false">J457-K457</f>
        <v>-23</v>
      </c>
      <c r="M457" s="6" t="n">
        <v>3.7</v>
      </c>
      <c r="N457" s="6" t="n">
        <v>27.2</v>
      </c>
      <c r="O457" s="4" t="n">
        <f aca="false">M457*J457</f>
        <v>1069.3</v>
      </c>
      <c r="P457" s="4" t="n">
        <f aca="false">N458*J459</f>
        <v>8869</v>
      </c>
      <c r="Q457" s="4" t="n">
        <f aca="false">+O457/10</f>
        <v>106.93</v>
      </c>
    </row>
    <row r="458" customFormat="false" ht="12.8" hidden="false" customHeight="false" outlineLevel="0" collapsed="false">
      <c r="A458" s="6" t="n">
        <v>168</v>
      </c>
      <c r="B458" s="6" t="n">
        <f aca="false">YEAR(F458)</f>
        <v>2019</v>
      </c>
      <c r="C458" s="6" t="n">
        <f aca="false">WEEKNUM(E458,1)</f>
        <v>3</v>
      </c>
      <c r="D458" s="6" t="n">
        <f aca="false">MONTH(E458)</f>
        <v>1</v>
      </c>
      <c r="E458" s="19" t="n">
        <v>43479</v>
      </c>
      <c r="F458" s="18" t="n">
        <f aca="false">+E459</f>
        <v>43476</v>
      </c>
      <c r="G458" s="7" t="n">
        <f aca="false">NETWORKDAYS(F458,E458)-1</f>
        <v>1</v>
      </c>
      <c r="H458" s="8" t="n">
        <f aca="false">+MONTH(F458)</f>
        <v>1</v>
      </c>
      <c r="I458" s="6" t="n">
        <f aca="false">WEEKNUM(F458,1)</f>
        <v>2</v>
      </c>
      <c r="J458" s="6" t="n">
        <v>344</v>
      </c>
      <c r="K458" s="6" t="n">
        <v>310</v>
      </c>
      <c r="L458" s="6" t="n">
        <f aca="false">J458-K458</f>
        <v>34</v>
      </c>
      <c r="M458" s="6" t="n">
        <v>3</v>
      </c>
      <c r="N458" s="6" t="n">
        <v>24.5</v>
      </c>
      <c r="O458" s="4" t="n">
        <f aca="false">M458*J458</f>
        <v>1032</v>
      </c>
      <c r="P458" s="4" t="n">
        <f aca="false">N459*J460</f>
        <v>7257.6</v>
      </c>
      <c r="Q458" s="4" t="n">
        <f aca="false">+O458/10</f>
        <v>103.2</v>
      </c>
    </row>
    <row r="459" customFormat="false" ht="12.8" hidden="false" customHeight="false" outlineLevel="0" collapsed="false">
      <c r="A459" s="6" t="n">
        <f aca="false">+A458-1</f>
        <v>167</v>
      </c>
      <c r="B459" s="6" t="n">
        <f aca="false">YEAR(F459)</f>
        <v>2019</v>
      </c>
      <c r="C459" s="6" t="n">
        <f aca="false">WEEKNUM(E459,1)</f>
        <v>2</v>
      </c>
      <c r="D459" s="6" t="n">
        <f aca="false">MONTH(E459)</f>
        <v>1</v>
      </c>
      <c r="E459" s="19" t="n">
        <v>43476</v>
      </c>
      <c r="F459" s="18" t="n">
        <f aca="false">+E460</f>
        <v>43475</v>
      </c>
      <c r="G459" s="7" t="n">
        <f aca="false">NETWORKDAYS(F459,E459)-1</f>
        <v>1</v>
      </c>
      <c r="H459" s="8" t="n">
        <f aca="false">+MONTH(F459)</f>
        <v>1</v>
      </c>
      <c r="I459" s="6" t="n">
        <f aca="false">WEEKNUM(F459,1)</f>
        <v>2</v>
      </c>
      <c r="J459" s="6" t="n">
        <v>362</v>
      </c>
      <c r="K459" s="6" t="n">
        <v>304</v>
      </c>
      <c r="L459" s="6" t="n">
        <f aca="false">J459-K459</f>
        <v>58</v>
      </c>
      <c r="M459" s="6" t="n">
        <v>3.3</v>
      </c>
      <c r="N459" s="6" t="n">
        <v>25.2</v>
      </c>
      <c r="O459" s="4" t="n">
        <f aca="false">M459*J459</f>
        <v>1194.6</v>
      </c>
      <c r="P459" s="4" t="n">
        <f aca="false">N460*J461</f>
        <v>6519</v>
      </c>
      <c r="Q459" s="4" t="n">
        <f aca="false">+O459/10</f>
        <v>119.46</v>
      </c>
    </row>
    <row r="460" customFormat="false" ht="12.8" hidden="false" customHeight="false" outlineLevel="0" collapsed="false">
      <c r="A460" s="6" t="n">
        <f aca="false">+A459-1</f>
        <v>166</v>
      </c>
      <c r="B460" s="6" t="n">
        <f aca="false">YEAR(F460)</f>
        <v>2019</v>
      </c>
      <c r="C460" s="6" t="n">
        <f aca="false">WEEKNUM(E460,1)</f>
        <v>2</v>
      </c>
      <c r="D460" s="6" t="n">
        <f aca="false">MONTH(E460)</f>
        <v>1</v>
      </c>
      <c r="E460" s="19" t="n">
        <v>43475</v>
      </c>
      <c r="F460" s="18" t="n">
        <f aca="false">+E461</f>
        <v>43474</v>
      </c>
      <c r="G460" s="7" t="n">
        <f aca="false">NETWORKDAYS(F460,E460)-1</f>
        <v>1</v>
      </c>
      <c r="H460" s="8" t="n">
        <f aca="false">+MONTH(F460)</f>
        <v>1</v>
      </c>
      <c r="I460" s="6" t="n">
        <f aca="false">WEEKNUM(F460,1)</f>
        <v>2</v>
      </c>
      <c r="J460" s="6" t="n">
        <v>288</v>
      </c>
      <c r="K460" s="6" t="n">
        <v>311</v>
      </c>
      <c r="L460" s="6" t="n">
        <f aca="false">J460-K460</f>
        <v>-23</v>
      </c>
      <c r="M460" s="6" t="n">
        <v>3.1</v>
      </c>
      <c r="N460" s="6" t="n">
        <v>26.5</v>
      </c>
      <c r="O460" s="4" t="n">
        <f aca="false">M460*J460</f>
        <v>892.8</v>
      </c>
      <c r="P460" s="4" t="n">
        <f aca="false">N461*J462</f>
        <v>14391</v>
      </c>
      <c r="Q460" s="4" t="n">
        <f aca="false">+O460/10</f>
        <v>89.28</v>
      </c>
    </row>
    <row r="461" customFormat="false" ht="12.8" hidden="false" customHeight="false" outlineLevel="0" collapsed="false">
      <c r="A461" s="6" t="n">
        <f aca="false">+A460-1</f>
        <v>165</v>
      </c>
      <c r="B461" s="6" t="n">
        <f aca="false">YEAR(F461)</f>
        <v>2019</v>
      </c>
      <c r="C461" s="6" t="n">
        <f aca="false">WEEKNUM(E461,1)</f>
        <v>2</v>
      </c>
      <c r="D461" s="6" t="n">
        <f aca="false">MONTH(E461)</f>
        <v>1</v>
      </c>
      <c r="E461" s="19" t="n">
        <v>43474</v>
      </c>
      <c r="F461" s="18" t="n">
        <f aca="false">+E462</f>
        <v>43473</v>
      </c>
      <c r="G461" s="7" t="n">
        <f aca="false">NETWORKDAYS(F461,E461)-1</f>
        <v>1</v>
      </c>
      <c r="H461" s="8" t="n">
        <f aca="false">+MONTH(F461)</f>
        <v>1</v>
      </c>
      <c r="I461" s="6" t="n">
        <f aca="false">WEEKNUM(F461,1)</f>
        <v>2</v>
      </c>
      <c r="J461" s="6" t="n">
        <v>246</v>
      </c>
      <c r="K461" s="6" t="n">
        <v>229</v>
      </c>
      <c r="L461" s="6" t="n">
        <f aca="false">J461-K461</f>
        <v>17</v>
      </c>
      <c r="M461" s="6" t="n">
        <v>3.4</v>
      </c>
      <c r="N461" s="6" t="n">
        <v>27</v>
      </c>
      <c r="O461" s="4" t="n">
        <f aca="false">M461*J461</f>
        <v>836.4</v>
      </c>
      <c r="P461" s="4" t="n">
        <f aca="false">N462*J463</f>
        <v>7582.5</v>
      </c>
      <c r="Q461" s="4" t="n">
        <f aca="false">+O461/10</f>
        <v>83.64</v>
      </c>
    </row>
    <row r="462" customFormat="false" ht="12.8" hidden="false" customHeight="false" outlineLevel="0" collapsed="false">
      <c r="A462" s="6" t="n">
        <f aca="false">+A461-1</f>
        <v>164</v>
      </c>
      <c r="B462" s="6" t="n">
        <f aca="false">YEAR(F462)</f>
        <v>2019</v>
      </c>
      <c r="C462" s="6" t="n">
        <f aca="false">WEEKNUM(E462,1)</f>
        <v>2</v>
      </c>
      <c r="D462" s="6" t="n">
        <f aca="false">MONTH(E462)</f>
        <v>1</v>
      </c>
      <c r="E462" s="19" t="n">
        <v>43473</v>
      </c>
      <c r="F462" s="18" t="n">
        <f aca="false">+E463</f>
        <v>43472</v>
      </c>
      <c r="G462" s="7" t="n">
        <f aca="false">NETWORKDAYS(F462,E462)-1</f>
        <v>1</v>
      </c>
      <c r="H462" s="8" t="n">
        <f aca="false">+MONTH(F462)</f>
        <v>1</v>
      </c>
      <c r="I462" s="6" t="n">
        <f aca="false">WEEKNUM(F462,1)</f>
        <v>2</v>
      </c>
      <c r="J462" s="6" t="n">
        <v>533</v>
      </c>
      <c r="K462" s="6" t="n">
        <v>310</v>
      </c>
      <c r="L462" s="6" t="n">
        <f aca="false">J462-K462</f>
        <v>223</v>
      </c>
      <c r="M462" s="6" t="n">
        <v>4.1</v>
      </c>
      <c r="N462" s="6" t="n">
        <v>22.5</v>
      </c>
      <c r="O462" s="4" t="n">
        <f aca="false">M462*J462</f>
        <v>2185.3</v>
      </c>
      <c r="P462" s="4" t="n">
        <f aca="false">N463*J464</f>
        <v>9481.5</v>
      </c>
      <c r="Q462" s="4" t="n">
        <f aca="false">+O462/10</f>
        <v>218.53</v>
      </c>
    </row>
    <row r="463" customFormat="false" ht="12.8" hidden="false" customHeight="false" outlineLevel="0" collapsed="false">
      <c r="A463" s="6" t="n">
        <f aca="false">+A462-1</f>
        <v>163</v>
      </c>
      <c r="B463" s="6" t="n">
        <f aca="false">YEAR(F463)</f>
        <v>2019</v>
      </c>
      <c r="C463" s="6" t="n">
        <f aca="false">WEEKNUM(E463,1)</f>
        <v>2</v>
      </c>
      <c r="D463" s="6" t="n">
        <f aca="false">MONTH(E463)</f>
        <v>1</v>
      </c>
      <c r="E463" s="19" t="n">
        <v>43472</v>
      </c>
      <c r="F463" s="18" t="n">
        <f aca="false">+E464</f>
        <v>43469</v>
      </c>
      <c r="G463" s="7" t="n">
        <f aca="false">NETWORKDAYS(F463,E463)-1</f>
        <v>1</v>
      </c>
      <c r="H463" s="8" t="n">
        <f aca="false">+MONTH(F463)</f>
        <v>1</v>
      </c>
      <c r="I463" s="6" t="n">
        <f aca="false">WEEKNUM(F463,1)</f>
        <v>1</v>
      </c>
      <c r="J463" s="6" t="n">
        <v>337</v>
      </c>
      <c r="K463" s="6" t="n">
        <v>320</v>
      </c>
      <c r="L463" s="6" t="n">
        <f aca="false">J463-K463</f>
        <v>17</v>
      </c>
      <c r="M463" s="6" t="n">
        <v>3.1</v>
      </c>
      <c r="N463" s="6" t="n">
        <v>21.5</v>
      </c>
      <c r="O463" s="4" t="n">
        <f aca="false">M463*J463</f>
        <v>1044.7</v>
      </c>
      <c r="P463" s="4" t="n">
        <f aca="false">N464*J465</f>
        <v>7402.5</v>
      </c>
      <c r="Q463" s="4" t="n">
        <f aca="false">+O463/10</f>
        <v>104.47</v>
      </c>
    </row>
    <row r="464" customFormat="false" ht="12.8" hidden="false" customHeight="false" outlineLevel="0" collapsed="false">
      <c r="A464" s="6" t="n">
        <f aca="false">+A463-1</f>
        <v>162</v>
      </c>
      <c r="B464" s="6" t="n">
        <f aca="false">YEAR(F464)</f>
        <v>2019</v>
      </c>
      <c r="C464" s="6" t="n">
        <f aca="false">WEEKNUM(E464,1)</f>
        <v>1</v>
      </c>
      <c r="D464" s="6" t="n">
        <f aca="false">MONTH(E464)</f>
        <v>1</v>
      </c>
      <c r="E464" s="19" t="n">
        <v>43469</v>
      </c>
      <c r="F464" s="18" t="n">
        <f aca="false">+E465</f>
        <v>43468</v>
      </c>
      <c r="G464" s="7" t="n">
        <f aca="false">NETWORKDAYS(F464,E464)-1</f>
        <v>1</v>
      </c>
      <c r="H464" s="8" t="n">
        <f aca="false">+MONTH(F464)</f>
        <v>1</v>
      </c>
      <c r="I464" s="6" t="n">
        <f aca="false">WEEKNUM(F464,1)</f>
        <v>1</v>
      </c>
      <c r="J464" s="6" t="n">
        <v>441</v>
      </c>
      <c r="K464" s="6" t="n">
        <v>334</v>
      </c>
      <c r="L464" s="6" t="n">
        <f aca="false">J464-K464</f>
        <v>107</v>
      </c>
      <c r="M464" s="6" t="n">
        <v>4.6</v>
      </c>
      <c r="N464" s="6" t="n">
        <v>22.5</v>
      </c>
      <c r="O464" s="4" t="n">
        <f aca="false">M464*J464</f>
        <v>2028.6</v>
      </c>
      <c r="P464" s="4" t="n">
        <f aca="false">N465*J466</f>
        <v>9567.6</v>
      </c>
      <c r="Q464" s="4" t="n">
        <f aca="false">+O464/10</f>
        <v>202.86</v>
      </c>
    </row>
    <row r="465" customFormat="false" ht="12.8" hidden="false" customHeight="false" outlineLevel="0" collapsed="false">
      <c r="A465" s="6" t="n">
        <f aca="false">+A464-1</f>
        <v>161</v>
      </c>
      <c r="B465" s="6" t="n">
        <f aca="false">YEAR(F465)</f>
        <v>2019</v>
      </c>
      <c r="C465" s="6" t="n">
        <f aca="false">WEEKNUM(E465,1)</f>
        <v>1</v>
      </c>
      <c r="D465" s="6" t="n">
        <f aca="false">MONTH(E465)</f>
        <v>1</v>
      </c>
      <c r="E465" s="19" t="n">
        <f aca="false">+E464-1</f>
        <v>43468</v>
      </c>
      <c r="F465" s="18" t="n">
        <v>43467</v>
      </c>
      <c r="G465" s="7" t="n">
        <f aca="false">NETWORKDAYS(F465,E465)-1</f>
        <v>1</v>
      </c>
      <c r="H465" s="8" t="n">
        <f aca="false">+MONTH(F465)</f>
        <v>1</v>
      </c>
      <c r="I465" s="6" t="n">
        <f aca="false">WEEKNUM(F465,1)</f>
        <v>1</v>
      </c>
      <c r="J465" s="6" t="n">
        <v>329</v>
      </c>
      <c r="K465" s="6" t="n">
        <v>321</v>
      </c>
      <c r="L465" s="6" t="n">
        <f aca="false">J465-K465</f>
        <v>8</v>
      </c>
      <c r="M465" s="6" t="n">
        <v>3.7</v>
      </c>
      <c r="N465" s="6" t="n">
        <v>26.8</v>
      </c>
      <c r="O465" s="4" t="n">
        <f aca="false">M465*J465</f>
        <v>1217.3</v>
      </c>
      <c r="P465" s="4" t="n">
        <f aca="false">N466*J467</f>
        <v>8704</v>
      </c>
      <c r="Q465" s="4" t="n">
        <f aca="false">+O465/10</f>
        <v>121.73</v>
      </c>
    </row>
    <row r="466" customFormat="false" ht="12.8" hidden="false" customHeight="false" outlineLevel="0" collapsed="false">
      <c r="A466" s="6" t="n">
        <v>159</v>
      </c>
      <c r="B466" s="6" t="n">
        <f aca="false">YEAR(F466)</f>
        <v>2018</v>
      </c>
      <c r="C466" s="6" t="n">
        <f aca="false">WEEKNUM(E466,1)</f>
        <v>52</v>
      </c>
      <c r="D466" s="6" t="n">
        <f aca="false">MONTH(E466)</f>
        <v>12</v>
      </c>
      <c r="E466" s="19" t="n">
        <v>43460</v>
      </c>
      <c r="F466" s="18" t="n">
        <v>43458</v>
      </c>
      <c r="G466" s="7" t="n">
        <f aca="false">NETWORKDAYS(F466,E466)-1</f>
        <v>2</v>
      </c>
      <c r="H466" s="8" t="n">
        <f aca="false">+MONTH(F466)</f>
        <v>12</v>
      </c>
      <c r="I466" s="6" t="n">
        <f aca="false">WEEKNUM(F466,1)</f>
        <v>52</v>
      </c>
      <c r="J466" s="6" t="n">
        <v>357</v>
      </c>
      <c r="K466" s="6" t="n">
        <v>329</v>
      </c>
      <c r="L466" s="6" t="n">
        <f aca="false">J467-K467</f>
        <v>53</v>
      </c>
      <c r="M466" s="6" t="n">
        <v>3.5</v>
      </c>
      <c r="N466" s="6" t="n">
        <v>25.6</v>
      </c>
      <c r="O466" s="4" t="n">
        <f aca="false">M466*J466</f>
        <v>1249.5</v>
      </c>
      <c r="P466" s="4" t="n">
        <f aca="false">N467*J468</f>
        <v>6762</v>
      </c>
      <c r="Q466" s="4" t="n">
        <f aca="false">+O466/10</f>
        <v>124.95</v>
      </c>
    </row>
    <row r="467" customFormat="false" ht="12.8" hidden="false" customHeight="false" outlineLevel="0" collapsed="false">
      <c r="A467" s="6" t="n">
        <v>158</v>
      </c>
      <c r="B467" s="6" t="n">
        <f aca="false">YEAR(F467)</f>
        <v>2018</v>
      </c>
      <c r="C467" s="6" t="n">
        <f aca="false">WEEKNUM(E467,1)</f>
        <v>51</v>
      </c>
      <c r="D467" s="6" t="n">
        <f aca="false">MONTH(E467)</f>
        <v>12</v>
      </c>
      <c r="E467" s="19" t="n">
        <v>43455</v>
      </c>
      <c r="F467" s="18" t="n">
        <f aca="false">+E468</f>
        <v>43454</v>
      </c>
      <c r="G467" s="7" t="n">
        <f aca="false">NETWORKDAYS(F467,E467)-1</f>
        <v>1</v>
      </c>
      <c r="H467" s="8" t="n">
        <f aca="false">+MONTH(F467)</f>
        <v>12</v>
      </c>
      <c r="I467" s="6" t="n">
        <f aca="false">WEEKNUM(F467,1)</f>
        <v>51</v>
      </c>
      <c r="J467" s="6" t="n">
        <v>340</v>
      </c>
      <c r="K467" s="6" t="n">
        <v>287</v>
      </c>
      <c r="L467" s="6" t="n">
        <f aca="false">J468-K468</f>
        <v>15</v>
      </c>
      <c r="M467" s="6" t="n">
        <v>2.8</v>
      </c>
      <c r="N467" s="6" t="n">
        <v>23</v>
      </c>
      <c r="O467" s="4" t="n">
        <f aca="false">M467*J467</f>
        <v>952</v>
      </c>
      <c r="P467" s="4" t="n">
        <f aca="false">N468*J469</f>
        <v>5391.5</v>
      </c>
      <c r="Q467" s="4" t="n">
        <f aca="false">+O467/10</f>
        <v>95.2</v>
      </c>
    </row>
    <row r="468" customFormat="false" ht="12.8" hidden="false" customHeight="false" outlineLevel="0" collapsed="false">
      <c r="A468" s="6" t="n">
        <v>157</v>
      </c>
      <c r="B468" s="6" t="n">
        <f aca="false">YEAR(F468)</f>
        <v>2018</v>
      </c>
      <c r="C468" s="6" t="n">
        <f aca="false">WEEKNUM(E468,1)</f>
        <v>51</v>
      </c>
      <c r="D468" s="6" t="n">
        <f aca="false">MONTH(E468)</f>
        <v>12</v>
      </c>
      <c r="E468" s="19" t="n">
        <v>43454</v>
      </c>
      <c r="F468" s="18" t="n">
        <f aca="false">+E469</f>
        <v>43453</v>
      </c>
      <c r="G468" s="7" t="n">
        <f aca="false">NETWORKDAYS(F468,E468)-1</f>
        <v>1</v>
      </c>
      <c r="H468" s="8" t="n">
        <f aca="false">+MONTH(F468)</f>
        <v>12</v>
      </c>
      <c r="I468" s="6" t="n">
        <f aca="false">WEEKNUM(F468,1)</f>
        <v>51</v>
      </c>
      <c r="J468" s="6" t="n">
        <v>294</v>
      </c>
      <c r="K468" s="6" t="n">
        <v>279</v>
      </c>
      <c r="L468" s="6" t="n">
        <f aca="false">J469-K469</f>
        <v>13</v>
      </c>
      <c r="M468" s="6" t="n">
        <v>3.7</v>
      </c>
      <c r="N468" s="6" t="n">
        <v>20.5</v>
      </c>
      <c r="O468" s="4" t="n">
        <f aca="false">M468*J468</f>
        <v>1087.8</v>
      </c>
      <c r="P468" s="4" t="n">
        <f aca="false">N469*J470</f>
        <v>6526</v>
      </c>
      <c r="Q468" s="4" t="n">
        <f aca="false">+O468/10</f>
        <v>108.78</v>
      </c>
    </row>
    <row r="469" customFormat="false" ht="12.8" hidden="false" customHeight="false" outlineLevel="0" collapsed="false">
      <c r="A469" s="6" t="n">
        <v>156</v>
      </c>
      <c r="B469" s="6" t="n">
        <f aca="false">YEAR(F469)</f>
        <v>2018</v>
      </c>
      <c r="C469" s="6" t="n">
        <f aca="false">WEEKNUM(E469,1)</f>
        <v>51</v>
      </c>
      <c r="D469" s="6" t="n">
        <f aca="false">MONTH(E469)</f>
        <v>12</v>
      </c>
      <c r="E469" s="19" t="n">
        <v>43453</v>
      </c>
      <c r="F469" s="18" t="n">
        <f aca="false">+E470</f>
        <v>43452</v>
      </c>
      <c r="G469" s="7" t="n">
        <f aca="false">NETWORKDAYS(F469,E469)-1</f>
        <v>1</v>
      </c>
      <c r="H469" s="8" t="n">
        <f aca="false">+MONTH(F469)</f>
        <v>12</v>
      </c>
      <c r="I469" s="6" t="n">
        <f aca="false">WEEKNUM(F469,1)</f>
        <v>51</v>
      </c>
      <c r="J469" s="6" t="n">
        <v>263</v>
      </c>
      <c r="K469" s="6" t="n">
        <v>250</v>
      </c>
      <c r="L469" s="6" t="n">
        <f aca="false">J470-K470</f>
        <v>1</v>
      </c>
      <c r="M469" s="6" t="n">
        <v>3.4</v>
      </c>
      <c r="N469" s="6" t="n">
        <v>26</v>
      </c>
      <c r="O469" s="4" t="n">
        <f aca="false">M469*J469</f>
        <v>894.2</v>
      </c>
      <c r="P469" s="4" t="n">
        <f aca="false">N470*J471</f>
        <v>8164</v>
      </c>
      <c r="Q469" s="4" t="n">
        <f aca="false">+O469/10</f>
        <v>89.42</v>
      </c>
    </row>
    <row r="470" customFormat="false" ht="12.8" hidden="false" customHeight="false" outlineLevel="0" collapsed="false">
      <c r="A470" s="6" t="n">
        <v>155</v>
      </c>
      <c r="B470" s="6" t="n">
        <f aca="false">YEAR(F470)</f>
        <v>2018</v>
      </c>
      <c r="C470" s="6" t="n">
        <f aca="false">WEEKNUM(E470,1)</f>
        <v>51</v>
      </c>
      <c r="D470" s="6" t="n">
        <f aca="false">MONTH(E470)</f>
        <v>12</v>
      </c>
      <c r="E470" s="19" t="n">
        <v>43452</v>
      </c>
      <c r="F470" s="18" t="n">
        <f aca="false">+E471</f>
        <v>43451</v>
      </c>
      <c r="G470" s="7" t="n">
        <f aca="false">NETWORKDAYS(F470,E470)-1</f>
        <v>1</v>
      </c>
      <c r="H470" s="8" t="n">
        <f aca="false">+MONTH(F470)</f>
        <v>12</v>
      </c>
      <c r="I470" s="6" t="n">
        <f aca="false">WEEKNUM(F470,1)</f>
        <v>51</v>
      </c>
      <c r="J470" s="6" t="n">
        <v>251</v>
      </c>
      <c r="K470" s="6" t="n">
        <v>250</v>
      </c>
      <c r="L470" s="6" t="n">
        <f aca="false">J471-K471</f>
        <v>22</v>
      </c>
      <c r="M470" s="6" t="n">
        <v>4.4</v>
      </c>
      <c r="N470" s="6" t="n">
        <v>26</v>
      </c>
      <c r="O470" s="4" t="n">
        <f aca="false">M470*J470</f>
        <v>1104.4</v>
      </c>
      <c r="P470" s="4" t="n">
        <f aca="false">N471*J472</f>
        <v>8258.4</v>
      </c>
      <c r="Q470" s="4" t="n">
        <f aca="false">+O470/10</f>
        <v>110.44</v>
      </c>
    </row>
    <row r="471" customFormat="false" ht="12.8" hidden="false" customHeight="false" outlineLevel="0" collapsed="false">
      <c r="A471" s="6" t="n">
        <v>154</v>
      </c>
      <c r="B471" s="6" t="n">
        <f aca="false">YEAR(F471)</f>
        <v>2018</v>
      </c>
      <c r="C471" s="6" t="n">
        <f aca="false">WEEKNUM(E471,1)</f>
        <v>51</v>
      </c>
      <c r="D471" s="6" t="n">
        <f aca="false">MONTH(E471)</f>
        <v>12</v>
      </c>
      <c r="E471" s="19" t="n">
        <f aca="false">+E470-1</f>
        <v>43451</v>
      </c>
      <c r="F471" s="18" t="n">
        <f aca="false">+E472</f>
        <v>43448</v>
      </c>
      <c r="G471" s="7" t="n">
        <f aca="false">NETWORKDAYS(F471,E471)-1</f>
        <v>1</v>
      </c>
      <c r="H471" s="8" t="n">
        <f aca="false">+MONTH(F471)</f>
        <v>12</v>
      </c>
      <c r="I471" s="6" t="n">
        <f aca="false">WEEKNUM(F471,1)</f>
        <v>50</v>
      </c>
      <c r="J471" s="6" t="n">
        <v>314</v>
      </c>
      <c r="K471" s="6" t="n">
        <v>292</v>
      </c>
      <c r="L471" s="6" t="n">
        <f aca="false">J472-K472</f>
        <v>53</v>
      </c>
      <c r="M471" s="6" t="n">
        <v>3.2</v>
      </c>
      <c r="N471" s="6" t="n">
        <v>22.2</v>
      </c>
      <c r="O471" s="4" t="n">
        <f aca="false">M471*J471</f>
        <v>1004.8</v>
      </c>
      <c r="P471" s="4" t="n">
        <f aca="false">N472*J473</f>
        <v>8784.1</v>
      </c>
      <c r="Q471" s="4" t="n">
        <f aca="false">+O471/10</f>
        <v>100.48</v>
      </c>
    </row>
    <row r="472" customFormat="false" ht="12.8" hidden="false" customHeight="false" outlineLevel="0" collapsed="false">
      <c r="A472" s="6" t="n">
        <v>153</v>
      </c>
      <c r="B472" s="6" t="n">
        <f aca="false">YEAR(F472)</f>
        <v>2018</v>
      </c>
      <c r="C472" s="6" t="n">
        <f aca="false">WEEKNUM(E472,1)</f>
        <v>50</v>
      </c>
      <c r="D472" s="6" t="n">
        <f aca="false">MONTH(E472)</f>
        <v>12</v>
      </c>
      <c r="E472" s="19" t="n">
        <v>43448</v>
      </c>
      <c r="F472" s="18" t="n">
        <f aca="false">+E473</f>
        <v>43447</v>
      </c>
      <c r="G472" s="7" t="n">
        <f aca="false">NETWORKDAYS(F472,E472)-1</f>
        <v>1</v>
      </c>
      <c r="H472" s="8" t="n">
        <f aca="false">+MONTH(F472)</f>
        <v>12</v>
      </c>
      <c r="I472" s="6" t="n">
        <f aca="false">WEEKNUM(F472,1)</f>
        <v>50</v>
      </c>
      <c r="J472" s="6" t="n">
        <v>372</v>
      </c>
      <c r="K472" s="6" t="n">
        <v>319</v>
      </c>
      <c r="L472" s="6" t="n">
        <f aca="false">J473-K473</f>
        <v>47</v>
      </c>
      <c r="M472" s="6" t="n">
        <v>3.1</v>
      </c>
      <c r="N472" s="6" t="n">
        <v>23.3</v>
      </c>
      <c r="O472" s="4" t="n">
        <f aca="false">M472*J472</f>
        <v>1153.2</v>
      </c>
      <c r="P472" s="4" t="n">
        <f aca="false">N473*J474</f>
        <v>8664</v>
      </c>
      <c r="Q472" s="4" t="n">
        <f aca="false">+O472/10</f>
        <v>115.32</v>
      </c>
    </row>
    <row r="473" customFormat="false" ht="12.8" hidden="false" customHeight="false" outlineLevel="0" collapsed="false">
      <c r="A473" s="6" t="n">
        <v>152</v>
      </c>
      <c r="B473" s="6" t="n">
        <f aca="false">YEAR(F473)</f>
        <v>2018</v>
      </c>
      <c r="C473" s="6" t="n">
        <f aca="false">WEEKNUM(E473,1)</f>
        <v>50</v>
      </c>
      <c r="D473" s="6" t="n">
        <f aca="false">MONTH(E473)</f>
        <v>12</v>
      </c>
      <c r="E473" s="19" t="n">
        <v>43447</v>
      </c>
      <c r="F473" s="18" t="n">
        <f aca="false">+E474</f>
        <v>43446</v>
      </c>
      <c r="G473" s="7" t="n">
        <f aca="false">NETWORKDAYS(F473,E473)-1</f>
        <v>1</v>
      </c>
      <c r="H473" s="8" t="n">
        <f aca="false">+MONTH(F473)</f>
        <v>12</v>
      </c>
      <c r="I473" s="6" t="n">
        <f aca="false">WEEKNUM(F473,1)</f>
        <v>50</v>
      </c>
      <c r="J473" s="6" t="n">
        <v>377</v>
      </c>
      <c r="K473" s="6" t="n">
        <v>330</v>
      </c>
      <c r="L473" s="6" t="n">
        <f aca="false">J474-K474</f>
        <v>33</v>
      </c>
      <c r="M473" s="6" t="n">
        <v>3.6</v>
      </c>
      <c r="N473" s="6" t="n">
        <v>24</v>
      </c>
      <c r="O473" s="4" t="n">
        <f aca="false">M473*J473</f>
        <v>1357.2</v>
      </c>
      <c r="P473" s="4" t="n">
        <f aca="false">N474*J475</f>
        <v>8320</v>
      </c>
      <c r="Q473" s="4" t="n">
        <f aca="false">+O473/10</f>
        <v>135.72</v>
      </c>
    </row>
    <row r="474" customFormat="false" ht="12.8" hidden="false" customHeight="false" outlineLevel="0" collapsed="false">
      <c r="A474" s="6" t="n">
        <v>151</v>
      </c>
      <c r="B474" s="6" t="n">
        <f aca="false">YEAR(F474)</f>
        <v>2018</v>
      </c>
      <c r="C474" s="6" t="n">
        <f aca="false">WEEKNUM(E474,1)</f>
        <v>50</v>
      </c>
      <c r="D474" s="6" t="n">
        <f aca="false">MONTH(E474)</f>
        <v>12</v>
      </c>
      <c r="E474" s="19" t="n">
        <v>43446</v>
      </c>
      <c r="F474" s="18" t="n">
        <f aca="false">+E475</f>
        <v>43445</v>
      </c>
      <c r="G474" s="7" t="n">
        <f aca="false">NETWORKDAYS(F474,E474)-1</f>
        <v>1</v>
      </c>
      <c r="H474" s="8" t="n">
        <f aca="false">+MONTH(F474)</f>
        <v>12</v>
      </c>
      <c r="I474" s="6" t="n">
        <f aca="false">WEEKNUM(F474,1)</f>
        <v>50</v>
      </c>
      <c r="J474" s="6" t="n">
        <v>361</v>
      </c>
      <c r="K474" s="6" t="n">
        <v>328</v>
      </c>
      <c r="L474" s="6" t="n">
        <f aca="false">J475-K475</f>
        <v>1</v>
      </c>
      <c r="M474" s="6" t="n">
        <v>3.7</v>
      </c>
      <c r="N474" s="6" t="n">
        <v>25.6</v>
      </c>
      <c r="O474" s="4" t="n">
        <f aca="false">M474*J474</f>
        <v>1335.7</v>
      </c>
      <c r="P474" s="4" t="n">
        <f aca="false">N475*J476</f>
        <v>8610.4</v>
      </c>
      <c r="Q474" s="4" t="n">
        <f aca="false">+O474/10</f>
        <v>133.57</v>
      </c>
    </row>
    <row r="475" customFormat="false" ht="12.8" hidden="false" customHeight="false" outlineLevel="0" collapsed="false">
      <c r="A475" s="6" t="n">
        <v>150</v>
      </c>
      <c r="B475" s="6" t="n">
        <f aca="false">YEAR(F475)</f>
        <v>2018</v>
      </c>
      <c r="C475" s="6" t="n">
        <f aca="false">WEEKNUM(E475,1)</f>
        <v>50</v>
      </c>
      <c r="D475" s="6" t="n">
        <f aca="false">MONTH(E475)</f>
        <v>12</v>
      </c>
      <c r="E475" s="19" t="n">
        <f aca="false">+E474-1</f>
        <v>43445</v>
      </c>
      <c r="F475" s="18" t="n">
        <f aca="false">+E476</f>
        <v>43444</v>
      </c>
      <c r="G475" s="7" t="n">
        <f aca="false">NETWORKDAYS(F475,E475)-1</f>
        <v>1</v>
      </c>
      <c r="H475" s="8" t="n">
        <f aca="false">+MONTH(F475)</f>
        <v>12</v>
      </c>
      <c r="I475" s="6" t="n">
        <f aca="false">WEEKNUM(F475,1)</f>
        <v>50</v>
      </c>
      <c r="J475" s="6" t="n">
        <v>325</v>
      </c>
      <c r="K475" s="6" t="n">
        <v>324</v>
      </c>
      <c r="L475" s="6" t="n">
        <f aca="false">J476-K476</f>
        <v>51</v>
      </c>
      <c r="M475" s="6" t="n">
        <v>3.1</v>
      </c>
      <c r="N475" s="6" t="n">
        <v>22.9</v>
      </c>
      <c r="O475" s="4" t="n">
        <f aca="false">M475*J475</f>
        <v>1007.5</v>
      </c>
      <c r="P475" s="4" t="n">
        <f aca="false">N476*J477</f>
        <v>11447.8</v>
      </c>
      <c r="Q475" s="4" t="n">
        <f aca="false">+O475/10</f>
        <v>100.75</v>
      </c>
    </row>
    <row r="476" customFormat="false" ht="12.8" hidden="false" customHeight="false" outlineLevel="0" collapsed="false">
      <c r="A476" s="6" t="n">
        <v>149</v>
      </c>
      <c r="B476" s="6" t="n">
        <f aca="false">YEAR(F476)</f>
        <v>2018</v>
      </c>
      <c r="C476" s="6" t="n">
        <f aca="false">WEEKNUM(E476,1)</f>
        <v>50</v>
      </c>
      <c r="D476" s="6" t="n">
        <f aca="false">MONTH(E476)</f>
        <v>12</v>
      </c>
      <c r="E476" s="19" t="n">
        <f aca="false">+E475-1</f>
        <v>43444</v>
      </c>
      <c r="F476" s="18" t="n">
        <f aca="false">+E477</f>
        <v>43441</v>
      </c>
      <c r="G476" s="7" t="n">
        <f aca="false">NETWORKDAYS(F476,E476)-1</f>
        <v>1</v>
      </c>
      <c r="H476" s="8" t="n">
        <f aca="false">+MONTH(F476)</f>
        <v>12</v>
      </c>
      <c r="I476" s="6" t="n">
        <f aca="false">WEEKNUM(F476,1)</f>
        <v>49</v>
      </c>
      <c r="J476" s="6" t="n">
        <v>376</v>
      </c>
      <c r="K476" s="6" t="n">
        <v>325</v>
      </c>
      <c r="L476" s="6" t="n">
        <f aca="false">J477-K477</f>
        <v>195</v>
      </c>
      <c r="M476" s="6" t="n">
        <v>3</v>
      </c>
      <c r="N476" s="6" t="n">
        <v>22.1</v>
      </c>
      <c r="O476" s="4" t="n">
        <f aca="false">M476*J476</f>
        <v>1128</v>
      </c>
      <c r="P476" s="4" t="n">
        <f aca="false">N477*J478</f>
        <v>8466</v>
      </c>
      <c r="Q476" s="4" t="n">
        <f aca="false">+O476/10</f>
        <v>112.8</v>
      </c>
    </row>
    <row r="477" customFormat="false" ht="12.8" hidden="false" customHeight="false" outlineLevel="0" collapsed="false">
      <c r="A477" s="6" t="n">
        <v>148</v>
      </c>
      <c r="B477" s="6" t="n">
        <f aca="false">YEAR(F477)</f>
        <v>2018</v>
      </c>
      <c r="C477" s="6" t="n">
        <f aca="false">WEEKNUM(E477,1)</f>
        <v>49</v>
      </c>
      <c r="D477" s="6" t="n">
        <f aca="false">MONTH(E477)</f>
        <v>12</v>
      </c>
      <c r="E477" s="19" t="n">
        <v>43441</v>
      </c>
      <c r="F477" s="18" t="n">
        <f aca="false">+E478</f>
        <v>43440</v>
      </c>
      <c r="G477" s="7" t="n">
        <f aca="false">NETWORKDAYS(F477,E477)-1</f>
        <v>1</v>
      </c>
      <c r="H477" s="8" t="n">
        <f aca="false">+MONTH(F477)</f>
        <v>12</v>
      </c>
      <c r="I477" s="6" t="n">
        <f aca="false">WEEKNUM(F477,1)</f>
        <v>49</v>
      </c>
      <c r="J477" s="6" t="n">
        <v>518</v>
      </c>
      <c r="K477" s="6" t="n">
        <v>323</v>
      </c>
      <c r="L477" s="6" t="n">
        <f aca="false">J478-K478</f>
        <v>178</v>
      </c>
      <c r="M477" s="6" t="n">
        <v>2.9</v>
      </c>
      <c r="N477" s="6" t="n">
        <v>17</v>
      </c>
      <c r="O477" s="4" t="n">
        <f aca="false">M477*J477</f>
        <v>1502.2</v>
      </c>
      <c r="P477" s="4" t="n">
        <f aca="false">N478*J479</f>
        <v>6873.6</v>
      </c>
      <c r="Q477" s="4" t="n">
        <f aca="false">+O477/10</f>
        <v>150.22</v>
      </c>
    </row>
    <row r="478" customFormat="false" ht="12.8" hidden="false" customHeight="false" outlineLevel="0" collapsed="false">
      <c r="A478" s="6" t="n">
        <v>147</v>
      </c>
      <c r="B478" s="6" t="n">
        <f aca="false">YEAR(F478)</f>
        <v>2018</v>
      </c>
      <c r="C478" s="6" t="n">
        <f aca="false">WEEKNUM(E478,1)</f>
        <v>49</v>
      </c>
      <c r="D478" s="6" t="n">
        <f aca="false">MONTH(E478)</f>
        <v>12</v>
      </c>
      <c r="E478" s="19" t="n">
        <f aca="false">+E477-1</f>
        <v>43440</v>
      </c>
      <c r="F478" s="18" t="n">
        <f aca="false">+E479</f>
        <v>43439</v>
      </c>
      <c r="G478" s="7" t="n">
        <f aca="false">NETWORKDAYS(F478,E478)-1</f>
        <v>1</v>
      </c>
      <c r="H478" s="8" t="n">
        <f aca="false">+MONTH(F478)</f>
        <v>12</v>
      </c>
      <c r="I478" s="6" t="n">
        <f aca="false">WEEKNUM(F478,1)</f>
        <v>49</v>
      </c>
      <c r="J478" s="6" t="n">
        <v>498</v>
      </c>
      <c r="K478" s="6" t="n">
        <v>320</v>
      </c>
      <c r="L478" s="6" t="n">
        <f aca="false">J479-K479</f>
        <v>57</v>
      </c>
      <c r="M478" s="6" t="n">
        <v>3.6</v>
      </c>
      <c r="N478" s="6" t="n">
        <v>17.9</v>
      </c>
      <c r="O478" s="4" t="n">
        <f aca="false">M478*J478</f>
        <v>1792.8</v>
      </c>
      <c r="P478" s="4" t="n">
        <f aca="false">N479*J480</f>
        <v>6112.2</v>
      </c>
      <c r="Q478" s="4" t="n">
        <f aca="false">+O478/10</f>
        <v>179.28</v>
      </c>
    </row>
    <row r="479" customFormat="false" ht="12.8" hidden="false" customHeight="false" outlineLevel="0" collapsed="false">
      <c r="A479" s="6" t="n">
        <v>146</v>
      </c>
      <c r="B479" s="6" t="n">
        <f aca="false">YEAR(F479)</f>
        <v>2018</v>
      </c>
      <c r="C479" s="6" t="n">
        <f aca="false">WEEKNUM(E479,1)</f>
        <v>49</v>
      </c>
      <c r="D479" s="6" t="n">
        <f aca="false">MONTH(E479)</f>
        <v>12</v>
      </c>
      <c r="E479" s="19" t="n">
        <f aca="false">+E478-1</f>
        <v>43439</v>
      </c>
      <c r="F479" s="18" t="n">
        <f aca="false">+E480</f>
        <v>43438</v>
      </c>
      <c r="G479" s="7" t="n">
        <f aca="false">NETWORKDAYS(F479,E479)-1</f>
        <v>1</v>
      </c>
      <c r="H479" s="8" t="n">
        <f aca="false">+MONTH(F479)</f>
        <v>12</v>
      </c>
      <c r="I479" s="6" t="n">
        <f aca="false">WEEKNUM(F479,1)</f>
        <v>49</v>
      </c>
      <c r="J479" s="6" t="n">
        <v>384</v>
      </c>
      <c r="K479" s="6" t="n">
        <v>327</v>
      </c>
      <c r="L479" s="6" t="n">
        <f aca="false">J480-K480</f>
        <v>-1</v>
      </c>
      <c r="M479" s="6" t="n">
        <v>6.2</v>
      </c>
      <c r="N479" s="6" t="n">
        <v>18.3</v>
      </c>
      <c r="O479" s="4" t="n">
        <f aca="false">M479*J479</f>
        <v>2380.8</v>
      </c>
      <c r="P479" s="4" t="n">
        <f aca="false">N480*J481</f>
        <v>7557.9</v>
      </c>
      <c r="Q479" s="4" t="n">
        <f aca="false">+O479/10</f>
        <v>238.08</v>
      </c>
    </row>
    <row r="480" customFormat="false" ht="12.8" hidden="false" customHeight="false" outlineLevel="0" collapsed="false">
      <c r="A480" s="6" t="n">
        <v>145</v>
      </c>
      <c r="B480" s="6" t="n">
        <f aca="false">YEAR(F480)</f>
        <v>2018</v>
      </c>
      <c r="C480" s="6" t="n">
        <f aca="false">WEEKNUM(E480,1)</f>
        <v>49</v>
      </c>
      <c r="D480" s="6" t="n">
        <f aca="false">MONTH(E480)</f>
        <v>12</v>
      </c>
      <c r="E480" s="19" t="n">
        <f aca="false">+E479-1</f>
        <v>43438</v>
      </c>
      <c r="F480" s="18" t="n">
        <f aca="false">+E481</f>
        <v>43437</v>
      </c>
      <c r="G480" s="7" t="n">
        <f aca="false">NETWORKDAYS(F480,E480)-1</f>
        <v>1</v>
      </c>
      <c r="H480" s="8" t="n">
        <f aca="false">+MONTH(F480)</f>
        <v>12</v>
      </c>
      <c r="I480" s="6" t="n">
        <f aca="false">WEEKNUM(F480,1)</f>
        <v>49</v>
      </c>
      <c r="J480" s="6" t="n">
        <v>334</v>
      </c>
      <c r="K480" s="6" t="n">
        <v>335</v>
      </c>
      <c r="L480" s="6" t="n">
        <f aca="false">J481-K481</f>
        <v>112</v>
      </c>
      <c r="M480" s="6" t="n">
        <v>5.4</v>
      </c>
      <c r="N480" s="6" t="n">
        <v>17.7</v>
      </c>
      <c r="O480" s="4" t="n">
        <f aca="false">M480*J480</f>
        <v>1803.6</v>
      </c>
      <c r="P480" s="4" t="n">
        <f aca="false">N481*J482</f>
        <v>9321</v>
      </c>
      <c r="Q480" s="4" t="n">
        <f aca="false">+O480/10</f>
        <v>180.36</v>
      </c>
    </row>
    <row r="481" customFormat="false" ht="12.8" hidden="false" customHeight="false" outlineLevel="0" collapsed="false">
      <c r="A481" s="6" t="n">
        <v>144</v>
      </c>
      <c r="B481" s="6" t="n">
        <f aca="false">YEAR(F481)</f>
        <v>2018</v>
      </c>
      <c r="C481" s="6" t="n">
        <f aca="false">WEEKNUM(E481,1)</f>
        <v>49</v>
      </c>
      <c r="D481" s="6" t="n">
        <f aca="false">MONTH(E481)</f>
        <v>12</v>
      </c>
      <c r="E481" s="19" t="n">
        <v>43437</v>
      </c>
      <c r="F481" s="18" t="n">
        <f aca="false">+E482</f>
        <v>43434</v>
      </c>
      <c r="G481" s="7" t="n">
        <f aca="false">NETWORKDAYS(F481,E481)-1</f>
        <v>1</v>
      </c>
      <c r="H481" s="8" t="n">
        <f aca="false">+MONTH(F481)</f>
        <v>11</v>
      </c>
      <c r="I481" s="6" t="n">
        <f aca="false">WEEKNUM(F481,1)</f>
        <v>48</v>
      </c>
      <c r="J481" s="6" t="n">
        <v>427</v>
      </c>
      <c r="K481" s="6" t="n">
        <v>315</v>
      </c>
      <c r="L481" s="6" t="n">
        <f aca="false">J482-K482</f>
        <v>61</v>
      </c>
      <c r="M481" s="6" t="n">
        <v>3</v>
      </c>
      <c r="N481" s="6" t="n">
        <v>23.9</v>
      </c>
      <c r="O481" s="4" t="n">
        <f aca="false">M481*J481</f>
        <v>1281</v>
      </c>
      <c r="P481" s="4" t="n">
        <f aca="false">N482*J483</f>
        <v>7168.5</v>
      </c>
      <c r="Q481" s="4" t="n">
        <f aca="false">+O481/10</f>
        <v>128.1</v>
      </c>
    </row>
    <row r="482" customFormat="false" ht="12.8" hidden="false" customHeight="false" outlineLevel="0" collapsed="false">
      <c r="A482" s="6" t="n">
        <f aca="false">+A481-1</f>
        <v>143</v>
      </c>
      <c r="B482" s="6" t="n">
        <f aca="false">YEAR(F482)</f>
        <v>2018</v>
      </c>
      <c r="C482" s="6" t="n">
        <f aca="false">WEEKNUM(E482,1)</f>
        <v>48</v>
      </c>
      <c r="D482" s="6" t="n">
        <f aca="false">MONTH(E482)</f>
        <v>11</v>
      </c>
      <c r="E482" s="19" t="n">
        <v>43434</v>
      </c>
      <c r="F482" s="18" t="n">
        <f aca="false">+E483</f>
        <v>43433</v>
      </c>
      <c r="G482" s="7" t="n">
        <f aca="false">NETWORKDAYS(F482,E482)-1</f>
        <v>1</v>
      </c>
      <c r="H482" s="8" t="n">
        <f aca="false">+MONTH(F482)</f>
        <v>11</v>
      </c>
      <c r="I482" s="6" t="n">
        <f aca="false">WEEKNUM(F482,1)</f>
        <v>48</v>
      </c>
      <c r="J482" s="6" t="n">
        <v>390</v>
      </c>
      <c r="K482" s="6" t="n">
        <v>329</v>
      </c>
      <c r="L482" s="6" t="n">
        <f aca="false">J483-K483</f>
        <v>22</v>
      </c>
      <c r="M482" s="6" t="n">
        <v>4</v>
      </c>
      <c r="N482" s="6" t="n">
        <v>24.3</v>
      </c>
      <c r="O482" s="4" t="n">
        <f aca="false">M482*J482</f>
        <v>1560</v>
      </c>
      <c r="P482" s="4" t="n">
        <f aca="false">N483*J484</f>
        <v>8251</v>
      </c>
      <c r="Q482" s="4" t="n">
        <f aca="false">+O482/10</f>
        <v>156</v>
      </c>
    </row>
    <row r="483" customFormat="false" ht="12.8" hidden="false" customHeight="false" outlineLevel="0" collapsed="false">
      <c r="A483" s="6" t="n">
        <f aca="false">+A482-1</f>
        <v>142</v>
      </c>
      <c r="B483" s="6" t="n">
        <f aca="false">YEAR(F483)</f>
        <v>2018</v>
      </c>
      <c r="C483" s="6" t="n">
        <f aca="false">WEEKNUM(E483,1)</f>
        <v>48</v>
      </c>
      <c r="D483" s="6" t="n">
        <f aca="false">MONTH(E483)</f>
        <v>11</v>
      </c>
      <c r="E483" s="19" t="n">
        <f aca="false">+E482-1</f>
        <v>43433</v>
      </c>
      <c r="F483" s="18" t="n">
        <f aca="false">+E484</f>
        <v>43432</v>
      </c>
      <c r="G483" s="7" t="n">
        <f aca="false">NETWORKDAYS(F483,E483)-1</f>
        <v>1</v>
      </c>
      <c r="H483" s="8" t="n">
        <f aca="false">+MONTH(F483)</f>
        <v>11</v>
      </c>
      <c r="I483" s="6" t="n">
        <f aca="false">WEEKNUM(F483,1)</f>
        <v>48</v>
      </c>
      <c r="J483" s="6" t="n">
        <v>295</v>
      </c>
      <c r="K483" s="6" t="n">
        <v>273</v>
      </c>
      <c r="L483" s="6" t="n">
        <f aca="false">J484-K484</f>
        <v>31</v>
      </c>
      <c r="M483" s="6" t="n">
        <v>4.3</v>
      </c>
      <c r="N483" s="6" t="n">
        <v>22.3</v>
      </c>
      <c r="O483" s="4" t="n">
        <f aca="false">M483*J483</f>
        <v>1268.5</v>
      </c>
      <c r="P483" s="4" t="n">
        <f aca="false">N484*J485</f>
        <v>8344.8</v>
      </c>
      <c r="Q483" s="4" t="n">
        <f aca="false">+O483/10</f>
        <v>126.85</v>
      </c>
    </row>
    <row r="484" customFormat="false" ht="12.8" hidden="false" customHeight="false" outlineLevel="0" collapsed="false">
      <c r="A484" s="6" t="n">
        <f aca="false">+A483-1</f>
        <v>141</v>
      </c>
      <c r="B484" s="6" t="n">
        <f aca="false">YEAR(F484)</f>
        <v>2018</v>
      </c>
      <c r="C484" s="6" t="n">
        <f aca="false">WEEKNUM(E484,1)</f>
        <v>48</v>
      </c>
      <c r="D484" s="6" t="n">
        <f aca="false">MONTH(E484)</f>
        <v>11</v>
      </c>
      <c r="E484" s="19" t="n">
        <f aca="false">+E483-1</f>
        <v>43432</v>
      </c>
      <c r="F484" s="18" t="n">
        <f aca="false">+E485</f>
        <v>43431</v>
      </c>
      <c r="G484" s="7" t="n">
        <f aca="false">NETWORKDAYS(F484,E484)-1</f>
        <v>1</v>
      </c>
      <c r="H484" s="8" t="n">
        <f aca="false">+MONTH(F484)</f>
        <v>11</v>
      </c>
      <c r="I484" s="6" t="n">
        <f aca="false">WEEKNUM(F484,1)</f>
        <v>48</v>
      </c>
      <c r="J484" s="6" t="n">
        <v>370</v>
      </c>
      <c r="K484" s="6" t="n">
        <v>339</v>
      </c>
      <c r="L484" s="6" t="n">
        <f aca="false">J485-K485</f>
        <v>29</v>
      </c>
      <c r="M484" s="6" t="n">
        <v>3.5</v>
      </c>
      <c r="N484" s="6" t="n">
        <v>24.4</v>
      </c>
      <c r="O484" s="4" t="n">
        <f aca="false">M484*J484</f>
        <v>1295</v>
      </c>
      <c r="P484" s="4" t="n">
        <f aca="false">N485*J486</f>
        <v>11826.3</v>
      </c>
      <c r="Q484" s="4" t="n">
        <f aca="false">+O484/10</f>
        <v>129.5</v>
      </c>
    </row>
    <row r="485" customFormat="false" ht="12.8" hidden="false" customHeight="false" outlineLevel="0" collapsed="false">
      <c r="A485" s="6" t="n">
        <f aca="false">+A484-1</f>
        <v>140</v>
      </c>
      <c r="B485" s="6" t="n">
        <f aca="false">YEAR(F485)</f>
        <v>2018</v>
      </c>
      <c r="C485" s="6" t="n">
        <f aca="false">WEEKNUM(E485,1)</f>
        <v>48</v>
      </c>
      <c r="D485" s="6" t="n">
        <f aca="false">MONTH(E485)</f>
        <v>11</v>
      </c>
      <c r="E485" s="19" t="n">
        <f aca="false">+E484-1</f>
        <v>43431</v>
      </c>
      <c r="F485" s="18" t="n">
        <f aca="false">+E486</f>
        <v>43430</v>
      </c>
      <c r="G485" s="7" t="n">
        <f aca="false">NETWORKDAYS(F485,E485)-1</f>
        <v>1</v>
      </c>
      <c r="H485" s="8" t="n">
        <f aca="false">+MONTH(F485)</f>
        <v>11</v>
      </c>
      <c r="I485" s="6" t="n">
        <f aca="false">WEEKNUM(F485,1)</f>
        <v>48</v>
      </c>
      <c r="J485" s="6" t="n">
        <v>342</v>
      </c>
      <c r="K485" s="6" t="n">
        <v>313</v>
      </c>
      <c r="L485" s="6" t="n">
        <f aca="false">J486-K486</f>
        <v>177</v>
      </c>
      <c r="M485" s="6" t="n">
        <v>3.2</v>
      </c>
      <c r="N485" s="6" t="n">
        <v>23.7</v>
      </c>
      <c r="O485" s="4" t="n">
        <f aca="false">M485*J485</f>
        <v>1094.4</v>
      </c>
      <c r="P485" s="4" t="n">
        <f aca="false">N486*J487</f>
        <v>8307</v>
      </c>
      <c r="Q485" s="4" t="n">
        <f aca="false">+O485/10</f>
        <v>109.44</v>
      </c>
    </row>
    <row r="486" customFormat="false" ht="12.8" hidden="false" customHeight="false" outlineLevel="0" collapsed="false">
      <c r="A486" s="6" t="n">
        <f aca="false">+A485-1</f>
        <v>139</v>
      </c>
      <c r="B486" s="6" t="n">
        <f aca="false">YEAR(F486)</f>
        <v>2018</v>
      </c>
      <c r="C486" s="6" t="n">
        <f aca="false">WEEKNUM(E486,1)</f>
        <v>48</v>
      </c>
      <c r="D486" s="6" t="n">
        <f aca="false">MONTH(E486)</f>
        <v>11</v>
      </c>
      <c r="E486" s="19" t="n">
        <f aca="false">+E485-1</f>
        <v>43430</v>
      </c>
      <c r="F486" s="18" t="n">
        <f aca="false">+E487</f>
        <v>43427</v>
      </c>
      <c r="G486" s="7" t="n">
        <f aca="false">NETWORKDAYS(F486,E486)-1</f>
        <v>1</v>
      </c>
      <c r="H486" s="8" t="n">
        <f aca="false">+MONTH(F486)</f>
        <v>11</v>
      </c>
      <c r="I486" s="6" t="n">
        <f aca="false">WEEKNUM(F486,1)</f>
        <v>47</v>
      </c>
      <c r="J486" s="6" t="n">
        <v>499</v>
      </c>
      <c r="K486" s="6" t="n">
        <v>322</v>
      </c>
      <c r="L486" s="6" t="n">
        <f aca="false">J487-K487</f>
        <v>35</v>
      </c>
      <c r="M486" s="6" t="n">
        <v>4.6</v>
      </c>
      <c r="N486" s="6" t="n">
        <v>23.4</v>
      </c>
      <c r="O486" s="4" t="n">
        <f aca="false">M486*J486</f>
        <v>2295.4</v>
      </c>
      <c r="P486" s="4" t="n">
        <f aca="false">N487*J488</f>
        <v>7800.3</v>
      </c>
      <c r="Q486" s="4" t="n">
        <f aca="false">+O486/10</f>
        <v>229.54</v>
      </c>
    </row>
    <row r="487" customFormat="false" ht="12.8" hidden="false" customHeight="false" outlineLevel="0" collapsed="false">
      <c r="A487" s="6" t="n">
        <f aca="false">+A486-1</f>
        <v>138</v>
      </c>
      <c r="B487" s="6" t="n">
        <f aca="false">YEAR(F487)</f>
        <v>2018</v>
      </c>
      <c r="C487" s="6" t="n">
        <f aca="false">WEEKNUM(E487,1)</f>
        <v>47</v>
      </c>
      <c r="D487" s="6" t="n">
        <f aca="false">MONTH(E487)</f>
        <v>11</v>
      </c>
      <c r="E487" s="19" t="n">
        <v>43427</v>
      </c>
      <c r="F487" s="18" t="n">
        <f aca="false">+E488</f>
        <v>43426</v>
      </c>
      <c r="G487" s="7" t="n">
        <f aca="false">NETWORKDAYS(F487,E487)-1</f>
        <v>1</v>
      </c>
      <c r="H487" s="8" t="n">
        <f aca="false">+MONTH(F487)</f>
        <v>11</v>
      </c>
      <c r="I487" s="6" t="n">
        <f aca="false">WEEKNUM(F487,1)</f>
        <v>47</v>
      </c>
      <c r="J487" s="6" t="n">
        <v>355</v>
      </c>
      <c r="K487" s="6" t="n">
        <v>320</v>
      </c>
      <c r="L487" s="6" t="n">
        <f aca="false">J488-K488</f>
        <v>60</v>
      </c>
      <c r="M487" s="6" t="n">
        <v>3.6</v>
      </c>
      <c r="N487" s="6" t="n">
        <v>24.3</v>
      </c>
      <c r="O487" s="4" t="n">
        <f aca="false">M487*J487</f>
        <v>1278</v>
      </c>
      <c r="P487" s="4" t="n">
        <f aca="false">N488*J489</f>
        <v>8265.4</v>
      </c>
      <c r="Q487" s="4" t="n">
        <f aca="false">+O487/10</f>
        <v>127.8</v>
      </c>
    </row>
    <row r="488" customFormat="false" ht="12.8" hidden="false" customHeight="false" outlineLevel="0" collapsed="false">
      <c r="A488" s="6" t="n">
        <f aca="false">+A487-1</f>
        <v>137</v>
      </c>
      <c r="B488" s="6" t="n">
        <f aca="false">YEAR(F488)</f>
        <v>2018</v>
      </c>
      <c r="C488" s="6" t="n">
        <f aca="false">WEEKNUM(E488,1)</f>
        <v>47</v>
      </c>
      <c r="D488" s="6" t="n">
        <f aca="false">MONTH(E488)</f>
        <v>11</v>
      </c>
      <c r="E488" s="19" t="n">
        <f aca="false">+E487-1</f>
        <v>43426</v>
      </c>
      <c r="F488" s="18" t="n">
        <f aca="false">+E489</f>
        <v>43425</v>
      </c>
      <c r="G488" s="7" t="n">
        <f aca="false">NETWORKDAYS(F488,E488)-1</f>
        <v>1</v>
      </c>
      <c r="H488" s="8" t="n">
        <f aca="false">+MONTH(F488)</f>
        <v>11</v>
      </c>
      <c r="I488" s="6" t="n">
        <f aca="false">WEEKNUM(F488,1)</f>
        <v>47</v>
      </c>
      <c r="J488" s="6" t="n">
        <v>321</v>
      </c>
      <c r="K488" s="6" t="n">
        <v>261</v>
      </c>
      <c r="L488" s="6" t="n">
        <f aca="false">J489-K489</f>
        <v>53</v>
      </c>
      <c r="M488" s="6" t="n">
        <v>2.6</v>
      </c>
      <c r="N488" s="6" t="n">
        <v>22.1</v>
      </c>
      <c r="O488" s="4" t="n">
        <f aca="false">M488*J488</f>
        <v>834.6</v>
      </c>
      <c r="P488" s="4" t="n">
        <f aca="false">N489*J490</f>
        <v>8355.2</v>
      </c>
      <c r="Q488" s="4" t="n">
        <f aca="false">+O488/10</f>
        <v>83.46</v>
      </c>
    </row>
    <row r="489" customFormat="false" ht="12.8" hidden="false" customHeight="false" outlineLevel="0" collapsed="false">
      <c r="A489" s="6" t="n">
        <f aca="false">+A488-1</f>
        <v>136</v>
      </c>
      <c r="B489" s="6" t="n">
        <f aca="false">YEAR(F489)</f>
        <v>2018</v>
      </c>
      <c r="C489" s="6" t="n">
        <f aca="false">WEEKNUM(E489,1)</f>
        <v>47</v>
      </c>
      <c r="D489" s="6" t="n">
        <f aca="false">MONTH(E489)</f>
        <v>11</v>
      </c>
      <c r="E489" s="19" t="n">
        <f aca="false">+E488-1</f>
        <v>43425</v>
      </c>
      <c r="F489" s="18" t="n">
        <f aca="false">+E490</f>
        <v>43424</v>
      </c>
      <c r="G489" s="7" t="n">
        <f aca="false">NETWORKDAYS(F489,E489)-1</f>
        <v>1</v>
      </c>
      <c r="H489" s="8" t="n">
        <f aca="false">+MONTH(F489)</f>
        <v>11</v>
      </c>
      <c r="I489" s="6" t="n">
        <f aca="false">WEEKNUM(F489,1)</f>
        <v>47</v>
      </c>
      <c r="J489" s="6" t="n">
        <v>374</v>
      </c>
      <c r="K489" s="6" t="n">
        <v>321</v>
      </c>
      <c r="L489" s="6" t="n">
        <f aca="false">J490-K490</f>
        <v>47</v>
      </c>
      <c r="M489" s="6" t="n">
        <v>3.2</v>
      </c>
      <c r="N489" s="6" t="n">
        <v>22.4</v>
      </c>
      <c r="O489" s="4" t="n">
        <f aca="false">M489*J489</f>
        <v>1196.8</v>
      </c>
      <c r="P489" s="4" t="n">
        <f aca="false">N490*J491</f>
        <v>8797.5</v>
      </c>
      <c r="Q489" s="4" t="n">
        <f aca="false">+O489/10</f>
        <v>119.68</v>
      </c>
    </row>
    <row r="490" customFormat="false" ht="12.8" hidden="false" customHeight="false" outlineLevel="0" collapsed="false">
      <c r="A490" s="6" t="n">
        <f aca="false">+A489-1</f>
        <v>135</v>
      </c>
      <c r="B490" s="6" t="n">
        <f aca="false">YEAR(F490)</f>
        <v>2018</v>
      </c>
      <c r="C490" s="6" t="n">
        <f aca="false">WEEKNUM(E490,1)</f>
        <v>47</v>
      </c>
      <c r="D490" s="6" t="n">
        <f aca="false">MONTH(E490)</f>
        <v>11</v>
      </c>
      <c r="E490" s="19" t="n">
        <f aca="false">+E489-1</f>
        <v>43424</v>
      </c>
      <c r="F490" s="18" t="n">
        <f aca="false">+E491</f>
        <v>43423</v>
      </c>
      <c r="G490" s="7" t="n">
        <f aca="false">NETWORKDAYS(F490,E490)-1</f>
        <v>1</v>
      </c>
      <c r="H490" s="8" t="n">
        <f aca="false">+MONTH(F490)</f>
        <v>11</v>
      </c>
      <c r="I490" s="6" t="n">
        <f aca="false">WEEKNUM(F490,1)</f>
        <v>47</v>
      </c>
      <c r="J490" s="6" t="n">
        <v>373</v>
      </c>
      <c r="K490" s="6" t="n">
        <v>326</v>
      </c>
      <c r="L490" s="6" t="n">
        <f aca="false">J491-K491</f>
        <v>65</v>
      </c>
      <c r="M490" s="6" t="n">
        <v>3.2</v>
      </c>
      <c r="N490" s="6" t="n">
        <v>22.5</v>
      </c>
      <c r="O490" s="4" t="n">
        <f aca="false">M490*J490</f>
        <v>1193.6</v>
      </c>
      <c r="P490" s="4" t="n">
        <f aca="false">N491*J492</f>
        <v>11887.6</v>
      </c>
      <c r="Q490" s="4" t="n">
        <f aca="false">+O490/10</f>
        <v>119.36</v>
      </c>
    </row>
    <row r="491" customFormat="false" ht="12.8" hidden="false" customHeight="false" outlineLevel="0" collapsed="false">
      <c r="A491" s="6" t="n">
        <f aca="false">+A490-1</f>
        <v>134</v>
      </c>
      <c r="B491" s="6" t="n">
        <f aca="false">YEAR(F491)</f>
        <v>2018</v>
      </c>
      <c r="C491" s="6" t="n">
        <f aca="false">WEEKNUM(E491,1)</f>
        <v>47</v>
      </c>
      <c r="D491" s="6" t="n">
        <f aca="false">MONTH(E491)</f>
        <v>11</v>
      </c>
      <c r="E491" s="19" t="n">
        <f aca="false">+E490-1</f>
        <v>43423</v>
      </c>
      <c r="F491" s="18" t="n">
        <f aca="false">+E492</f>
        <v>43420</v>
      </c>
      <c r="G491" s="7" t="n">
        <f aca="false">NETWORKDAYS(F491,E491)-1</f>
        <v>1</v>
      </c>
      <c r="H491" s="8" t="n">
        <f aca="false">+MONTH(F491)</f>
        <v>11</v>
      </c>
      <c r="I491" s="6" t="n">
        <f aca="false">WEEKNUM(F491,1)</f>
        <v>46</v>
      </c>
      <c r="J491" s="6" t="n">
        <v>391</v>
      </c>
      <c r="K491" s="6" t="n">
        <v>326</v>
      </c>
      <c r="L491" s="6" t="n">
        <f aca="false">J492-K492</f>
        <v>132</v>
      </c>
      <c r="M491" s="6" t="n">
        <v>4.5</v>
      </c>
      <c r="N491" s="6" t="n">
        <v>26.3</v>
      </c>
      <c r="O491" s="4" t="n">
        <f aca="false">M491*J491</f>
        <v>1759.5</v>
      </c>
      <c r="P491" s="4" t="n">
        <f aca="false">N492*J493</f>
        <v>12105</v>
      </c>
      <c r="Q491" s="4" t="n">
        <f aca="false">+O491/10</f>
        <v>175.95</v>
      </c>
    </row>
    <row r="492" customFormat="false" ht="12.8" hidden="false" customHeight="false" outlineLevel="0" collapsed="false">
      <c r="A492" s="6" t="n">
        <f aca="false">+A491-1</f>
        <v>133</v>
      </c>
      <c r="B492" s="6" t="n">
        <f aca="false">YEAR(F492)</f>
        <v>2018</v>
      </c>
      <c r="C492" s="6" t="n">
        <f aca="false">WEEKNUM(E492,1)</f>
        <v>46</v>
      </c>
      <c r="D492" s="6" t="n">
        <f aca="false">MONTH(E492)</f>
        <v>11</v>
      </c>
      <c r="E492" s="19" t="n">
        <v>43420</v>
      </c>
      <c r="F492" s="18" t="n">
        <f aca="false">+E493</f>
        <v>43419</v>
      </c>
      <c r="G492" s="7" t="n">
        <f aca="false">NETWORKDAYS(F492,E492)-1</f>
        <v>1</v>
      </c>
      <c r="H492" s="8" t="n">
        <f aca="false">+MONTH(F492)</f>
        <v>11</v>
      </c>
      <c r="I492" s="6" t="n">
        <f aca="false">WEEKNUM(F492,1)</f>
        <v>46</v>
      </c>
      <c r="J492" s="6" t="n">
        <v>452</v>
      </c>
      <c r="K492" s="6" t="n">
        <v>320</v>
      </c>
      <c r="L492" s="6" t="n">
        <f aca="false">J493-K493</f>
        <v>130</v>
      </c>
      <c r="M492" s="6" t="n">
        <v>3.6</v>
      </c>
      <c r="N492" s="6" t="n">
        <v>26.9</v>
      </c>
      <c r="O492" s="4" t="n">
        <f aca="false">M492*J492</f>
        <v>1627.2</v>
      </c>
      <c r="P492" s="4" t="n">
        <f aca="false">N493*J494</f>
        <v>11536.8</v>
      </c>
      <c r="Q492" s="4" t="n">
        <f aca="false">+O492/10</f>
        <v>162.72</v>
      </c>
    </row>
    <row r="493" customFormat="false" ht="12.8" hidden="false" customHeight="false" outlineLevel="0" collapsed="false">
      <c r="A493" s="6" t="n">
        <f aca="false">+A492-1</f>
        <v>132</v>
      </c>
      <c r="B493" s="6" t="n">
        <f aca="false">YEAR(F493)</f>
        <v>2018</v>
      </c>
      <c r="C493" s="6" t="n">
        <f aca="false">WEEKNUM(E493,1)</f>
        <v>46</v>
      </c>
      <c r="D493" s="6" t="n">
        <f aca="false">MONTH(E493)</f>
        <v>11</v>
      </c>
      <c r="E493" s="19" t="n">
        <f aca="false">+E492-1</f>
        <v>43419</v>
      </c>
      <c r="F493" s="18" t="n">
        <f aca="false">+E494</f>
        <v>43418</v>
      </c>
      <c r="G493" s="7" t="n">
        <f aca="false">NETWORKDAYS(F493,E493)-1</f>
        <v>1</v>
      </c>
      <c r="H493" s="8" t="n">
        <f aca="false">+MONTH(F493)</f>
        <v>11</v>
      </c>
      <c r="I493" s="6" t="n">
        <f aca="false">WEEKNUM(F493,1)</f>
        <v>46</v>
      </c>
      <c r="J493" s="6" t="n">
        <v>450</v>
      </c>
      <c r="K493" s="6" t="n">
        <v>320</v>
      </c>
      <c r="L493" s="6" t="n">
        <f aca="false">J494-K494</f>
        <v>146</v>
      </c>
      <c r="M493" s="6" t="n">
        <v>3.7</v>
      </c>
      <c r="N493" s="6" t="n">
        <v>25.3</v>
      </c>
      <c r="O493" s="4" t="n">
        <f aca="false">M493*J493</f>
        <v>1665</v>
      </c>
      <c r="P493" s="4" t="n">
        <f aca="false">N494*J495</f>
        <v>9157.4</v>
      </c>
      <c r="Q493" s="4" t="n">
        <f aca="false">+O493/10</f>
        <v>166.5</v>
      </c>
    </row>
    <row r="494" customFormat="false" ht="12.8" hidden="false" customHeight="false" outlineLevel="0" collapsed="false">
      <c r="A494" s="6" t="n">
        <f aca="false">+A493-1</f>
        <v>131</v>
      </c>
      <c r="B494" s="6" t="n">
        <f aca="false">YEAR(F494)</f>
        <v>2018</v>
      </c>
      <c r="C494" s="6" t="n">
        <f aca="false">WEEKNUM(E494,1)</f>
        <v>46</v>
      </c>
      <c r="D494" s="6" t="n">
        <f aca="false">MONTH(E494)</f>
        <v>11</v>
      </c>
      <c r="E494" s="19" t="n">
        <f aca="false">+E493-1</f>
        <v>43418</v>
      </c>
      <c r="F494" s="18" t="n">
        <f aca="false">+E495</f>
        <v>43417</v>
      </c>
      <c r="G494" s="7" t="n">
        <f aca="false">NETWORKDAYS(F494,E494)-1</f>
        <v>1</v>
      </c>
      <c r="H494" s="8" t="n">
        <f aca="false">+MONTH(F494)</f>
        <v>11</v>
      </c>
      <c r="I494" s="6" t="n">
        <f aca="false">WEEKNUM(F494,1)</f>
        <v>46</v>
      </c>
      <c r="J494" s="6" t="n">
        <v>456</v>
      </c>
      <c r="K494" s="6" t="n">
        <v>310</v>
      </c>
      <c r="L494" s="6" t="n">
        <f aca="false">J495-K495</f>
        <v>95</v>
      </c>
      <c r="M494" s="6" t="n">
        <v>2.4</v>
      </c>
      <c r="N494" s="6" t="n">
        <v>21.7</v>
      </c>
      <c r="O494" s="4" t="n">
        <f aca="false">M494*J494</f>
        <v>1094.4</v>
      </c>
      <c r="P494" s="4" t="n">
        <f aca="false">N495*J496</f>
        <v>13409</v>
      </c>
      <c r="Q494" s="4" t="n">
        <f aca="false">+O494/10</f>
        <v>109.44</v>
      </c>
    </row>
    <row r="495" customFormat="false" ht="12.8" hidden="false" customHeight="false" outlineLevel="0" collapsed="false">
      <c r="A495" s="6" t="n">
        <f aca="false">+A494-1</f>
        <v>130</v>
      </c>
      <c r="B495" s="6" t="n">
        <f aca="false">YEAR(F495)</f>
        <v>2018</v>
      </c>
      <c r="C495" s="6" t="n">
        <f aca="false">WEEKNUM(E495,1)</f>
        <v>46</v>
      </c>
      <c r="D495" s="6" t="n">
        <f aca="false">MONTH(E495)</f>
        <v>11</v>
      </c>
      <c r="E495" s="19" t="n">
        <f aca="false">+E494-1</f>
        <v>43417</v>
      </c>
      <c r="F495" s="18" t="n">
        <f aca="false">+E496</f>
        <v>43416</v>
      </c>
      <c r="G495" s="7" t="n">
        <f aca="false">NETWORKDAYS(F495,E495)-1</f>
        <v>1</v>
      </c>
      <c r="H495" s="8" t="n">
        <f aca="false">+MONTH(F495)</f>
        <v>11</v>
      </c>
      <c r="I495" s="6" t="n">
        <f aca="false">WEEKNUM(F495,1)</f>
        <v>46</v>
      </c>
      <c r="J495" s="6" t="n">
        <v>422</v>
      </c>
      <c r="K495" s="6" t="n">
        <v>327</v>
      </c>
      <c r="L495" s="6" t="n">
        <f aca="false">J496-K496</f>
        <v>213</v>
      </c>
      <c r="M495" s="6" t="n">
        <v>3</v>
      </c>
      <c r="N495" s="6" t="n">
        <v>25.3</v>
      </c>
      <c r="O495" s="4" t="n">
        <f aca="false">M495*J495</f>
        <v>1266</v>
      </c>
      <c r="P495" s="4" t="n">
        <f aca="false">N496*J497</f>
        <v>11475</v>
      </c>
      <c r="Q495" s="4" t="n">
        <f aca="false">+O495/10</f>
        <v>126.6</v>
      </c>
    </row>
    <row r="496" customFormat="false" ht="12.8" hidden="false" customHeight="false" outlineLevel="0" collapsed="false">
      <c r="A496" s="6" t="n">
        <f aca="false">+A495-1</f>
        <v>129</v>
      </c>
      <c r="B496" s="6" t="n">
        <f aca="false">YEAR(F496)</f>
        <v>2018</v>
      </c>
      <c r="C496" s="6" t="n">
        <f aca="false">WEEKNUM(E496,1)</f>
        <v>46</v>
      </c>
      <c r="D496" s="6" t="n">
        <f aca="false">MONTH(E496)</f>
        <v>11</v>
      </c>
      <c r="E496" s="19" t="n">
        <f aca="false">+E495-1</f>
        <v>43416</v>
      </c>
      <c r="F496" s="18" t="n">
        <f aca="false">+E497</f>
        <v>43413</v>
      </c>
      <c r="G496" s="7" t="n">
        <f aca="false">NETWORKDAYS(F496,E496)-1</f>
        <v>1</v>
      </c>
      <c r="H496" s="8" t="n">
        <f aca="false">+MONTH(F496)</f>
        <v>11</v>
      </c>
      <c r="I496" s="6" t="n">
        <f aca="false">WEEKNUM(F496,1)</f>
        <v>45</v>
      </c>
      <c r="J496" s="6" t="n">
        <v>530</v>
      </c>
      <c r="K496" s="6" t="n">
        <v>317</v>
      </c>
      <c r="L496" s="6" t="n">
        <f aca="false">J497-K497</f>
        <v>125</v>
      </c>
      <c r="M496" s="6" t="n">
        <v>4.2</v>
      </c>
      <c r="N496" s="6" t="n">
        <v>25.5</v>
      </c>
      <c r="O496" s="4" t="n">
        <f aca="false">M496*J496</f>
        <v>2226</v>
      </c>
      <c r="P496" s="4" t="n">
        <f aca="false">N497*J498</f>
        <v>8590.5</v>
      </c>
      <c r="Q496" s="4" t="n">
        <f aca="false">+O496/10</f>
        <v>222.6</v>
      </c>
    </row>
    <row r="497" customFormat="false" ht="12.8" hidden="false" customHeight="false" outlineLevel="0" collapsed="false">
      <c r="A497" s="6" t="n">
        <f aca="false">+A496-1</f>
        <v>128</v>
      </c>
      <c r="B497" s="6" t="n">
        <f aca="false">YEAR(F497)</f>
        <v>2018</v>
      </c>
      <c r="C497" s="6" t="n">
        <f aca="false">WEEKNUM(E497,1)</f>
        <v>45</v>
      </c>
      <c r="D497" s="6" t="n">
        <f aca="false">MONTH(E497)</f>
        <v>11</v>
      </c>
      <c r="E497" s="19" t="n">
        <v>43413</v>
      </c>
      <c r="F497" s="18" t="n">
        <f aca="false">+E498</f>
        <v>43412</v>
      </c>
      <c r="G497" s="7" t="n">
        <f aca="false">NETWORKDAYS(F497,E497)-1</f>
        <v>1</v>
      </c>
      <c r="H497" s="8" t="n">
        <f aca="false">+MONTH(F497)</f>
        <v>11</v>
      </c>
      <c r="I497" s="6" t="n">
        <f aca="false">WEEKNUM(F497,1)</f>
        <v>45</v>
      </c>
      <c r="J497" s="6" t="n">
        <v>450</v>
      </c>
      <c r="K497" s="6" t="n">
        <v>325</v>
      </c>
      <c r="L497" s="6" t="n">
        <f aca="false">J498-K498</f>
        <v>28</v>
      </c>
      <c r="M497" s="6" t="n">
        <v>4.3</v>
      </c>
      <c r="N497" s="6" t="n">
        <v>24.9</v>
      </c>
      <c r="O497" s="4" t="n">
        <f aca="false">M497*J497</f>
        <v>1935</v>
      </c>
      <c r="P497" s="4" t="n">
        <f aca="false">N498*J499</f>
        <v>9775</v>
      </c>
      <c r="Q497" s="4" t="n">
        <f aca="false">+O497/10</f>
        <v>193.5</v>
      </c>
    </row>
    <row r="498" customFormat="false" ht="12.8" hidden="false" customHeight="false" outlineLevel="0" collapsed="false">
      <c r="A498" s="6" t="n">
        <f aca="false">+A497-1</f>
        <v>127</v>
      </c>
      <c r="B498" s="6" t="n">
        <f aca="false">YEAR(F498)</f>
        <v>2018</v>
      </c>
      <c r="C498" s="6" t="n">
        <f aca="false">WEEKNUM(E498,1)</f>
        <v>45</v>
      </c>
      <c r="D498" s="6" t="n">
        <f aca="false">MONTH(E498)</f>
        <v>11</v>
      </c>
      <c r="E498" s="19" t="n">
        <v>43412</v>
      </c>
      <c r="F498" s="18" t="n">
        <f aca="false">+E499</f>
        <v>43411</v>
      </c>
      <c r="G498" s="7" t="n">
        <f aca="false">NETWORKDAYS(F498,E498)-1</f>
        <v>1</v>
      </c>
      <c r="H498" s="8" t="n">
        <f aca="false">+MONTH(F498)</f>
        <v>11</v>
      </c>
      <c r="I498" s="6" t="n">
        <f aca="false">WEEKNUM(F498,1)</f>
        <v>45</v>
      </c>
      <c r="J498" s="6" t="n">
        <v>345</v>
      </c>
      <c r="K498" s="6" t="n">
        <v>317</v>
      </c>
      <c r="L498" s="6" t="n">
        <f aca="false">J499-K499</f>
        <v>72</v>
      </c>
      <c r="M498" s="6" t="n">
        <v>4</v>
      </c>
      <c r="N498" s="6" t="n">
        <v>25</v>
      </c>
      <c r="O498" s="4" t="n">
        <f aca="false">M498*J498</f>
        <v>1380</v>
      </c>
      <c r="P498" s="4" t="n">
        <f aca="false">N499*J500</f>
        <v>7298.8</v>
      </c>
      <c r="Q498" s="4" t="n">
        <f aca="false">+O498/10</f>
        <v>138</v>
      </c>
    </row>
    <row r="499" customFormat="false" ht="12.8" hidden="false" customHeight="false" outlineLevel="0" collapsed="false">
      <c r="A499" s="6" t="n">
        <f aca="false">+A498-1</f>
        <v>126</v>
      </c>
      <c r="B499" s="6" t="n">
        <f aca="false">YEAR(F499)</f>
        <v>2018</v>
      </c>
      <c r="C499" s="6" t="n">
        <f aca="false">WEEKNUM(E499,1)</f>
        <v>45</v>
      </c>
      <c r="D499" s="6" t="n">
        <f aca="false">MONTH(E499)</f>
        <v>11</v>
      </c>
      <c r="E499" s="19" t="n">
        <f aca="false">+E498-1</f>
        <v>43411</v>
      </c>
      <c r="F499" s="18" t="n">
        <f aca="false">+E500</f>
        <v>43410</v>
      </c>
      <c r="G499" s="7" t="n">
        <f aca="false">NETWORKDAYS(F499,E499)-1</f>
        <v>1</v>
      </c>
      <c r="H499" s="8" t="n">
        <f aca="false">+MONTH(F499)</f>
        <v>11</v>
      </c>
      <c r="I499" s="6" t="n">
        <f aca="false">WEEKNUM(F499,1)</f>
        <v>45</v>
      </c>
      <c r="J499" s="6" t="n">
        <v>391</v>
      </c>
      <c r="K499" s="6" t="n">
        <v>319</v>
      </c>
      <c r="L499" s="6" t="n">
        <f aca="false">J500-K500</f>
        <v>-30</v>
      </c>
      <c r="M499" s="6" t="n">
        <v>3.5</v>
      </c>
      <c r="N499" s="6" t="n">
        <v>25.7</v>
      </c>
      <c r="O499" s="4" t="n">
        <f aca="false">M499*J499</f>
        <v>1368.5</v>
      </c>
      <c r="P499" s="4" t="n">
        <f aca="false">N500*J501</f>
        <v>8970</v>
      </c>
      <c r="Q499" s="4" t="n">
        <f aca="false">+O499/10</f>
        <v>136.85</v>
      </c>
    </row>
    <row r="500" customFormat="false" ht="12.8" hidden="false" customHeight="false" outlineLevel="0" collapsed="false">
      <c r="A500" s="6" t="n">
        <f aca="false">+A499-1</f>
        <v>125</v>
      </c>
      <c r="B500" s="6" t="n">
        <f aca="false">YEAR(F500)</f>
        <v>2018</v>
      </c>
      <c r="C500" s="6" t="n">
        <f aca="false">WEEKNUM(E500,1)</f>
        <v>45</v>
      </c>
      <c r="D500" s="6" t="n">
        <f aca="false">MONTH(E500)</f>
        <v>11</v>
      </c>
      <c r="E500" s="19" t="n">
        <f aca="false">+E499-1</f>
        <v>43410</v>
      </c>
      <c r="F500" s="18" t="n">
        <f aca="false">+E501</f>
        <v>43409</v>
      </c>
      <c r="G500" s="7" t="n">
        <f aca="false">NETWORKDAYS(F500,E500)-1</f>
        <v>1</v>
      </c>
      <c r="H500" s="8" t="n">
        <f aca="false">+MONTH(F500)</f>
        <v>11</v>
      </c>
      <c r="I500" s="6" t="n">
        <f aca="false">WEEKNUM(F500,1)</f>
        <v>45</v>
      </c>
      <c r="J500" s="6" t="n">
        <v>284</v>
      </c>
      <c r="K500" s="6" t="n">
        <v>314</v>
      </c>
      <c r="L500" s="6" t="n">
        <f aca="false">J501-K501</f>
        <v>79</v>
      </c>
      <c r="M500" s="6" t="n">
        <v>3.5</v>
      </c>
      <c r="N500" s="6" t="n">
        <v>23</v>
      </c>
      <c r="O500" s="4" t="n">
        <f aca="false">M500*J500</f>
        <v>994</v>
      </c>
      <c r="P500" s="4" t="n">
        <f aca="false">N501*J502</f>
        <v>10764.9</v>
      </c>
      <c r="Q500" s="4" t="n">
        <f aca="false">+O500/10</f>
        <v>99.4</v>
      </c>
    </row>
    <row r="501" customFormat="false" ht="12.8" hidden="false" customHeight="false" outlineLevel="0" collapsed="false">
      <c r="A501" s="6" t="n">
        <f aca="false">+A500-1</f>
        <v>124</v>
      </c>
      <c r="B501" s="6" t="n">
        <f aca="false">YEAR(F501)</f>
        <v>2018</v>
      </c>
      <c r="C501" s="6" t="n">
        <f aca="false">WEEKNUM(E501,1)</f>
        <v>45</v>
      </c>
      <c r="D501" s="6" t="n">
        <f aca="false">MONTH(E501)</f>
        <v>11</v>
      </c>
      <c r="E501" s="19" t="n">
        <f aca="false">+E500-1</f>
        <v>43409</v>
      </c>
      <c r="F501" s="18" t="n">
        <f aca="false">+E502</f>
        <v>43406</v>
      </c>
      <c r="G501" s="7" t="n">
        <f aca="false">NETWORKDAYS(F501,E501)-1</f>
        <v>1</v>
      </c>
      <c r="H501" s="8" t="n">
        <f aca="false">+MONTH(F501)</f>
        <v>11</v>
      </c>
      <c r="I501" s="6" t="n">
        <f aca="false">WEEKNUM(F501,1)</f>
        <v>44</v>
      </c>
      <c r="J501" s="6" t="n">
        <v>390</v>
      </c>
      <c r="K501" s="6" t="n">
        <v>311</v>
      </c>
      <c r="L501" s="6" t="n">
        <f aca="false">J502-K502</f>
        <v>127</v>
      </c>
      <c r="M501" s="6" t="n">
        <v>3.1</v>
      </c>
      <c r="N501" s="6" t="n">
        <v>24.3</v>
      </c>
      <c r="O501" s="4" t="n">
        <f aca="false">M501*J501</f>
        <v>1209</v>
      </c>
      <c r="P501" s="4" t="n">
        <f aca="false">N502*J503</f>
        <v>6696</v>
      </c>
      <c r="Q501" s="4" t="n">
        <f aca="false">+O501/10</f>
        <v>120.9</v>
      </c>
    </row>
    <row r="502" customFormat="false" ht="12.8" hidden="false" customHeight="false" outlineLevel="0" collapsed="false">
      <c r="A502" s="6" t="n">
        <f aca="false">+A501-1</f>
        <v>123</v>
      </c>
      <c r="B502" s="6" t="n">
        <f aca="false">YEAR(F502)</f>
        <v>2018</v>
      </c>
      <c r="C502" s="6" t="n">
        <f aca="false">WEEKNUM(E502,1)</f>
        <v>44</v>
      </c>
      <c r="D502" s="6" t="n">
        <f aca="false">MONTH(E502)</f>
        <v>11</v>
      </c>
      <c r="E502" s="19" t="n">
        <v>43406</v>
      </c>
      <c r="F502" s="18" t="n">
        <f aca="false">+E503</f>
        <v>43404</v>
      </c>
      <c r="G502" s="7" t="n">
        <f aca="false">NETWORKDAYS(F502,E502)-1</f>
        <v>2</v>
      </c>
      <c r="H502" s="8" t="n">
        <f aca="false">+MONTH(F502)</f>
        <v>10</v>
      </c>
      <c r="I502" s="6" t="n">
        <f aca="false">WEEKNUM(F502,1)</f>
        <v>44</v>
      </c>
      <c r="J502" s="6" t="n">
        <v>443</v>
      </c>
      <c r="K502" s="6" t="n">
        <v>316</v>
      </c>
      <c r="L502" s="6" t="n">
        <f aca="false">J503-K503</f>
        <v>15</v>
      </c>
      <c r="M502" s="6" t="n">
        <v>2.4</v>
      </c>
      <c r="N502" s="6" t="n">
        <v>21.6</v>
      </c>
      <c r="O502" s="4" t="n">
        <f aca="false">M502*J502</f>
        <v>1063.2</v>
      </c>
      <c r="P502" s="4" t="n">
        <f aca="false">N503*J504</f>
        <v>3571.2</v>
      </c>
      <c r="Q502" s="4" t="n">
        <f aca="false">+O502/10</f>
        <v>106.32</v>
      </c>
    </row>
    <row r="503" customFormat="false" ht="12.8" hidden="false" customHeight="false" outlineLevel="0" collapsed="false">
      <c r="A503" s="6" t="n">
        <f aca="false">+A502-1</f>
        <v>122</v>
      </c>
      <c r="B503" s="6" t="n">
        <f aca="false">YEAR(F503)</f>
        <v>2018</v>
      </c>
      <c r="C503" s="6" t="n">
        <f aca="false">WEEKNUM(E503,1)</f>
        <v>44</v>
      </c>
      <c r="D503" s="6" t="n">
        <f aca="false">MONTH(E503)</f>
        <v>10</v>
      </c>
      <c r="E503" s="19" t="n">
        <v>43404</v>
      </c>
      <c r="F503" s="18" t="n">
        <f aca="false">+E504</f>
        <v>43403</v>
      </c>
      <c r="G503" s="7" t="n">
        <f aca="false">NETWORKDAYS(F503,E503)-1</f>
        <v>1</v>
      </c>
      <c r="H503" s="8" t="n">
        <f aca="false">+MONTH(F503)</f>
        <v>10</v>
      </c>
      <c r="I503" s="6" t="n">
        <f aca="false">WEEKNUM(F503,1)</f>
        <v>44</v>
      </c>
      <c r="J503" s="6" t="n">
        <v>310</v>
      </c>
      <c r="K503" s="6" t="n">
        <v>295</v>
      </c>
      <c r="L503" s="6" t="n">
        <f aca="false">J504-K504</f>
        <v>-69</v>
      </c>
      <c r="M503" s="6" t="n">
        <v>3.1</v>
      </c>
      <c r="N503" s="6" t="n">
        <v>14.4</v>
      </c>
      <c r="O503" s="4" t="n">
        <f aca="false">M503*J503</f>
        <v>961</v>
      </c>
      <c r="P503" s="4" t="n">
        <f aca="false">N504*J505</f>
        <v>8411.8</v>
      </c>
      <c r="Q503" s="4" t="n">
        <f aca="false">+O503/10</f>
        <v>96.1</v>
      </c>
    </row>
    <row r="504" customFormat="false" ht="12.8" hidden="false" customHeight="false" outlineLevel="0" collapsed="false">
      <c r="A504" s="6" t="n">
        <f aca="false">+A503-1</f>
        <v>121</v>
      </c>
      <c r="B504" s="6" t="n">
        <f aca="false">YEAR(F504)</f>
        <v>2018</v>
      </c>
      <c r="C504" s="6" t="n">
        <f aca="false">WEEKNUM(E504,1)</f>
        <v>44</v>
      </c>
      <c r="D504" s="6" t="n">
        <f aca="false">MONTH(E504)</f>
        <v>10</v>
      </c>
      <c r="E504" s="19" t="n">
        <f aca="false">+E503-1</f>
        <v>43403</v>
      </c>
      <c r="F504" s="18" t="n">
        <f aca="false">+E505</f>
        <v>43402</v>
      </c>
      <c r="G504" s="7" t="n">
        <f aca="false">NETWORKDAYS(F504,E504)-1</f>
        <v>1</v>
      </c>
      <c r="H504" s="8" t="n">
        <f aca="false">+MONTH(F504)</f>
        <v>10</v>
      </c>
      <c r="I504" s="6" t="n">
        <f aca="false">WEEKNUM(F504,1)</f>
        <v>44</v>
      </c>
      <c r="J504" s="6" t="n">
        <v>248</v>
      </c>
      <c r="K504" s="6" t="n">
        <v>317</v>
      </c>
      <c r="L504" s="6" t="n">
        <f aca="false">J505-K505</f>
        <v>97</v>
      </c>
      <c r="M504" s="6" t="n">
        <v>3.1</v>
      </c>
      <c r="N504" s="6" t="n">
        <v>27.4</v>
      </c>
      <c r="O504" s="4" t="n">
        <f aca="false">M504*J504</f>
        <v>768.8</v>
      </c>
      <c r="P504" s="4" t="n">
        <f aca="false">N505*J506</f>
        <v>12020.4</v>
      </c>
      <c r="Q504" s="4" t="n">
        <f aca="false">+O504/10</f>
        <v>76.88</v>
      </c>
    </row>
    <row r="505" customFormat="false" ht="12.8" hidden="false" customHeight="false" outlineLevel="0" collapsed="false">
      <c r="A505" s="6" t="n">
        <f aca="false">+A504-1</f>
        <v>120</v>
      </c>
      <c r="B505" s="6" t="n">
        <f aca="false">YEAR(F505)</f>
        <v>2018</v>
      </c>
      <c r="C505" s="6" t="n">
        <f aca="false">WEEKNUM(E505,1)</f>
        <v>44</v>
      </c>
      <c r="D505" s="6" t="n">
        <f aca="false">MONTH(E505)</f>
        <v>10</v>
      </c>
      <c r="E505" s="19" t="n">
        <f aca="false">+E504-1</f>
        <v>43402</v>
      </c>
      <c r="F505" s="18" t="n">
        <f aca="false">+E506</f>
        <v>43399</v>
      </c>
      <c r="G505" s="7" t="n">
        <f aca="false">NETWORKDAYS(F505,E505)-1</f>
        <v>1</v>
      </c>
      <c r="H505" s="8" t="n">
        <f aca="false">+MONTH(F505)</f>
        <v>10</v>
      </c>
      <c r="I505" s="6" t="n">
        <f aca="false">WEEKNUM(F505,1)</f>
        <v>43</v>
      </c>
      <c r="J505" s="6" t="n">
        <v>307</v>
      </c>
      <c r="K505" s="6" t="n">
        <v>210</v>
      </c>
      <c r="L505" s="6" t="n">
        <f aca="false">J506-K506</f>
        <v>174</v>
      </c>
      <c r="M505" s="6" t="n">
        <v>3.5</v>
      </c>
      <c r="N505" s="6" t="n">
        <v>25.2</v>
      </c>
      <c r="O505" s="4" t="n">
        <f aca="false">M505*J505</f>
        <v>1074.5</v>
      </c>
      <c r="P505" s="4" t="n">
        <f aca="false">N506*J507</f>
        <v>8029</v>
      </c>
      <c r="Q505" s="4" t="n">
        <f aca="false">+O505/10</f>
        <v>107.45</v>
      </c>
    </row>
    <row r="506" customFormat="false" ht="12.8" hidden="false" customHeight="false" outlineLevel="0" collapsed="false">
      <c r="A506" s="6" t="n">
        <f aca="false">+A505-1</f>
        <v>119</v>
      </c>
      <c r="B506" s="6" t="n">
        <f aca="false">YEAR(F506)</f>
        <v>2018</v>
      </c>
      <c r="C506" s="6" t="n">
        <f aca="false">WEEKNUM(E506,1)</f>
        <v>43</v>
      </c>
      <c r="D506" s="6" t="n">
        <f aca="false">MONTH(E506)</f>
        <v>10</v>
      </c>
      <c r="E506" s="19" t="n">
        <v>43399</v>
      </c>
      <c r="F506" s="18" t="n">
        <f aca="false">+E507</f>
        <v>43398</v>
      </c>
      <c r="G506" s="7" t="n">
        <f aca="false">NETWORKDAYS(F506,E506)-1</f>
        <v>1</v>
      </c>
      <c r="H506" s="8" t="n">
        <f aca="false">+MONTH(F506)</f>
        <v>10</v>
      </c>
      <c r="I506" s="6" t="n">
        <f aca="false">WEEKNUM(F506,1)</f>
        <v>43</v>
      </c>
      <c r="J506" s="6" t="n">
        <v>477</v>
      </c>
      <c r="K506" s="6" t="n">
        <v>303</v>
      </c>
      <c r="L506" s="6" t="n">
        <f aca="false">J507-K507</f>
        <v>7</v>
      </c>
      <c r="M506" s="6" t="n">
        <v>3.2</v>
      </c>
      <c r="N506" s="6" t="n">
        <v>25.9</v>
      </c>
      <c r="O506" s="4" t="n">
        <f aca="false">M506*J506</f>
        <v>1526.4</v>
      </c>
      <c r="P506" s="4" t="n">
        <f aca="false">N507*J508</f>
        <v>7235.8</v>
      </c>
      <c r="Q506" s="4" t="n">
        <f aca="false">+O506/10</f>
        <v>152.64</v>
      </c>
    </row>
    <row r="507" customFormat="false" ht="12.8" hidden="false" customHeight="false" outlineLevel="0" collapsed="false">
      <c r="A507" s="6" t="n">
        <f aca="false">+A506-1</f>
        <v>118</v>
      </c>
      <c r="B507" s="6" t="n">
        <f aca="false">YEAR(F507)</f>
        <v>2018</v>
      </c>
      <c r="C507" s="6" t="n">
        <f aca="false">WEEKNUM(E507,1)</f>
        <v>43</v>
      </c>
      <c r="D507" s="6" t="n">
        <f aca="false">MONTH(E507)</f>
        <v>10</v>
      </c>
      <c r="E507" s="19" t="n">
        <f aca="false">+E506-1</f>
        <v>43398</v>
      </c>
      <c r="F507" s="18" t="n">
        <f aca="false">+E508</f>
        <v>43397</v>
      </c>
      <c r="G507" s="7" t="n">
        <f aca="false">NETWORKDAYS(F507,E507)-1</f>
        <v>1</v>
      </c>
      <c r="H507" s="8" t="n">
        <f aca="false">+MONTH(F507)</f>
        <v>10</v>
      </c>
      <c r="I507" s="6" t="n">
        <f aca="false">WEEKNUM(F507,1)</f>
        <v>43</v>
      </c>
      <c r="J507" s="6" t="n">
        <v>310</v>
      </c>
      <c r="K507" s="6" t="n">
        <v>303</v>
      </c>
      <c r="L507" s="6" t="n">
        <f aca="false">J508-K508</f>
        <v>-12</v>
      </c>
      <c r="M507" s="6" t="n">
        <v>4.2</v>
      </c>
      <c r="N507" s="6" t="n">
        <v>25.3</v>
      </c>
      <c r="O507" s="4" t="n">
        <f aca="false">M507*J507</f>
        <v>1302</v>
      </c>
      <c r="P507" s="4" t="n">
        <f aca="false">N508*J509</f>
        <v>6949.6</v>
      </c>
      <c r="Q507" s="4" t="n">
        <f aca="false">+O507/10</f>
        <v>130.2</v>
      </c>
    </row>
    <row r="508" customFormat="false" ht="12.8" hidden="false" customHeight="false" outlineLevel="0" collapsed="false">
      <c r="A508" s="6" t="n">
        <f aca="false">+A507-1</f>
        <v>117</v>
      </c>
      <c r="B508" s="6" t="n">
        <f aca="false">YEAR(F508)</f>
        <v>2018</v>
      </c>
      <c r="C508" s="6" t="n">
        <f aca="false">WEEKNUM(E508,1)</f>
        <v>43</v>
      </c>
      <c r="D508" s="6" t="n">
        <f aca="false">MONTH(E508)</f>
        <v>10</v>
      </c>
      <c r="E508" s="19" t="n">
        <f aca="false">+E507-1</f>
        <v>43397</v>
      </c>
      <c r="F508" s="18" t="n">
        <f aca="false">+E509</f>
        <v>43396</v>
      </c>
      <c r="G508" s="7" t="n">
        <f aca="false">NETWORKDAYS(F508,E508)-1</f>
        <v>1</v>
      </c>
      <c r="H508" s="8" t="n">
        <f aca="false">+MONTH(F508)</f>
        <v>10</v>
      </c>
      <c r="I508" s="6" t="n">
        <f aca="false">WEEKNUM(F508,1)</f>
        <v>43</v>
      </c>
      <c r="J508" s="6" t="n">
        <v>286</v>
      </c>
      <c r="K508" s="6" t="n">
        <v>298</v>
      </c>
      <c r="L508" s="6" t="n">
        <f aca="false">J509-K509</f>
        <v>-18</v>
      </c>
      <c r="M508" s="6" t="n">
        <v>3.3</v>
      </c>
      <c r="N508" s="6" t="n">
        <v>23.8</v>
      </c>
      <c r="O508" s="4" t="n">
        <f aca="false">M508*J508</f>
        <v>943.8</v>
      </c>
      <c r="P508" s="4" t="n">
        <f aca="false">N509*J510</f>
        <v>8550</v>
      </c>
      <c r="Q508" s="4" t="n">
        <f aca="false">+O508/10</f>
        <v>94.38</v>
      </c>
    </row>
    <row r="509" customFormat="false" ht="12.8" hidden="false" customHeight="false" outlineLevel="0" collapsed="false">
      <c r="A509" s="6" t="n">
        <f aca="false">+A508-1</f>
        <v>116</v>
      </c>
      <c r="B509" s="6" t="n">
        <f aca="false">YEAR(F509)</f>
        <v>2018</v>
      </c>
      <c r="C509" s="6" t="n">
        <f aca="false">WEEKNUM(E509,1)</f>
        <v>43</v>
      </c>
      <c r="D509" s="6" t="n">
        <f aca="false">MONTH(E509)</f>
        <v>10</v>
      </c>
      <c r="E509" s="19" t="n">
        <f aca="false">+E508-1</f>
        <v>43396</v>
      </c>
      <c r="F509" s="18" t="n">
        <f aca="false">+E510</f>
        <v>43395</v>
      </c>
      <c r="G509" s="7" t="n">
        <f aca="false">NETWORKDAYS(F509,E509)-1</f>
        <v>1</v>
      </c>
      <c r="H509" s="8" t="n">
        <f aca="false">+MONTH(F509)</f>
        <v>10</v>
      </c>
      <c r="I509" s="6" t="n">
        <f aca="false">WEEKNUM(F509,1)</f>
        <v>43</v>
      </c>
      <c r="J509" s="6" t="n">
        <v>292</v>
      </c>
      <c r="K509" s="6" t="n">
        <v>310</v>
      </c>
      <c r="L509" s="6" t="n">
        <f aca="false">J510-K510</f>
        <v>40</v>
      </c>
      <c r="M509" s="6" t="n">
        <v>3</v>
      </c>
      <c r="N509" s="6" t="n">
        <v>25</v>
      </c>
      <c r="O509" s="4" t="n">
        <f aca="false">M509*J509</f>
        <v>876</v>
      </c>
      <c r="P509" s="4" t="n">
        <f aca="false">N510*J511</f>
        <v>7555.8</v>
      </c>
      <c r="Q509" s="4" t="n">
        <f aca="false">+O509/10</f>
        <v>87.6</v>
      </c>
    </row>
    <row r="510" customFormat="false" ht="12.8" hidden="false" customHeight="false" outlineLevel="0" collapsed="false">
      <c r="A510" s="6" t="n">
        <f aca="false">+A509-1</f>
        <v>115</v>
      </c>
      <c r="B510" s="6" t="n">
        <f aca="false">YEAR(F510)</f>
        <v>2018</v>
      </c>
      <c r="C510" s="6" t="n">
        <f aca="false">WEEKNUM(E510,1)</f>
        <v>43</v>
      </c>
      <c r="D510" s="6" t="n">
        <f aca="false">MONTH(E510)</f>
        <v>10</v>
      </c>
      <c r="E510" s="19" t="n">
        <f aca="false">+E509-1</f>
        <v>43395</v>
      </c>
      <c r="F510" s="18" t="n">
        <f aca="false">+E511</f>
        <v>43392</v>
      </c>
      <c r="G510" s="7" t="n">
        <f aca="false">NETWORKDAYS(F510,E510)-1</f>
        <v>1</v>
      </c>
      <c r="H510" s="8" t="n">
        <f aca="false">+MONTH(F510)</f>
        <v>10</v>
      </c>
      <c r="I510" s="6" t="n">
        <f aca="false">WEEKNUM(F510,1)</f>
        <v>42</v>
      </c>
      <c r="J510" s="6" t="n">
        <v>342</v>
      </c>
      <c r="K510" s="6" t="n">
        <v>302</v>
      </c>
      <c r="L510" s="6" t="n">
        <f aca="false">J511-K511</f>
        <v>-6</v>
      </c>
      <c r="M510" s="6" t="n">
        <v>3.5</v>
      </c>
      <c r="N510" s="6" t="n">
        <v>25.7</v>
      </c>
      <c r="O510" s="4" t="n">
        <f aca="false">M510*J510</f>
        <v>1197</v>
      </c>
      <c r="P510" s="4" t="n">
        <f aca="false">N511*J512</f>
        <v>9292.8</v>
      </c>
      <c r="Q510" s="4" t="n">
        <f aca="false">+O510/10</f>
        <v>119.7</v>
      </c>
    </row>
    <row r="511" customFormat="false" ht="12.8" hidden="false" customHeight="false" outlineLevel="0" collapsed="false">
      <c r="A511" s="6" t="n">
        <f aca="false">+A510-1</f>
        <v>114</v>
      </c>
      <c r="B511" s="6" t="n">
        <f aca="false">YEAR(F511)</f>
        <v>2018</v>
      </c>
      <c r="C511" s="6" t="n">
        <f aca="false">WEEKNUM(E511,1)</f>
        <v>42</v>
      </c>
      <c r="D511" s="6" t="n">
        <f aca="false">MONTH(E511)</f>
        <v>10</v>
      </c>
      <c r="E511" s="19" t="n">
        <v>43392</v>
      </c>
      <c r="F511" s="18" t="n">
        <f aca="false">+E512</f>
        <v>43391</v>
      </c>
      <c r="G511" s="7" t="n">
        <f aca="false">NETWORKDAYS(F511,E511)-1</f>
        <v>1</v>
      </c>
      <c r="H511" s="8" t="n">
        <f aca="false">+MONTH(F511)</f>
        <v>10</v>
      </c>
      <c r="I511" s="6" t="n">
        <f aca="false">WEEKNUM(F511,1)</f>
        <v>42</v>
      </c>
      <c r="J511" s="6" t="n">
        <v>294</v>
      </c>
      <c r="K511" s="6" t="n">
        <v>300</v>
      </c>
      <c r="L511" s="6" t="n">
        <f aca="false">J512-K512</f>
        <v>61</v>
      </c>
      <c r="M511" s="6" t="n">
        <v>3.8</v>
      </c>
      <c r="N511" s="6" t="n">
        <v>26.4</v>
      </c>
      <c r="O511" s="4" t="n">
        <f aca="false">M511*J511</f>
        <v>1117.2</v>
      </c>
      <c r="P511" s="4" t="n">
        <f aca="false">N512*J513</f>
        <v>13912.2</v>
      </c>
      <c r="Q511" s="4" t="n">
        <f aca="false">+O511/10</f>
        <v>111.72</v>
      </c>
    </row>
    <row r="512" customFormat="false" ht="12.8" hidden="false" customHeight="false" outlineLevel="0" collapsed="false">
      <c r="A512" s="6" t="n">
        <f aca="false">+A511-1</f>
        <v>113</v>
      </c>
      <c r="B512" s="6" t="n">
        <f aca="false">YEAR(F512)</f>
        <v>2018</v>
      </c>
      <c r="C512" s="6" t="n">
        <f aca="false">WEEKNUM(E512,1)</f>
        <v>42</v>
      </c>
      <c r="D512" s="6" t="n">
        <f aca="false">MONTH(E512)</f>
        <v>10</v>
      </c>
      <c r="E512" s="19" t="n">
        <f aca="false">+E511-1</f>
        <v>43391</v>
      </c>
      <c r="F512" s="18" t="n">
        <f aca="false">+E513</f>
        <v>43390</v>
      </c>
      <c r="G512" s="7" t="n">
        <f aca="false">NETWORKDAYS(F512,E512)-1</f>
        <v>1</v>
      </c>
      <c r="H512" s="8" t="n">
        <f aca="false">+MONTH(F512)</f>
        <v>10</v>
      </c>
      <c r="I512" s="6" t="n">
        <f aca="false">WEEKNUM(F512,1)</f>
        <v>42</v>
      </c>
      <c r="J512" s="6" t="n">
        <v>352</v>
      </c>
      <c r="K512" s="6" t="n">
        <v>291</v>
      </c>
      <c r="L512" s="6" t="n">
        <f aca="false">J513-K513</f>
        <v>217</v>
      </c>
      <c r="M512" s="6" t="n">
        <v>3.08</v>
      </c>
      <c r="N512" s="6" t="n">
        <v>26.2</v>
      </c>
      <c r="O512" s="4" t="n">
        <f aca="false">M512*J512</f>
        <v>1084.16</v>
      </c>
      <c r="P512" s="4" t="n">
        <f aca="false">N513*J514</f>
        <v>11094.6</v>
      </c>
      <c r="Q512" s="4" t="n">
        <f aca="false">+O512/10</f>
        <v>108.416</v>
      </c>
    </row>
    <row r="513" customFormat="false" ht="12.8" hidden="false" customHeight="false" outlineLevel="0" collapsed="false">
      <c r="A513" s="6" t="n">
        <f aca="false">+A512-1</f>
        <v>112</v>
      </c>
      <c r="B513" s="6" t="n">
        <f aca="false">YEAR(F513)</f>
        <v>2018</v>
      </c>
      <c r="C513" s="6" t="n">
        <f aca="false">WEEKNUM(E513,1)</f>
        <v>42</v>
      </c>
      <c r="D513" s="6" t="n">
        <f aca="false">MONTH(E513)</f>
        <v>10</v>
      </c>
      <c r="E513" s="19" t="n">
        <f aca="false">+E512-1</f>
        <v>43390</v>
      </c>
      <c r="F513" s="18" t="n">
        <f aca="false">+E514</f>
        <v>43389</v>
      </c>
      <c r="G513" s="7" t="n">
        <f aca="false">NETWORKDAYS(F513,E513)-1</f>
        <v>1</v>
      </c>
      <c r="H513" s="8" t="n">
        <f aca="false">+MONTH(F513)</f>
        <v>10</v>
      </c>
      <c r="I513" s="6" t="n">
        <f aca="false">WEEKNUM(F513,1)</f>
        <v>42</v>
      </c>
      <c r="J513" s="6" t="n">
        <v>531</v>
      </c>
      <c r="K513" s="6" t="n">
        <v>314</v>
      </c>
      <c r="L513" s="6" t="n">
        <f aca="false">J514-K514</f>
        <v>148</v>
      </c>
      <c r="M513" s="6" t="n">
        <v>2.7</v>
      </c>
      <c r="N513" s="6" t="n">
        <v>24.6</v>
      </c>
      <c r="O513" s="4" t="n">
        <f aca="false">M513*J513</f>
        <v>1433.7</v>
      </c>
      <c r="P513" s="4" t="n">
        <f aca="false">N514*J515</f>
        <v>11822</v>
      </c>
      <c r="Q513" s="4" t="n">
        <f aca="false">+O513/10</f>
        <v>143.37</v>
      </c>
    </row>
    <row r="514" customFormat="false" ht="12.8" hidden="false" customHeight="false" outlineLevel="0" collapsed="false">
      <c r="A514" s="6" t="n">
        <f aca="false">+A513-1</f>
        <v>111</v>
      </c>
      <c r="B514" s="6" t="n">
        <f aca="false">YEAR(F514)</f>
        <v>2018</v>
      </c>
      <c r="C514" s="6" t="n">
        <f aca="false">WEEKNUM(E514,1)</f>
        <v>42</v>
      </c>
      <c r="D514" s="6" t="n">
        <f aca="false">MONTH(E514)</f>
        <v>10</v>
      </c>
      <c r="E514" s="19" t="n">
        <f aca="false">+E513-1</f>
        <v>43389</v>
      </c>
      <c r="F514" s="18" t="n">
        <f aca="false">+E515</f>
        <v>43388</v>
      </c>
      <c r="G514" s="7" t="n">
        <f aca="false">NETWORKDAYS(F514,E514)-1</f>
        <v>1</v>
      </c>
      <c r="H514" s="8" t="n">
        <f aca="false">+MONTH(F514)</f>
        <v>10</v>
      </c>
      <c r="I514" s="6" t="n">
        <f aca="false">WEEKNUM(F514,1)</f>
        <v>42</v>
      </c>
      <c r="J514" s="6" t="n">
        <v>451</v>
      </c>
      <c r="K514" s="6" t="n">
        <v>303</v>
      </c>
      <c r="L514" s="6" t="n">
        <f aca="false">J515-K515</f>
        <v>164</v>
      </c>
      <c r="M514" s="6" t="n">
        <v>3.4</v>
      </c>
      <c r="N514" s="6" t="n">
        <v>25.7</v>
      </c>
      <c r="O514" s="4" t="n">
        <f aca="false">M514*J514</f>
        <v>1533.4</v>
      </c>
      <c r="P514" s="4" t="n">
        <f aca="false">N515*J516</f>
        <v>8107</v>
      </c>
      <c r="Q514" s="4" t="n">
        <f aca="false">+O514/10</f>
        <v>153.34</v>
      </c>
    </row>
    <row r="515" customFormat="false" ht="12.8" hidden="false" customHeight="false" outlineLevel="0" collapsed="false">
      <c r="A515" s="6" t="n">
        <f aca="false">+A514-1</f>
        <v>110</v>
      </c>
      <c r="B515" s="6" t="n">
        <f aca="false">YEAR(F515)</f>
        <v>2018</v>
      </c>
      <c r="C515" s="6" t="n">
        <f aca="false">WEEKNUM(E515,1)</f>
        <v>42</v>
      </c>
      <c r="D515" s="6" t="n">
        <f aca="false">MONTH(E515)</f>
        <v>10</v>
      </c>
      <c r="E515" s="19" t="n">
        <f aca="false">+E514-1</f>
        <v>43388</v>
      </c>
      <c r="F515" s="18" t="n">
        <f aca="false">+E516</f>
        <v>43385</v>
      </c>
      <c r="G515" s="7" t="n">
        <f aca="false">NETWORKDAYS(F515,E515)-1</f>
        <v>1</v>
      </c>
      <c r="H515" s="8" t="n">
        <f aca="false">+MONTH(F515)</f>
        <v>10</v>
      </c>
      <c r="I515" s="6" t="n">
        <f aca="false">WEEKNUM(F515,1)</f>
        <v>41</v>
      </c>
      <c r="J515" s="6" t="n">
        <v>460</v>
      </c>
      <c r="K515" s="6" t="n">
        <v>296</v>
      </c>
      <c r="L515" s="6" t="n">
        <f aca="false">J516-K516</f>
        <v>44</v>
      </c>
      <c r="M515" s="6" t="n">
        <v>3.6</v>
      </c>
      <c r="N515" s="6" t="n">
        <v>24.2</v>
      </c>
      <c r="O515" s="4" t="n">
        <f aca="false">M515*J515</f>
        <v>1656</v>
      </c>
      <c r="P515" s="4" t="n">
        <f aca="false">N516*J517</f>
        <v>8371.2</v>
      </c>
      <c r="Q515" s="4" t="n">
        <f aca="false">+O515/10</f>
        <v>165.6</v>
      </c>
    </row>
    <row r="516" customFormat="false" ht="12.8" hidden="false" customHeight="false" outlineLevel="0" collapsed="false">
      <c r="A516" s="6" t="n">
        <f aca="false">+A515-1</f>
        <v>109</v>
      </c>
      <c r="B516" s="6" t="n">
        <f aca="false">YEAR(F516)</f>
        <v>2018</v>
      </c>
      <c r="C516" s="6" t="n">
        <f aca="false">WEEKNUM(E516,1)</f>
        <v>41</v>
      </c>
      <c r="D516" s="6" t="n">
        <f aca="false">MONTH(E516)</f>
        <v>10</v>
      </c>
      <c r="E516" s="19" t="n">
        <v>43385</v>
      </c>
      <c r="F516" s="18" t="n">
        <f aca="false">+E517</f>
        <v>43384</v>
      </c>
      <c r="G516" s="7" t="n">
        <f aca="false">NETWORKDAYS(F516,E516)-1</f>
        <v>1</v>
      </c>
      <c r="H516" s="8" t="n">
        <f aca="false">+MONTH(F516)</f>
        <v>10</v>
      </c>
      <c r="I516" s="6" t="n">
        <f aca="false">WEEKNUM(F516,1)</f>
        <v>41</v>
      </c>
      <c r="J516" s="6" t="n">
        <v>335</v>
      </c>
      <c r="K516" s="6" t="n">
        <v>291</v>
      </c>
      <c r="L516" s="6" t="n">
        <f aca="false">J517-K517</f>
        <v>26</v>
      </c>
      <c r="M516" s="6" t="n">
        <v>3.5</v>
      </c>
      <c r="N516" s="6" t="n">
        <v>25.6</v>
      </c>
      <c r="O516" s="4" t="n">
        <f aca="false">M516*J516</f>
        <v>1172.5</v>
      </c>
      <c r="P516" s="4" t="n">
        <f aca="false">N517*J518</f>
        <v>9594</v>
      </c>
      <c r="Q516" s="4" t="n">
        <f aca="false">+O516/10</f>
        <v>117.25</v>
      </c>
    </row>
    <row r="517" customFormat="false" ht="12.8" hidden="false" customHeight="false" outlineLevel="0" collapsed="false">
      <c r="A517" s="6" t="n">
        <f aca="false">+A516-1</f>
        <v>108</v>
      </c>
      <c r="B517" s="6" t="n">
        <f aca="false">YEAR(F517)</f>
        <v>2018</v>
      </c>
      <c r="C517" s="6" t="n">
        <f aca="false">WEEKNUM(E517,1)</f>
        <v>41</v>
      </c>
      <c r="D517" s="6" t="n">
        <f aca="false">MONTH(E517)</f>
        <v>10</v>
      </c>
      <c r="E517" s="19" t="n">
        <f aca="false">+E516-1</f>
        <v>43384</v>
      </c>
      <c r="F517" s="18" t="n">
        <f aca="false">+E518</f>
        <v>43382</v>
      </c>
      <c r="G517" s="7" t="n">
        <f aca="false">NETWORKDAYS(F517,E517)-1</f>
        <v>2</v>
      </c>
      <c r="H517" s="8" t="n">
        <f aca="false">+MONTH(F517)</f>
        <v>10</v>
      </c>
      <c r="I517" s="6" t="n">
        <f aca="false">WEEKNUM(F517,1)</f>
        <v>41</v>
      </c>
      <c r="J517" s="6" t="n">
        <v>327</v>
      </c>
      <c r="K517" s="6" t="n">
        <v>301</v>
      </c>
      <c r="L517" s="6" t="n">
        <f aca="false">J518-K518</f>
        <v>109</v>
      </c>
      <c r="M517" s="6" t="n">
        <v>3.4</v>
      </c>
      <c r="N517" s="6" t="n">
        <v>23.4</v>
      </c>
      <c r="O517" s="4" t="n">
        <f aca="false">M517*J517</f>
        <v>1111.8</v>
      </c>
      <c r="P517" s="4" t="n">
        <f aca="false">N518*J519</f>
        <v>7367.6</v>
      </c>
      <c r="Q517" s="4" t="n">
        <f aca="false">+O517/10</f>
        <v>111.18</v>
      </c>
    </row>
    <row r="518" customFormat="false" ht="12.8" hidden="false" customHeight="false" outlineLevel="0" collapsed="false">
      <c r="A518" s="6" t="n">
        <f aca="false">+A517-1</f>
        <v>107</v>
      </c>
      <c r="B518" s="6" t="n">
        <f aca="false">YEAR(F518)</f>
        <v>2018</v>
      </c>
      <c r="C518" s="6" t="n">
        <f aca="false">WEEKNUM(E518,1)</f>
        <v>41</v>
      </c>
      <c r="D518" s="6" t="n">
        <f aca="false">MONTH(E518)</f>
        <v>10</v>
      </c>
      <c r="E518" s="19" t="n">
        <v>43382</v>
      </c>
      <c r="F518" s="18" t="n">
        <f aca="false">+E519</f>
        <v>43381</v>
      </c>
      <c r="G518" s="7" t="n">
        <f aca="false">NETWORKDAYS(F518,E518)-1</f>
        <v>1</v>
      </c>
      <c r="H518" s="8" t="n">
        <f aca="false">+MONTH(F518)</f>
        <v>10</v>
      </c>
      <c r="I518" s="6" t="n">
        <f aca="false">WEEKNUM(F518,1)</f>
        <v>41</v>
      </c>
      <c r="J518" s="6" t="n">
        <v>410</v>
      </c>
      <c r="K518" s="6" t="n">
        <v>301</v>
      </c>
      <c r="L518" s="6" t="n">
        <f aca="false">J519-K519</f>
        <v>22</v>
      </c>
      <c r="M518" s="6" t="n">
        <v>3.2</v>
      </c>
      <c r="N518" s="6" t="n">
        <v>22.6</v>
      </c>
      <c r="O518" s="4" t="n">
        <f aca="false">M518*J518</f>
        <v>1312</v>
      </c>
      <c r="P518" s="4" t="n">
        <f aca="false">N519*J520</f>
        <v>7209.4</v>
      </c>
      <c r="Q518" s="4" t="n">
        <f aca="false">+O518/10</f>
        <v>131.2</v>
      </c>
    </row>
    <row r="519" customFormat="false" ht="12.8" hidden="false" customHeight="false" outlineLevel="0" collapsed="false">
      <c r="A519" s="6" t="n">
        <f aca="false">+A518-1</f>
        <v>106</v>
      </c>
      <c r="B519" s="6" t="n">
        <f aca="false">YEAR(F519)</f>
        <v>2018</v>
      </c>
      <c r="C519" s="6" t="n">
        <f aca="false">WEEKNUM(E519,1)</f>
        <v>41</v>
      </c>
      <c r="D519" s="6" t="n">
        <f aca="false">MONTH(E519)</f>
        <v>10</v>
      </c>
      <c r="E519" s="19" t="n">
        <v>43381</v>
      </c>
      <c r="F519" s="18" t="n">
        <f aca="false">+E520</f>
        <v>43379</v>
      </c>
      <c r="G519" s="7" t="n">
        <f aca="false">NETWORKDAYS(F519,E519)-1</f>
        <v>0</v>
      </c>
      <c r="H519" s="8" t="n">
        <f aca="false">+MONTH(F519)</f>
        <v>10</v>
      </c>
      <c r="I519" s="6" t="n">
        <f aca="false">WEEKNUM(F519,1)</f>
        <v>40</v>
      </c>
      <c r="J519" s="6" t="n">
        <v>326</v>
      </c>
      <c r="K519" s="6" t="n">
        <v>304</v>
      </c>
      <c r="L519" s="6" t="n">
        <f aca="false">J520-K520</f>
        <v>16</v>
      </c>
      <c r="M519" s="6" t="n">
        <v>3</v>
      </c>
      <c r="N519" s="6" t="n">
        <v>22.6</v>
      </c>
      <c r="O519" s="4" t="n">
        <f aca="false">M519*J519</f>
        <v>978</v>
      </c>
      <c r="P519" s="4" t="n">
        <f aca="false">N520*J521</f>
        <v>8485.4</v>
      </c>
      <c r="Q519" s="4" t="n">
        <f aca="false">+O519/10</f>
        <v>97.8</v>
      </c>
    </row>
    <row r="520" customFormat="false" ht="12.8" hidden="false" customHeight="false" outlineLevel="0" collapsed="false">
      <c r="A520" s="6" t="n">
        <v>104</v>
      </c>
      <c r="B520" s="6" t="n">
        <f aca="false">YEAR(F520)</f>
        <v>2018</v>
      </c>
      <c r="C520" s="6" t="n">
        <f aca="false">WEEKNUM(E520,1)</f>
        <v>40</v>
      </c>
      <c r="D520" s="6" t="n">
        <f aca="false">MONTH(E520)</f>
        <v>10</v>
      </c>
      <c r="E520" s="19" t="n">
        <v>43379</v>
      </c>
      <c r="F520" s="18" t="n">
        <f aca="false">+E521</f>
        <v>43377</v>
      </c>
      <c r="G520" s="7" t="n">
        <f aca="false">NETWORKDAYS(F520,E520)-1</f>
        <v>1</v>
      </c>
      <c r="H520" s="8" t="n">
        <f aca="false">+MONTH(F520)</f>
        <v>10</v>
      </c>
      <c r="I520" s="6" t="n">
        <f aca="false">WEEKNUM(F520,1)</f>
        <v>40</v>
      </c>
      <c r="J520" s="6" t="n">
        <v>319</v>
      </c>
      <c r="K520" s="6" t="n">
        <v>303</v>
      </c>
      <c r="L520" s="6" t="n">
        <f aca="false">J521-K521</f>
        <v>20</v>
      </c>
      <c r="M520" s="6" t="n">
        <v>3.4</v>
      </c>
      <c r="N520" s="6" t="n">
        <v>26.6</v>
      </c>
      <c r="O520" s="4" t="n">
        <f aca="false">M520*J520</f>
        <v>1084.6</v>
      </c>
      <c r="P520" s="4" t="n">
        <f aca="false">N521*J522</f>
        <v>7767.1</v>
      </c>
      <c r="Q520" s="4" t="n">
        <f aca="false">+O520/10</f>
        <v>108.46</v>
      </c>
    </row>
    <row r="521" customFormat="false" ht="12.8" hidden="false" customHeight="false" outlineLevel="0" collapsed="false">
      <c r="A521" s="6" t="n">
        <f aca="false">+A520-1</f>
        <v>103</v>
      </c>
      <c r="B521" s="6" t="n">
        <f aca="false">YEAR(F521)</f>
        <v>2018</v>
      </c>
      <c r="C521" s="6" t="n">
        <f aca="false">WEEKNUM(E521,1)</f>
        <v>40</v>
      </c>
      <c r="D521" s="6" t="n">
        <f aca="false">MONTH(E521)</f>
        <v>10</v>
      </c>
      <c r="E521" s="19" t="n">
        <v>43377</v>
      </c>
      <c r="F521" s="18" t="n">
        <f aca="false">+E522</f>
        <v>43376</v>
      </c>
      <c r="G521" s="7" t="n">
        <f aca="false">NETWORKDAYS(F521,E521)-1</f>
        <v>1</v>
      </c>
      <c r="H521" s="8" t="n">
        <f aca="false">+MONTH(F521)</f>
        <v>10</v>
      </c>
      <c r="I521" s="6" t="n">
        <f aca="false">WEEKNUM(F521,1)</f>
        <v>40</v>
      </c>
      <c r="J521" s="6" t="n">
        <v>319</v>
      </c>
      <c r="K521" s="6" t="n">
        <v>299</v>
      </c>
      <c r="L521" s="6" t="n">
        <f aca="false">J522-K522</f>
        <v>6</v>
      </c>
      <c r="M521" s="6" t="n">
        <v>4.2</v>
      </c>
      <c r="N521" s="6" t="n">
        <v>25.3</v>
      </c>
      <c r="O521" s="4" t="n">
        <f aca="false">M521*J521</f>
        <v>1339.8</v>
      </c>
      <c r="P521" s="4" t="n">
        <f aca="false">N522*J523</f>
        <v>8655.8</v>
      </c>
      <c r="Q521" s="4" t="n">
        <f aca="false">+O521/10</f>
        <v>133.98</v>
      </c>
    </row>
    <row r="522" customFormat="false" ht="12.8" hidden="false" customHeight="false" outlineLevel="0" collapsed="false">
      <c r="A522" s="6" t="n">
        <f aca="false">+A521-1</f>
        <v>102</v>
      </c>
      <c r="B522" s="6" t="n">
        <f aca="false">YEAR(F522)</f>
        <v>2018</v>
      </c>
      <c r="C522" s="6" t="n">
        <f aca="false">WEEKNUM(E522,1)</f>
        <v>40</v>
      </c>
      <c r="D522" s="6" t="n">
        <f aca="false">MONTH(E522)</f>
        <v>10</v>
      </c>
      <c r="E522" s="19" t="n">
        <v>43376</v>
      </c>
      <c r="F522" s="18" t="n">
        <f aca="false">+E523</f>
        <v>43375</v>
      </c>
      <c r="G522" s="7" t="n">
        <f aca="false">NETWORKDAYS(F522,E522)-1</f>
        <v>1</v>
      </c>
      <c r="H522" s="8" t="n">
        <f aca="false">+MONTH(F522)</f>
        <v>10</v>
      </c>
      <c r="I522" s="6" t="n">
        <f aca="false">WEEKNUM(F522,1)</f>
        <v>40</v>
      </c>
      <c r="J522" s="6" t="n">
        <v>307</v>
      </c>
      <c r="K522" s="6" t="n">
        <v>301</v>
      </c>
      <c r="L522" s="6" t="n">
        <f aca="false">J523-K523</f>
        <v>72</v>
      </c>
      <c r="M522" s="6" t="n">
        <v>3.3</v>
      </c>
      <c r="N522" s="6" t="n">
        <v>22.6</v>
      </c>
      <c r="O522" s="4" t="n">
        <f aca="false">M522*J522</f>
        <v>1013.1</v>
      </c>
      <c r="P522" s="4" t="n">
        <f aca="false">N523*J524</f>
        <v>8194.7</v>
      </c>
      <c r="Q522" s="4" t="n">
        <f aca="false">+O522/10</f>
        <v>101.31</v>
      </c>
    </row>
    <row r="523" customFormat="false" ht="12.8" hidden="false" customHeight="false" outlineLevel="0" collapsed="false">
      <c r="A523" s="6" t="n">
        <f aca="false">+A522-1</f>
        <v>101</v>
      </c>
      <c r="B523" s="6" t="n">
        <f aca="false">YEAR(F523)</f>
        <v>2018</v>
      </c>
      <c r="C523" s="6" t="n">
        <f aca="false">WEEKNUM(E523,1)</f>
        <v>40</v>
      </c>
      <c r="D523" s="6" t="n">
        <f aca="false">MONTH(E523)</f>
        <v>10</v>
      </c>
      <c r="E523" s="19" t="n">
        <v>43375</v>
      </c>
      <c r="F523" s="18" t="n">
        <f aca="false">+E524</f>
        <v>43374</v>
      </c>
      <c r="G523" s="7" t="n">
        <f aca="false">NETWORKDAYS(F523,E523)-1</f>
        <v>1</v>
      </c>
      <c r="H523" s="8" t="n">
        <f aca="false">+MONTH(F523)</f>
        <v>10</v>
      </c>
      <c r="I523" s="6" t="n">
        <f aca="false">WEEKNUM(F523,1)</f>
        <v>40</v>
      </c>
      <c r="J523" s="6" t="n">
        <v>383</v>
      </c>
      <c r="K523" s="6" t="n">
        <v>311</v>
      </c>
      <c r="L523" s="6" t="n">
        <f aca="false">J524-K524</f>
        <v>57</v>
      </c>
      <c r="M523" s="6" t="n">
        <v>3.9</v>
      </c>
      <c r="N523" s="6" t="n">
        <v>22.7</v>
      </c>
      <c r="O523" s="4" t="n">
        <f aca="false">M523*J523</f>
        <v>1493.7</v>
      </c>
      <c r="P523" s="4" t="n">
        <f aca="false">N524*J525</f>
        <v>8545.6</v>
      </c>
      <c r="Q523" s="4" t="n">
        <f aca="false">+O523/10</f>
        <v>149.37</v>
      </c>
    </row>
    <row r="524" customFormat="false" ht="12.8" hidden="false" customHeight="false" outlineLevel="0" collapsed="false">
      <c r="A524" s="6" t="n">
        <f aca="false">+A523-1</f>
        <v>100</v>
      </c>
      <c r="B524" s="6" t="n">
        <f aca="false">YEAR(F524)</f>
        <v>2018</v>
      </c>
      <c r="C524" s="6" t="n">
        <f aca="false">WEEKNUM(E524,1)</f>
        <v>40</v>
      </c>
      <c r="D524" s="6" t="n">
        <f aca="false">MONTH(E524)</f>
        <v>10</v>
      </c>
      <c r="E524" s="19" t="n">
        <v>43374</v>
      </c>
      <c r="F524" s="18" t="n">
        <f aca="false">+E525</f>
        <v>43371</v>
      </c>
      <c r="G524" s="7" t="n">
        <f aca="false">NETWORKDAYS(F524,E524)-1</f>
        <v>1</v>
      </c>
      <c r="H524" s="8" t="n">
        <f aca="false">+MONTH(F524)</f>
        <v>9</v>
      </c>
      <c r="I524" s="6" t="n">
        <f aca="false">WEEKNUM(F524,1)</f>
        <v>39</v>
      </c>
      <c r="J524" s="6" t="n">
        <v>361</v>
      </c>
      <c r="K524" s="6" t="n">
        <v>304</v>
      </c>
      <c r="L524" s="6" t="n">
        <f aca="false">J525-K525</f>
        <v>133</v>
      </c>
      <c r="M524" s="6" t="n">
        <v>3.3</v>
      </c>
      <c r="N524" s="6" t="n">
        <v>19.6</v>
      </c>
      <c r="O524" s="4" t="n">
        <f aca="false">M524*J524</f>
        <v>1191.3</v>
      </c>
      <c r="P524" s="4" t="n">
        <f aca="false">N525*J526</f>
        <v>7580.8</v>
      </c>
      <c r="Q524" s="4" t="n">
        <f aca="false">+O524/10</f>
        <v>119.13</v>
      </c>
    </row>
    <row r="525" customFormat="false" ht="12.8" hidden="false" customHeight="false" outlineLevel="0" collapsed="false">
      <c r="A525" s="6" t="n">
        <f aca="false">+A524-1</f>
        <v>99</v>
      </c>
      <c r="B525" s="6" t="n">
        <f aca="false">YEAR(F525)</f>
        <v>2018</v>
      </c>
      <c r="C525" s="6" t="n">
        <f aca="false">WEEKNUM(E525,1)</f>
        <v>39</v>
      </c>
      <c r="D525" s="6" t="n">
        <f aca="false">MONTH(E525)</f>
        <v>9</v>
      </c>
      <c r="E525" s="19" t="n">
        <v>43371</v>
      </c>
      <c r="F525" s="18" t="n">
        <f aca="false">+E526</f>
        <v>43370</v>
      </c>
      <c r="G525" s="7" t="n">
        <f aca="false">NETWORKDAYS(F525,E525)-1</f>
        <v>1</v>
      </c>
      <c r="H525" s="8" t="n">
        <f aca="false">+MONTH(F525)</f>
        <v>9</v>
      </c>
      <c r="I525" s="6" t="n">
        <f aca="false">WEEKNUM(F525,1)</f>
        <v>39</v>
      </c>
      <c r="J525" s="6" t="n">
        <v>436</v>
      </c>
      <c r="K525" s="6" t="n">
        <v>303</v>
      </c>
      <c r="L525" s="6" t="n">
        <f aca="false">J526-K526</f>
        <v>79</v>
      </c>
      <c r="M525" s="6" t="n">
        <v>3.6</v>
      </c>
      <c r="N525" s="6" t="n">
        <v>20.6</v>
      </c>
      <c r="O525" s="4" t="n">
        <f aca="false">M525*J525</f>
        <v>1569.6</v>
      </c>
      <c r="P525" s="4" t="n">
        <f aca="false">N526*J527</f>
        <v>9434.6</v>
      </c>
      <c r="Q525" s="4" t="n">
        <f aca="false">+O525/10</f>
        <v>156.96</v>
      </c>
    </row>
    <row r="526" customFormat="false" ht="12.8" hidden="false" customHeight="false" outlineLevel="0" collapsed="false">
      <c r="A526" s="6" t="n">
        <f aca="false">+A525-1</f>
        <v>98</v>
      </c>
      <c r="B526" s="6" t="n">
        <f aca="false">YEAR(F526)</f>
        <v>2018</v>
      </c>
      <c r="C526" s="6" t="n">
        <f aca="false">WEEKNUM(E526,1)</f>
        <v>39</v>
      </c>
      <c r="D526" s="6" t="n">
        <f aca="false">MONTH(E526)</f>
        <v>9</v>
      </c>
      <c r="E526" s="19" t="n">
        <f aca="false">+E525-1</f>
        <v>43370</v>
      </c>
      <c r="F526" s="18" t="n">
        <f aca="false">+E527</f>
        <v>43369</v>
      </c>
      <c r="G526" s="7" t="n">
        <f aca="false">NETWORKDAYS(F526,E526)-1</f>
        <v>1</v>
      </c>
      <c r="H526" s="8" t="n">
        <f aca="false">+MONTH(F526)</f>
        <v>9</v>
      </c>
      <c r="I526" s="6" t="n">
        <f aca="false">WEEKNUM(F526,1)</f>
        <v>39</v>
      </c>
      <c r="J526" s="6" t="n">
        <v>368</v>
      </c>
      <c r="K526" s="6" t="n">
        <v>289</v>
      </c>
      <c r="L526" s="6" t="n">
        <f aca="false">J527-K527</f>
        <v>17</v>
      </c>
      <c r="M526" s="6" t="n">
        <v>4.1</v>
      </c>
      <c r="N526" s="6" t="n">
        <v>29.3</v>
      </c>
      <c r="O526" s="4" t="n">
        <f aca="false">M526*J526</f>
        <v>1508.8</v>
      </c>
      <c r="P526" s="4" t="n">
        <f aca="false">N527*J528</f>
        <v>6420</v>
      </c>
      <c r="Q526" s="4" t="n">
        <f aca="false">+O526/10</f>
        <v>150.88</v>
      </c>
    </row>
    <row r="527" customFormat="false" ht="12.8" hidden="false" customHeight="false" outlineLevel="0" collapsed="false">
      <c r="A527" s="6" t="n">
        <f aca="false">+A526-1</f>
        <v>97</v>
      </c>
      <c r="B527" s="6" t="n">
        <f aca="false">YEAR(F527)</f>
        <v>2018</v>
      </c>
      <c r="C527" s="6" t="n">
        <f aca="false">WEEKNUM(E527,1)</f>
        <v>39</v>
      </c>
      <c r="D527" s="6" t="n">
        <f aca="false">MONTH(E527)</f>
        <v>9</v>
      </c>
      <c r="E527" s="19" t="n">
        <f aca="false">+E526-1</f>
        <v>43369</v>
      </c>
      <c r="F527" s="18" t="n">
        <f aca="false">+E528</f>
        <v>43368</v>
      </c>
      <c r="G527" s="7" t="n">
        <f aca="false">NETWORKDAYS(F527,E527)-1</f>
        <v>1</v>
      </c>
      <c r="H527" s="8" t="n">
        <f aca="false">+MONTH(F527)</f>
        <v>9</v>
      </c>
      <c r="I527" s="6" t="n">
        <f aca="false">WEEKNUM(F527,1)</f>
        <v>39</v>
      </c>
      <c r="J527" s="6" t="n">
        <v>322</v>
      </c>
      <c r="K527" s="6" t="n">
        <v>305</v>
      </c>
      <c r="L527" s="6" t="n">
        <f aca="false">J528-K528</f>
        <v>4</v>
      </c>
      <c r="M527" s="6" t="n">
        <v>3</v>
      </c>
      <c r="N527" s="6" t="n">
        <v>21.4</v>
      </c>
      <c r="O527" s="4" t="n">
        <f aca="false">M527*J527</f>
        <v>966</v>
      </c>
      <c r="P527" s="4" t="n">
        <f aca="false">N528*J529</f>
        <v>7026.3</v>
      </c>
      <c r="Q527" s="4" t="n">
        <f aca="false">+O527/10</f>
        <v>96.6</v>
      </c>
    </row>
    <row r="528" customFormat="false" ht="12.8" hidden="false" customHeight="false" outlineLevel="0" collapsed="false">
      <c r="A528" s="6" t="n">
        <f aca="false">+A527-1</f>
        <v>96</v>
      </c>
      <c r="B528" s="6" t="n">
        <f aca="false">YEAR(F528)</f>
        <v>2018</v>
      </c>
      <c r="C528" s="6" t="n">
        <f aca="false">WEEKNUM(E528,1)</f>
        <v>39</v>
      </c>
      <c r="D528" s="6" t="n">
        <f aca="false">MONTH(E528)</f>
        <v>9</v>
      </c>
      <c r="E528" s="19" t="n">
        <f aca="false">+E527-1</f>
        <v>43368</v>
      </c>
      <c r="F528" s="18" t="n">
        <f aca="false">+E529</f>
        <v>43367</v>
      </c>
      <c r="G528" s="7" t="n">
        <f aca="false">NETWORKDAYS(F528,E528)-1</f>
        <v>1</v>
      </c>
      <c r="H528" s="8" t="n">
        <f aca="false">+MONTH(F528)</f>
        <v>9</v>
      </c>
      <c r="I528" s="6" t="n">
        <f aca="false">WEEKNUM(F528,1)</f>
        <v>39</v>
      </c>
      <c r="J528" s="6" t="n">
        <v>300</v>
      </c>
      <c r="K528" s="6" t="n">
        <v>296</v>
      </c>
      <c r="L528" s="6" t="n">
        <f aca="false">J529-K529</f>
        <v>33</v>
      </c>
      <c r="M528" s="6" t="n">
        <v>3.6</v>
      </c>
      <c r="N528" s="6" t="n">
        <v>21.1</v>
      </c>
      <c r="O528" s="4" t="n">
        <f aca="false">M528*J528</f>
        <v>1080</v>
      </c>
      <c r="P528" s="4" t="n">
        <f aca="false">N529*J530</f>
        <v>8908.8</v>
      </c>
      <c r="Q528" s="4" t="n">
        <f aca="false">+O528/10</f>
        <v>108</v>
      </c>
    </row>
    <row r="529" customFormat="false" ht="12.8" hidden="false" customHeight="false" outlineLevel="0" collapsed="false">
      <c r="A529" s="6" t="n">
        <f aca="false">+A528-1</f>
        <v>95</v>
      </c>
      <c r="B529" s="6" t="n">
        <f aca="false">YEAR(F529)</f>
        <v>2018</v>
      </c>
      <c r="C529" s="6" t="n">
        <f aca="false">WEEKNUM(E529,1)</f>
        <v>39</v>
      </c>
      <c r="D529" s="6" t="n">
        <f aca="false">MONTH(E529)</f>
        <v>9</v>
      </c>
      <c r="E529" s="19" t="n">
        <f aca="false">+E528-1</f>
        <v>43367</v>
      </c>
      <c r="F529" s="18" t="n">
        <f aca="false">+E530</f>
        <v>43364</v>
      </c>
      <c r="G529" s="7" t="n">
        <f aca="false">NETWORKDAYS(F529,E529)-1</f>
        <v>1</v>
      </c>
      <c r="H529" s="8" t="n">
        <f aca="false">+MONTH(F529)</f>
        <v>9</v>
      </c>
      <c r="I529" s="6" t="n">
        <f aca="false">WEEKNUM(F529,1)</f>
        <v>38</v>
      </c>
      <c r="J529" s="6" t="n">
        <v>333</v>
      </c>
      <c r="K529" s="6" t="n">
        <v>300</v>
      </c>
      <c r="L529" s="6" t="n">
        <f aca="false">J530-K530</f>
        <v>74</v>
      </c>
      <c r="M529" s="6" t="n">
        <v>3.8</v>
      </c>
      <c r="N529" s="6" t="n">
        <v>23.2</v>
      </c>
      <c r="O529" s="4" t="n">
        <f aca="false">M529*J529</f>
        <v>1265.4</v>
      </c>
      <c r="P529" s="4" t="n">
        <f aca="false">N530*J531</f>
        <v>6753.6</v>
      </c>
      <c r="Q529" s="4" t="n">
        <f aca="false">+O529/10</f>
        <v>126.54</v>
      </c>
    </row>
    <row r="530" customFormat="false" ht="12.8" hidden="false" customHeight="false" outlineLevel="0" collapsed="false">
      <c r="A530" s="6" t="n">
        <f aca="false">+A529-1</f>
        <v>94</v>
      </c>
      <c r="B530" s="6" t="n">
        <f aca="false">YEAR(F530)</f>
        <v>2018</v>
      </c>
      <c r="C530" s="6" t="n">
        <f aca="false">WEEKNUM(E530,1)</f>
        <v>38</v>
      </c>
      <c r="D530" s="6" t="n">
        <f aca="false">MONTH(E530)</f>
        <v>9</v>
      </c>
      <c r="E530" s="19" t="n">
        <v>43364</v>
      </c>
      <c r="F530" s="18" t="n">
        <f aca="false">+E531</f>
        <v>43363</v>
      </c>
      <c r="G530" s="7" t="n">
        <f aca="false">NETWORKDAYS(F530,E530)-1</f>
        <v>1</v>
      </c>
      <c r="H530" s="8" t="n">
        <f aca="false">+MONTH(F530)</f>
        <v>9</v>
      </c>
      <c r="I530" s="6" t="n">
        <f aca="false">WEEKNUM(F530,1)</f>
        <v>38</v>
      </c>
      <c r="J530" s="6" t="n">
        <v>384</v>
      </c>
      <c r="K530" s="6" t="n">
        <v>310</v>
      </c>
      <c r="L530" s="6" t="n">
        <f aca="false">J531-K531</f>
        <v>42</v>
      </c>
      <c r="M530" s="6" t="n">
        <v>2.8</v>
      </c>
      <c r="N530" s="6" t="n">
        <v>20.1</v>
      </c>
      <c r="O530" s="4" t="n">
        <f aca="false">M530*J530</f>
        <v>1075.2</v>
      </c>
      <c r="P530" s="4" t="n">
        <f aca="false">N531*J532</f>
        <v>7934.8</v>
      </c>
      <c r="Q530" s="4" t="n">
        <f aca="false">+O530/10</f>
        <v>107.52</v>
      </c>
    </row>
    <row r="531" customFormat="false" ht="12.8" hidden="false" customHeight="false" outlineLevel="0" collapsed="false">
      <c r="A531" s="6" t="n">
        <f aca="false">+A530-1</f>
        <v>93</v>
      </c>
      <c r="B531" s="6" t="n">
        <f aca="false">YEAR(F531)</f>
        <v>2018</v>
      </c>
      <c r="C531" s="6" t="n">
        <f aca="false">WEEKNUM(E531,1)</f>
        <v>38</v>
      </c>
      <c r="D531" s="6" t="n">
        <f aca="false">MONTH(E531)</f>
        <v>9</v>
      </c>
      <c r="E531" s="19" t="n">
        <f aca="false">+E530-1</f>
        <v>43363</v>
      </c>
      <c r="F531" s="18" t="n">
        <f aca="false">+E532</f>
        <v>43362</v>
      </c>
      <c r="G531" s="7" t="n">
        <f aca="false">NETWORKDAYS(F531,E531)-1</f>
        <v>1</v>
      </c>
      <c r="H531" s="8" t="n">
        <f aca="false">+MONTH(F531)</f>
        <v>9</v>
      </c>
      <c r="I531" s="6" t="n">
        <f aca="false">WEEKNUM(F531,1)</f>
        <v>38</v>
      </c>
      <c r="J531" s="6" t="n">
        <v>336</v>
      </c>
      <c r="K531" s="6" t="n">
        <v>294</v>
      </c>
      <c r="L531" s="6" t="n">
        <f aca="false">J532-K532</f>
        <v>24</v>
      </c>
      <c r="M531" s="6" t="n">
        <v>3.8</v>
      </c>
      <c r="N531" s="6" t="n">
        <v>23.9</v>
      </c>
      <c r="O531" s="4" t="n">
        <f aca="false">M531*J531</f>
        <v>1276.8</v>
      </c>
      <c r="P531" s="4" t="n">
        <f aca="false">N532*J533</f>
        <v>7484.4</v>
      </c>
      <c r="Q531" s="4" t="n">
        <f aca="false">+O531/10</f>
        <v>127.68</v>
      </c>
    </row>
    <row r="532" customFormat="false" ht="12.8" hidden="false" customHeight="false" outlineLevel="0" collapsed="false">
      <c r="A532" s="6" t="n">
        <f aca="false">+A531-1</f>
        <v>92</v>
      </c>
      <c r="B532" s="6" t="n">
        <f aca="false">YEAR(F532)</f>
        <v>2018</v>
      </c>
      <c r="C532" s="6" t="n">
        <f aca="false">WEEKNUM(E532,1)</f>
        <v>38</v>
      </c>
      <c r="D532" s="6" t="n">
        <f aca="false">MONTH(E532)</f>
        <v>9</v>
      </c>
      <c r="E532" s="19" t="n">
        <f aca="false">+E531-1</f>
        <v>43362</v>
      </c>
      <c r="F532" s="18" t="n">
        <f aca="false">+E533</f>
        <v>43361</v>
      </c>
      <c r="G532" s="7" t="n">
        <f aca="false">NETWORKDAYS(F532,E532)-1</f>
        <v>1</v>
      </c>
      <c r="H532" s="8" t="n">
        <f aca="false">+MONTH(F532)</f>
        <v>9</v>
      </c>
      <c r="I532" s="6" t="n">
        <f aca="false">WEEKNUM(F532,1)</f>
        <v>38</v>
      </c>
      <c r="J532" s="6" t="n">
        <v>332</v>
      </c>
      <c r="K532" s="6" t="n">
        <v>308</v>
      </c>
      <c r="L532" s="6" t="n">
        <f aca="false">J533-K533</f>
        <v>-2</v>
      </c>
      <c r="M532" s="6" t="n">
        <v>3.7</v>
      </c>
      <c r="N532" s="6" t="n">
        <v>24.3</v>
      </c>
      <c r="O532" s="4" t="n">
        <f aca="false">M532*J532</f>
        <v>1228.4</v>
      </c>
      <c r="P532" s="4" t="n">
        <f aca="false">N533*J534</f>
        <v>9638</v>
      </c>
      <c r="Q532" s="4" t="n">
        <f aca="false">+O532/10</f>
        <v>122.84</v>
      </c>
    </row>
    <row r="533" customFormat="false" ht="12.8" hidden="false" customHeight="false" outlineLevel="0" collapsed="false">
      <c r="A533" s="6" t="n">
        <f aca="false">+A532-1</f>
        <v>91</v>
      </c>
      <c r="B533" s="6" t="n">
        <f aca="false">YEAR(F533)</f>
        <v>2018</v>
      </c>
      <c r="C533" s="6" t="n">
        <f aca="false">WEEKNUM(E533,1)</f>
        <v>38</v>
      </c>
      <c r="D533" s="6" t="n">
        <f aca="false">MONTH(E533)</f>
        <v>9</v>
      </c>
      <c r="E533" s="19" t="n">
        <f aca="false">+E532-1</f>
        <v>43361</v>
      </c>
      <c r="F533" s="18" t="n">
        <f aca="false">+E534</f>
        <v>43360</v>
      </c>
      <c r="G533" s="7" t="n">
        <f aca="false">NETWORKDAYS(F533,E533)-1</f>
        <v>1</v>
      </c>
      <c r="H533" s="8" t="n">
        <f aca="false">+MONTH(F533)</f>
        <v>9</v>
      </c>
      <c r="I533" s="6" t="n">
        <f aca="false">WEEKNUM(F533,1)</f>
        <v>38</v>
      </c>
      <c r="J533" s="6" t="n">
        <v>308</v>
      </c>
      <c r="K533" s="6" t="n">
        <v>310</v>
      </c>
      <c r="L533" s="6" t="n">
        <f aca="false">J534-K534</f>
        <v>99</v>
      </c>
      <c r="M533" s="6" t="n">
        <v>3.5</v>
      </c>
      <c r="N533" s="6" t="n">
        <v>24.4</v>
      </c>
      <c r="O533" s="4" t="n">
        <f aca="false">M533*J533</f>
        <v>1078</v>
      </c>
      <c r="P533" s="4" t="n">
        <f aca="false">N534*J535</f>
        <v>7923.4</v>
      </c>
      <c r="Q533" s="4" t="n">
        <f aca="false">+O533/10</f>
        <v>107.8</v>
      </c>
    </row>
    <row r="534" customFormat="false" ht="12.8" hidden="false" customHeight="false" outlineLevel="0" collapsed="false">
      <c r="A534" s="6" t="n">
        <f aca="false">+A533-1</f>
        <v>90</v>
      </c>
      <c r="B534" s="6" t="n">
        <f aca="false">YEAR(F534)</f>
        <v>2018</v>
      </c>
      <c r="C534" s="6" t="n">
        <f aca="false">WEEKNUM(E534,1)</f>
        <v>38</v>
      </c>
      <c r="D534" s="6" t="n">
        <f aca="false">MONTH(E534)</f>
        <v>9</v>
      </c>
      <c r="E534" s="19" t="n">
        <f aca="false">+E533-1</f>
        <v>43360</v>
      </c>
      <c r="F534" s="18" t="n">
        <f aca="false">+E535</f>
        <v>43357</v>
      </c>
      <c r="G534" s="7" t="n">
        <f aca="false">NETWORKDAYS(F534,E534)-1</f>
        <v>1</v>
      </c>
      <c r="H534" s="8" t="n">
        <f aca="false">+MONTH(F534)</f>
        <v>9</v>
      </c>
      <c r="I534" s="6" t="n">
        <f aca="false">WEEKNUM(F534,1)</f>
        <v>37</v>
      </c>
      <c r="J534" s="6" t="n">
        <v>395</v>
      </c>
      <c r="K534" s="6" t="n">
        <v>296</v>
      </c>
      <c r="L534" s="6" t="n">
        <f aca="false">J535-K535</f>
        <v>47</v>
      </c>
      <c r="M534" s="6" t="n">
        <v>4.1</v>
      </c>
      <c r="N534" s="6" t="n">
        <v>22.9</v>
      </c>
      <c r="O534" s="4" t="n">
        <f aca="false">M534*J534</f>
        <v>1619.5</v>
      </c>
      <c r="P534" s="4" t="n">
        <f aca="false">N535*J536</f>
        <v>6834</v>
      </c>
      <c r="Q534" s="4" t="n">
        <f aca="false">+O534/10</f>
        <v>161.95</v>
      </c>
    </row>
    <row r="535" customFormat="false" ht="12.8" hidden="false" customHeight="false" outlineLevel="0" collapsed="false">
      <c r="A535" s="6" t="n">
        <f aca="false">+A534-1</f>
        <v>89</v>
      </c>
      <c r="B535" s="6" t="n">
        <f aca="false">YEAR(F535)</f>
        <v>2018</v>
      </c>
      <c r="C535" s="6" t="n">
        <f aca="false">WEEKNUM(E535,1)</f>
        <v>37</v>
      </c>
      <c r="D535" s="6" t="n">
        <f aca="false">MONTH(E535)</f>
        <v>9</v>
      </c>
      <c r="E535" s="19" t="n">
        <v>43357</v>
      </c>
      <c r="F535" s="18" t="n">
        <f aca="false">+E536</f>
        <v>43356</v>
      </c>
      <c r="G535" s="7" t="n">
        <f aca="false">NETWORKDAYS(F535,E535)-1</f>
        <v>1</v>
      </c>
      <c r="H535" s="8" t="n">
        <f aca="false">+MONTH(F535)</f>
        <v>9</v>
      </c>
      <c r="I535" s="6" t="n">
        <f aca="false">WEEKNUM(F535,1)</f>
        <v>37</v>
      </c>
      <c r="J535" s="6" t="n">
        <v>346</v>
      </c>
      <c r="K535" s="6" t="n">
        <v>299</v>
      </c>
      <c r="L535" s="6" t="n">
        <f aca="false">J536-K536</f>
        <v>51</v>
      </c>
      <c r="M535" s="6" t="n">
        <v>4</v>
      </c>
      <c r="N535" s="6" t="n">
        <v>20.4</v>
      </c>
      <c r="O535" s="4" t="n">
        <f aca="false">M535*J535</f>
        <v>1384</v>
      </c>
      <c r="P535" s="4" t="n">
        <f aca="false">N536*J537</f>
        <v>7093</v>
      </c>
      <c r="Q535" s="4" t="n">
        <f aca="false">+O535/10</f>
        <v>138.4</v>
      </c>
    </row>
    <row r="536" customFormat="false" ht="12.8" hidden="false" customHeight="false" outlineLevel="0" collapsed="false">
      <c r="A536" s="6" t="n">
        <f aca="false">+A535-1</f>
        <v>88</v>
      </c>
      <c r="B536" s="6" t="n">
        <f aca="false">YEAR(F536)</f>
        <v>2018</v>
      </c>
      <c r="C536" s="6" t="n">
        <f aca="false">WEEKNUM(E536,1)</f>
        <v>37</v>
      </c>
      <c r="D536" s="6" t="n">
        <f aca="false">MONTH(E536)</f>
        <v>9</v>
      </c>
      <c r="E536" s="19" t="n">
        <f aca="false">+E535-1</f>
        <v>43356</v>
      </c>
      <c r="F536" s="18" t="n">
        <f aca="false">+E537</f>
        <v>43355</v>
      </c>
      <c r="G536" s="7" t="n">
        <f aca="false">NETWORKDAYS(F536,E536)-1</f>
        <v>1</v>
      </c>
      <c r="H536" s="8" t="n">
        <f aca="false">+MONTH(F536)</f>
        <v>9</v>
      </c>
      <c r="I536" s="6" t="n">
        <f aca="false">WEEKNUM(F536,1)</f>
        <v>37</v>
      </c>
      <c r="J536" s="6" t="n">
        <v>335</v>
      </c>
      <c r="K536" s="6" t="n">
        <v>284</v>
      </c>
      <c r="L536" s="6" t="n">
        <f aca="false">J537-K537</f>
        <v>53</v>
      </c>
      <c r="M536" s="6" t="n">
        <v>2.6</v>
      </c>
      <c r="N536" s="6" t="n">
        <v>20.5</v>
      </c>
      <c r="O536" s="4" t="n">
        <f aca="false">M536*J536</f>
        <v>871</v>
      </c>
      <c r="P536" s="4" t="n">
        <f aca="false">N537*J538</f>
        <v>8772.3</v>
      </c>
      <c r="Q536" s="4" t="n">
        <f aca="false">+O536/10</f>
        <v>87.1</v>
      </c>
    </row>
    <row r="537" customFormat="false" ht="12.8" hidden="false" customHeight="false" outlineLevel="0" collapsed="false">
      <c r="A537" s="6" t="n">
        <f aca="false">+A536-1</f>
        <v>87</v>
      </c>
      <c r="B537" s="6" t="n">
        <f aca="false">YEAR(F537)</f>
        <v>2018</v>
      </c>
      <c r="C537" s="6" t="n">
        <f aca="false">WEEKNUM(E537,1)</f>
        <v>37</v>
      </c>
      <c r="D537" s="6" t="n">
        <f aca="false">MONTH(E537)</f>
        <v>9</v>
      </c>
      <c r="E537" s="19" t="n">
        <f aca="false">+E536-1</f>
        <v>43355</v>
      </c>
      <c r="F537" s="18" t="n">
        <f aca="false">+E538</f>
        <v>43354</v>
      </c>
      <c r="G537" s="7" t="n">
        <f aca="false">NETWORKDAYS(F537,E537)-1</f>
        <v>1</v>
      </c>
      <c r="H537" s="8" t="n">
        <f aca="false">+MONTH(F537)</f>
        <v>9</v>
      </c>
      <c r="I537" s="6" t="n">
        <f aca="false">WEEKNUM(F537,1)</f>
        <v>37</v>
      </c>
      <c r="J537" s="6" t="n">
        <v>346</v>
      </c>
      <c r="K537" s="6" t="n">
        <v>293</v>
      </c>
      <c r="L537" s="6" t="n">
        <f aca="false">J538-K538</f>
        <v>62</v>
      </c>
      <c r="M537" s="6" t="n">
        <v>3.2</v>
      </c>
      <c r="N537" s="6" t="n">
        <v>24.3</v>
      </c>
      <c r="O537" s="4" t="n">
        <f aca="false">M537*J537</f>
        <v>1107.2</v>
      </c>
      <c r="P537" s="4" t="n">
        <f aca="false">N538*J539</f>
        <v>7284.8</v>
      </c>
      <c r="Q537" s="4" t="n">
        <f aca="false">+O537/10</f>
        <v>110.72</v>
      </c>
    </row>
    <row r="538" customFormat="false" ht="12.8" hidden="false" customHeight="false" outlineLevel="0" collapsed="false">
      <c r="A538" s="6" t="n">
        <f aca="false">+A537-1</f>
        <v>86</v>
      </c>
      <c r="B538" s="6" t="n">
        <f aca="false">YEAR(F538)</f>
        <v>2018</v>
      </c>
      <c r="C538" s="6" t="n">
        <f aca="false">WEEKNUM(E538,1)</f>
        <v>37</v>
      </c>
      <c r="D538" s="6" t="n">
        <f aca="false">MONTH(E538)</f>
        <v>9</v>
      </c>
      <c r="E538" s="19" t="n">
        <f aca="false">+E537-1</f>
        <v>43354</v>
      </c>
      <c r="F538" s="18" t="n">
        <f aca="false">+E539</f>
        <v>43353</v>
      </c>
      <c r="G538" s="7" t="n">
        <f aca="false">NETWORKDAYS(F538,E538)-1</f>
        <v>1</v>
      </c>
      <c r="H538" s="8" t="n">
        <f aca="false">+MONTH(F538)</f>
        <v>9</v>
      </c>
      <c r="I538" s="6" t="n">
        <f aca="false">WEEKNUM(F538,1)</f>
        <v>37</v>
      </c>
      <c r="J538" s="6" t="n">
        <v>361</v>
      </c>
      <c r="K538" s="6" t="n">
        <v>299</v>
      </c>
      <c r="L538" s="6" t="n">
        <f aca="false">J539-K539</f>
        <v>5</v>
      </c>
      <c r="M538" s="6" t="n">
        <v>4.1</v>
      </c>
      <c r="N538" s="6" t="n">
        <v>23.2</v>
      </c>
      <c r="O538" s="4" t="n">
        <f aca="false">M538*J538</f>
        <v>1480.1</v>
      </c>
      <c r="P538" s="4" t="n">
        <f aca="false">N539*J540</f>
        <v>8762.2</v>
      </c>
      <c r="Q538" s="4" t="n">
        <f aca="false">+O538/10</f>
        <v>148.01</v>
      </c>
    </row>
    <row r="539" customFormat="false" ht="12.8" hidden="false" customHeight="false" outlineLevel="0" collapsed="false">
      <c r="A539" s="6" t="n">
        <f aca="false">+A538-1</f>
        <v>85</v>
      </c>
      <c r="B539" s="6" t="n">
        <f aca="false">YEAR(F539)</f>
        <v>2018</v>
      </c>
      <c r="C539" s="6" t="n">
        <f aca="false">WEEKNUM(E539,1)</f>
        <v>37</v>
      </c>
      <c r="D539" s="6" t="n">
        <f aca="false">MONTH(E539)</f>
        <v>9</v>
      </c>
      <c r="E539" s="19" t="n">
        <f aca="false">+E538-1</f>
        <v>43353</v>
      </c>
      <c r="F539" s="18" t="n">
        <f aca="false">+E540</f>
        <v>43350</v>
      </c>
      <c r="G539" s="7" t="n">
        <f aca="false">NETWORKDAYS(F539,E539)-1</f>
        <v>1</v>
      </c>
      <c r="H539" s="8" t="n">
        <f aca="false">+MONTH(F539)</f>
        <v>9</v>
      </c>
      <c r="I539" s="6" t="n">
        <f aca="false">WEEKNUM(F539,1)</f>
        <v>36</v>
      </c>
      <c r="J539" s="6" t="n">
        <v>314</v>
      </c>
      <c r="K539" s="6" t="n">
        <v>309</v>
      </c>
      <c r="L539" s="6" t="n">
        <f aca="false">J540-K540</f>
        <v>148</v>
      </c>
      <c r="M539" s="6" t="n">
        <v>3.1</v>
      </c>
      <c r="N539" s="6" t="n">
        <v>19.3</v>
      </c>
      <c r="O539" s="4" t="n">
        <f aca="false">M539*J539</f>
        <v>973.4</v>
      </c>
      <c r="P539" s="4" t="n">
        <f aca="false">N540*J541</f>
        <v>5631.6</v>
      </c>
      <c r="Q539" s="4" t="n">
        <f aca="false">+O539/10</f>
        <v>97.34</v>
      </c>
    </row>
    <row r="540" customFormat="false" ht="12.8" hidden="false" customHeight="false" outlineLevel="0" collapsed="false">
      <c r="A540" s="6" t="n">
        <f aca="false">+A539-1</f>
        <v>84</v>
      </c>
      <c r="B540" s="6" t="n">
        <f aca="false">YEAR(F540)</f>
        <v>2018</v>
      </c>
      <c r="C540" s="6" t="n">
        <f aca="false">WEEKNUM(E540,1)</f>
        <v>36</v>
      </c>
      <c r="D540" s="6" t="n">
        <f aca="false">MONTH(E540)</f>
        <v>9</v>
      </c>
      <c r="E540" s="19" t="n">
        <v>43350</v>
      </c>
      <c r="F540" s="18" t="n">
        <f aca="false">+E541</f>
        <v>43349</v>
      </c>
      <c r="G540" s="7" t="n">
        <f aca="false">NETWORKDAYS(F540,E540)-1</f>
        <v>1</v>
      </c>
      <c r="H540" s="8" t="n">
        <f aca="false">+MONTH(F540)</f>
        <v>9</v>
      </c>
      <c r="I540" s="6" t="n">
        <f aca="false">WEEKNUM(F540,1)</f>
        <v>36</v>
      </c>
      <c r="J540" s="6" t="n">
        <v>454</v>
      </c>
      <c r="K540" s="6" t="n">
        <v>306</v>
      </c>
      <c r="L540" s="6" t="n">
        <f aca="false">J541-K541</f>
        <v>62</v>
      </c>
      <c r="M540" s="6" t="n">
        <v>3.2</v>
      </c>
      <c r="N540" s="6" t="n">
        <v>15.6</v>
      </c>
      <c r="O540" s="4" t="n">
        <f aca="false">M540*J540</f>
        <v>1452.8</v>
      </c>
      <c r="P540" s="4" t="n">
        <f aca="false">N541*J542</f>
        <v>7486</v>
      </c>
      <c r="Q540" s="4" t="n">
        <f aca="false">+O540/10</f>
        <v>145.28</v>
      </c>
    </row>
    <row r="541" customFormat="false" ht="12.8" hidden="false" customHeight="false" outlineLevel="0" collapsed="false">
      <c r="A541" s="6" t="n">
        <f aca="false">+A540-1</f>
        <v>83</v>
      </c>
      <c r="B541" s="6" t="n">
        <f aca="false">YEAR(F541)</f>
        <v>2018</v>
      </c>
      <c r="C541" s="6" t="n">
        <f aca="false">WEEKNUM(E541,1)</f>
        <v>36</v>
      </c>
      <c r="D541" s="6" t="n">
        <f aca="false">MONTH(E541)</f>
        <v>9</v>
      </c>
      <c r="E541" s="19" t="n">
        <f aca="false">+E540-1</f>
        <v>43349</v>
      </c>
      <c r="F541" s="18" t="n">
        <f aca="false">+E542</f>
        <v>43348</v>
      </c>
      <c r="G541" s="7" t="n">
        <f aca="false">NETWORKDAYS(F541,E541)-1</f>
        <v>1</v>
      </c>
      <c r="H541" s="8" t="n">
        <f aca="false">+MONTH(F541)</f>
        <v>9</v>
      </c>
      <c r="I541" s="6" t="n">
        <f aca="false">WEEKNUM(F541,1)</f>
        <v>36</v>
      </c>
      <c r="J541" s="6" t="n">
        <v>361</v>
      </c>
      <c r="K541" s="6" t="n">
        <v>299</v>
      </c>
      <c r="L541" s="6" t="n">
        <f aca="false">J542-K542</f>
        <v>79</v>
      </c>
      <c r="M541" s="6" t="n">
        <v>4.2</v>
      </c>
      <c r="N541" s="6" t="n">
        <v>19.7</v>
      </c>
      <c r="O541" s="4" t="n">
        <f aca="false">M541*J541</f>
        <v>1516.2</v>
      </c>
      <c r="P541" s="4" t="n">
        <f aca="false">N542*J543</f>
        <v>7767.9</v>
      </c>
      <c r="Q541" s="4" t="n">
        <f aca="false">+O541/10</f>
        <v>151.62</v>
      </c>
    </row>
    <row r="542" customFormat="false" ht="12.8" hidden="false" customHeight="false" outlineLevel="0" collapsed="false">
      <c r="A542" s="6" t="n">
        <f aca="false">+A541-1</f>
        <v>82</v>
      </c>
      <c r="B542" s="6" t="n">
        <f aca="false">YEAR(F542)</f>
        <v>2018</v>
      </c>
      <c r="C542" s="6" t="n">
        <f aca="false">WEEKNUM(E542,1)</f>
        <v>36</v>
      </c>
      <c r="D542" s="6" t="n">
        <f aca="false">MONTH(E542)</f>
        <v>9</v>
      </c>
      <c r="E542" s="19" t="n">
        <f aca="false">+E541-1</f>
        <v>43348</v>
      </c>
      <c r="F542" s="18" t="n">
        <f aca="false">+E543</f>
        <v>43347</v>
      </c>
      <c r="G542" s="7" t="n">
        <f aca="false">NETWORKDAYS(F542,E542)-1</f>
        <v>1</v>
      </c>
      <c r="H542" s="8" t="n">
        <f aca="false">+MONTH(F542)</f>
        <v>9</v>
      </c>
      <c r="I542" s="6" t="n">
        <f aca="false">WEEKNUM(F542,1)</f>
        <v>36</v>
      </c>
      <c r="J542" s="6" t="n">
        <v>380</v>
      </c>
      <c r="K542" s="6" t="n">
        <v>301</v>
      </c>
      <c r="L542" s="6" t="n">
        <f aca="false">J543-K543</f>
        <v>100</v>
      </c>
      <c r="M542" s="6" t="n">
        <v>2.9</v>
      </c>
      <c r="N542" s="6" t="n">
        <v>18.9</v>
      </c>
      <c r="O542" s="4" t="n">
        <f aca="false">M542*J542</f>
        <v>1102</v>
      </c>
      <c r="P542" s="4" t="n">
        <f aca="false">N543*J544</f>
        <v>9234</v>
      </c>
      <c r="Q542" s="4" t="n">
        <f aca="false">+O542/10</f>
        <v>110.2</v>
      </c>
    </row>
    <row r="543" customFormat="false" ht="12.8" hidden="false" customHeight="false" outlineLevel="0" collapsed="false">
      <c r="A543" s="6" t="n">
        <f aca="false">+A542-1</f>
        <v>81</v>
      </c>
      <c r="B543" s="6" t="n">
        <f aca="false">YEAR(F543)</f>
        <v>2018</v>
      </c>
      <c r="C543" s="6" t="n">
        <f aca="false">WEEKNUM(E543,1)</f>
        <v>36</v>
      </c>
      <c r="D543" s="6" t="n">
        <f aca="false">MONTH(E543)</f>
        <v>9</v>
      </c>
      <c r="E543" s="19" t="n">
        <f aca="false">+E542-1</f>
        <v>43347</v>
      </c>
      <c r="F543" s="18" t="n">
        <f aca="false">+E544</f>
        <v>43346</v>
      </c>
      <c r="G543" s="7" t="n">
        <f aca="false">NETWORKDAYS(F543,E543)-1</f>
        <v>1</v>
      </c>
      <c r="H543" s="8" t="n">
        <f aca="false">+MONTH(F543)</f>
        <v>9</v>
      </c>
      <c r="I543" s="6" t="n">
        <f aca="false">WEEKNUM(F543,1)</f>
        <v>36</v>
      </c>
      <c r="J543" s="6" t="n">
        <v>411</v>
      </c>
      <c r="K543" s="6" t="n">
        <v>311</v>
      </c>
      <c r="L543" s="6" t="n">
        <f aca="false">J544-K544</f>
        <v>96</v>
      </c>
      <c r="M543" s="6" t="n">
        <v>4.4</v>
      </c>
      <c r="N543" s="6" t="n">
        <v>22.8</v>
      </c>
      <c r="O543" s="4" t="n">
        <f aca="false">M543*J543</f>
        <v>1808.4</v>
      </c>
      <c r="P543" s="4" t="n">
        <f aca="false">N544*J545</f>
        <v>8017.2</v>
      </c>
      <c r="Q543" s="4" t="n">
        <f aca="false">+O543/10</f>
        <v>180.84</v>
      </c>
    </row>
    <row r="544" customFormat="false" ht="12.8" hidden="false" customHeight="false" outlineLevel="0" collapsed="false">
      <c r="A544" s="6" t="n">
        <f aca="false">+A543-1</f>
        <v>80</v>
      </c>
      <c r="B544" s="6" t="n">
        <f aca="false">YEAR(F544)</f>
        <v>2018</v>
      </c>
      <c r="C544" s="6" t="n">
        <f aca="false">WEEKNUM(E544,1)</f>
        <v>36</v>
      </c>
      <c r="D544" s="6" t="n">
        <f aca="false">MONTH(E544)</f>
        <v>9</v>
      </c>
      <c r="E544" s="19" t="n">
        <f aca="false">+E543-1</f>
        <v>43346</v>
      </c>
      <c r="F544" s="18" t="n">
        <f aca="false">+E545</f>
        <v>43343</v>
      </c>
      <c r="G544" s="7" t="n">
        <f aca="false">NETWORKDAYS(F544,E544)-1</f>
        <v>1</v>
      </c>
      <c r="H544" s="8" t="n">
        <f aca="false">+MONTH(F544)</f>
        <v>8</v>
      </c>
      <c r="I544" s="6" t="n">
        <f aca="false">WEEKNUM(F544,1)</f>
        <v>35</v>
      </c>
      <c r="J544" s="6" t="n">
        <v>405</v>
      </c>
      <c r="K544" s="6" t="n">
        <v>309</v>
      </c>
      <c r="L544" s="6" t="n">
        <f aca="false">J545-K545</f>
        <v>84</v>
      </c>
      <c r="M544" s="6" t="n">
        <v>4.3</v>
      </c>
      <c r="N544" s="6" t="n">
        <v>20.4</v>
      </c>
      <c r="O544" s="4" t="n">
        <f aca="false">M544*J544</f>
        <v>1741.5</v>
      </c>
      <c r="P544" s="4" t="n">
        <f aca="false">N545*J546</f>
        <v>7998</v>
      </c>
      <c r="Q544" s="4" t="n">
        <f aca="false">+O544/10</f>
        <v>174.15</v>
      </c>
    </row>
    <row r="545" customFormat="false" ht="12.8" hidden="false" customHeight="false" outlineLevel="0" collapsed="false">
      <c r="A545" s="6" t="n">
        <f aca="false">+A544-1</f>
        <v>79</v>
      </c>
      <c r="B545" s="6" t="n">
        <f aca="false">YEAR(F545)</f>
        <v>2018</v>
      </c>
      <c r="C545" s="6" t="n">
        <f aca="false">WEEKNUM(E545,1)</f>
        <v>35</v>
      </c>
      <c r="D545" s="6" t="n">
        <f aca="false">MONTH(E545)</f>
        <v>8</v>
      </c>
      <c r="E545" s="19" t="n">
        <v>43343</v>
      </c>
      <c r="F545" s="18" t="n">
        <f aca="false">+E546</f>
        <v>43342</v>
      </c>
      <c r="G545" s="7" t="n">
        <f aca="false">NETWORKDAYS(F545,E545)-1</f>
        <v>1</v>
      </c>
      <c r="H545" s="8" t="n">
        <f aca="false">+MONTH(F545)</f>
        <v>8</v>
      </c>
      <c r="I545" s="6" t="n">
        <f aca="false">WEEKNUM(F545,1)</f>
        <v>35</v>
      </c>
      <c r="J545" s="6" t="n">
        <v>393</v>
      </c>
      <c r="K545" s="6" t="n">
        <v>309</v>
      </c>
      <c r="L545" s="6" t="n">
        <f aca="false">J546-K546</f>
        <v>64</v>
      </c>
      <c r="M545" s="6" t="n">
        <v>3.7</v>
      </c>
      <c r="N545" s="6" t="n">
        <v>21.5</v>
      </c>
      <c r="O545" s="4" t="n">
        <f aca="false">M545*J545</f>
        <v>1454.1</v>
      </c>
      <c r="P545" s="4" t="n">
        <f aca="false">N546*J547</f>
        <v>7468.5</v>
      </c>
      <c r="Q545" s="4" t="n">
        <f aca="false">+O545/10</f>
        <v>145.41</v>
      </c>
    </row>
    <row r="546" customFormat="false" ht="12.8" hidden="false" customHeight="false" outlineLevel="0" collapsed="false">
      <c r="A546" s="6" t="n">
        <f aca="false">+A545-1</f>
        <v>78</v>
      </c>
      <c r="B546" s="6" t="n">
        <f aca="false">YEAR(F546)</f>
        <v>2018</v>
      </c>
      <c r="C546" s="6" t="n">
        <f aca="false">WEEKNUM(E546,1)</f>
        <v>35</v>
      </c>
      <c r="D546" s="6" t="n">
        <f aca="false">MONTH(E546)</f>
        <v>8</v>
      </c>
      <c r="E546" s="19" t="n">
        <f aca="false">+E545-1</f>
        <v>43342</v>
      </c>
      <c r="F546" s="18" t="n">
        <f aca="false">+E547</f>
        <v>43341</v>
      </c>
      <c r="G546" s="7" t="n">
        <f aca="false">NETWORKDAYS(F546,E546)-1</f>
        <v>1</v>
      </c>
      <c r="H546" s="8" t="n">
        <f aca="false">+MONTH(F546)</f>
        <v>8</v>
      </c>
      <c r="I546" s="6" t="n">
        <f aca="false">WEEKNUM(F546,1)</f>
        <v>35</v>
      </c>
      <c r="J546" s="6" t="n">
        <v>372</v>
      </c>
      <c r="K546" s="6" t="n">
        <v>308</v>
      </c>
      <c r="L546" s="6" t="n">
        <f aca="false">J547-K547</f>
        <v>91</v>
      </c>
      <c r="M546" s="6" t="n">
        <v>3</v>
      </c>
      <c r="N546" s="6" t="n">
        <v>19.5</v>
      </c>
      <c r="O546" s="4" t="n">
        <f aca="false">M546*J546</f>
        <v>1116</v>
      </c>
      <c r="P546" s="4" t="n">
        <f aca="false">N547*J548</f>
        <v>5956.8</v>
      </c>
      <c r="Q546" s="4" t="n">
        <f aca="false">+O546/10</f>
        <v>111.6</v>
      </c>
    </row>
    <row r="547" customFormat="false" ht="12.8" hidden="false" customHeight="false" outlineLevel="0" collapsed="false">
      <c r="A547" s="6" t="n">
        <f aca="false">+A546-1</f>
        <v>77</v>
      </c>
      <c r="B547" s="6" t="n">
        <f aca="false">YEAR(F547)</f>
        <v>2018</v>
      </c>
      <c r="C547" s="6" t="n">
        <f aca="false">WEEKNUM(E547,1)</f>
        <v>35</v>
      </c>
      <c r="D547" s="6" t="n">
        <f aca="false">MONTH(E547)</f>
        <v>8</v>
      </c>
      <c r="E547" s="19" t="n">
        <f aca="false">+E546-1</f>
        <v>43341</v>
      </c>
      <c r="F547" s="18" t="n">
        <f aca="false">+E548</f>
        <v>43340</v>
      </c>
      <c r="G547" s="7" t="n">
        <f aca="false">NETWORKDAYS(F547,E547)-1</f>
        <v>1</v>
      </c>
      <c r="H547" s="8" t="n">
        <f aca="false">+MONTH(F547)</f>
        <v>8</v>
      </c>
      <c r="I547" s="6" t="n">
        <f aca="false">WEEKNUM(F547,1)</f>
        <v>35</v>
      </c>
      <c r="J547" s="6" t="n">
        <v>383</v>
      </c>
      <c r="K547" s="6" t="n">
        <v>292</v>
      </c>
      <c r="L547" s="6" t="n">
        <f aca="false">J548-K548</f>
        <v>-18</v>
      </c>
      <c r="M547" s="6" t="n">
        <v>3.2</v>
      </c>
      <c r="N547" s="5" t="n">
        <v>21.9</v>
      </c>
      <c r="O547" s="4" t="n">
        <f aca="false">M547*J547</f>
        <v>1225.6</v>
      </c>
      <c r="P547" s="4" t="n">
        <f aca="false">N548*J549</f>
        <v>6350.4</v>
      </c>
      <c r="Q547" s="4" t="n">
        <f aca="false">+O547/10</f>
        <v>122.56</v>
      </c>
    </row>
    <row r="548" customFormat="false" ht="12.8" hidden="false" customHeight="false" outlineLevel="0" collapsed="false">
      <c r="A548" s="6" t="n">
        <f aca="false">+A547-1</f>
        <v>76</v>
      </c>
      <c r="B548" s="6" t="n">
        <f aca="false">YEAR(F548)</f>
        <v>2018</v>
      </c>
      <c r="C548" s="6" t="n">
        <f aca="false">WEEKNUM(E548,1)</f>
        <v>35</v>
      </c>
      <c r="D548" s="6" t="n">
        <f aca="false">MONTH(E548)</f>
        <v>8</v>
      </c>
      <c r="E548" s="19" t="n">
        <f aca="false">+E547-1</f>
        <v>43340</v>
      </c>
      <c r="F548" s="18" t="n">
        <f aca="false">+E549</f>
        <v>43339</v>
      </c>
      <c r="G548" s="7" t="n">
        <f aca="false">NETWORKDAYS(F548,E548)-1</f>
        <v>1</v>
      </c>
      <c r="H548" s="8" t="n">
        <f aca="false">+MONTH(F548)</f>
        <v>8</v>
      </c>
      <c r="I548" s="6" t="n">
        <f aca="false">WEEKNUM(F548,1)</f>
        <v>35</v>
      </c>
      <c r="J548" s="6" t="n">
        <v>272</v>
      </c>
      <c r="K548" s="6" t="n">
        <v>290</v>
      </c>
      <c r="L548" s="6" t="n">
        <f aca="false">J549-K549</f>
        <v>28</v>
      </c>
      <c r="M548" s="6" t="n">
        <v>4</v>
      </c>
      <c r="N548" s="6" t="n">
        <v>21.6</v>
      </c>
      <c r="O548" s="4" t="n">
        <f aca="false">M548*J548</f>
        <v>1088</v>
      </c>
      <c r="P548" s="4" t="n">
        <f aca="false">N549*J550</f>
        <v>7220.7</v>
      </c>
      <c r="Q548" s="4" t="n">
        <f aca="false">+O548/10</f>
        <v>108.8</v>
      </c>
    </row>
    <row r="549" customFormat="false" ht="12.8" hidden="false" customHeight="false" outlineLevel="0" collapsed="false">
      <c r="A549" s="6" t="n">
        <f aca="false">+A548-1</f>
        <v>75</v>
      </c>
      <c r="B549" s="6" t="n">
        <f aca="false">YEAR(F549)</f>
        <v>2018</v>
      </c>
      <c r="C549" s="6" t="n">
        <f aca="false">WEEKNUM(E549,1)</f>
        <v>35</v>
      </c>
      <c r="D549" s="6" t="n">
        <f aca="false">MONTH(E549)</f>
        <v>8</v>
      </c>
      <c r="E549" s="19" t="n">
        <f aca="false">+E548-1</f>
        <v>43339</v>
      </c>
      <c r="F549" s="18" t="n">
        <f aca="false">+E550</f>
        <v>43336</v>
      </c>
      <c r="G549" s="7" t="n">
        <f aca="false">NETWORKDAYS(F549,E549)-1</f>
        <v>1</v>
      </c>
      <c r="H549" s="8" t="n">
        <f aca="false">+MONTH(F549)</f>
        <v>8</v>
      </c>
      <c r="I549" s="6" t="n">
        <f aca="false">WEEKNUM(F549,1)</f>
        <v>34</v>
      </c>
      <c r="J549" s="6" t="n">
        <v>294</v>
      </c>
      <c r="K549" s="6" t="n">
        <v>266</v>
      </c>
      <c r="L549" s="6" t="n">
        <f aca="false">J550-K550</f>
        <v>64</v>
      </c>
      <c r="M549" s="6" t="n">
        <v>3.9</v>
      </c>
      <c r="N549" s="6" t="n">
        <v>21.3</v>
      </c>
      <c r="O549" s="4" t="n">
        <f aca="false">M549*J549</f>
        <v>1146.6</v>
      </c>
      <c r="P549" s="4" t="n">
        <f aca="false">N550*J551</f>
        <v>6780.2</v>
      </c>
      <c r="Q549" s="4" t="n">
        <f aca="false">+O549/10</f>
        <v>114.66</v>
      </c>
    </row>
    <row r="550" customFormat="false" ht="12.8" hidden="false" customHeight="false" outlineLevel="0" collapsed="false">
      <c r="A550" s="6" t="n">
        <f aca="false">+A549-1</f>
        <v>74</v>
      </c>
      <c r="B550" s="6" t="n">
        <f aca="false">YEAR(F550)</f>
        <v>2018</v>
      </c>
      <c r="C550" s="6" t="n">
        <f aca="false">WEEKNUM(E550,1)</f>
        <v>34</v>
      </c>
      <c r="D550" s="6" t="n">
        <f aca="false">MONTH(E550)</f>
        <v>8</v>
      </c>
      <c r="E550" s="19" t="n">
        <v>43336</v>
      </c>
      <c r="F550" s="18" t="n">
        <f aca="false">+E551</f>
        <v>43335</v>
      </c>
      <c r="G550" s="7" t="n">
        <f aca="false">NETWORKDAYS(F550,E550)-1</f>
        <v>1</v>
      </c>
      <c r="H550" s="8" t="n">
        <f aca="false">+MONTH(F550)</f>
        <v>8</v>
      </c>
      <c r="I550" s="6" t="n">
        <f aca="false">WEEKNUM(F550,1)</f>
        <v>34</v>
      </c>
      <c r="J550" s="6" t="n">
        <v>339</v>
      </c>
      <c r="K550" s="6" t="n">
        <v>275</v>
      </c>
      <c r="L550" s="6" t="n">
        <f aca="false">J551-K551</f>
        <v>49</v>
      </c>
      <c r="M550" s="6" t="n">
        <v>4.6</v>
      </c>
      <c r="N550" s="6" t="n">
        <v>20.3</v>
      </c>
      <c r="O550" s="4" t="n">
        <f aca="false">M550*J550</f>
        <v>1559.4</v>
      </c>
      <c r="P550" s="4" t="n">
        <f aca="false">N551*J552</f>
        <v>6159.6</v>
      </c>
      <c r="Q550" s="4" t="n">
        <f aca="false">+O550/10</f>
        <v>155.94</v>
      </c>
    </row>
    <row r="551" customFormat="false" ht="12.8" hidden="false" customHeight="false" outlineLevel="0" collapsed="false">
      <c r="A551" s="6" t="n">
        <f aca="false">+A550-1</f>
        <v>73</v>
      </c>
      <c r="B551" s="6" t="n">
        <f aca="false">YEAR(F551)</f>
        <v>2018</v>
      </c>
      <c r="C551" s="6" t="n">
        <f aca="false">WEEKNUM(E551,1)</f>
        <v>34</v>
      </c>
      <c r="D551" s="6" t="n">
        <f aca="false">MONTH(E551)</f>
        <v>8</v>
      </c>
      <c r="E551" s="19" t="n">
        <f aca="false">+E550-1</f>
        <v>43335</v>
      </c>
      <c r="F551" s="18" t="n">
        <f aca="false">+E552</f>
        <v>43334</v>
      </c>
      <c r="G551" s="7" t="n">
        <f aca="false">NETWORKDAYS(F551,E551)-1</f>
        <v>1</v>
      </c>
      <c r="H551" s="8" t="n">
        <f aca="false">+MONTH(F551)</f>
        <v>8</v>
      </c>
      <c r="I551" s="6" t="n">
        <f aca="false">WEEKNUM(F551,1)</f>
        <v>34</v>
      </c>
      <c r="J551" s="6" t="n">
        <v>334</v>
      </c>
      <c r="K551" s="6" t="n">
        <v>285</v>
      </c>
      <c r="L551" s="6" t="n">
        <f aca="false">J552-K552</f>
        <v>45</v>
      </c>
      <c r="M551" s="6" t="n">
        <v>3</v>
      </c>
      <c r="N551" s="6" t="n">
        <v>17.7</v>
      </c>
      <c r="O551" s="4" t="n">
        <f aca="false">M551*J551</f>
        <v>1002</v>
      </c>
      <c r="P551" s="4" t="n">
        <f aca="false">N552*J553</f>
        <v>7880.4</v>
      </c>
      <c r="Q551" s="4" t="n">
        <f aca="false">+O551/10</f>
        <v>100.2</v>
      </c>
    </row>
    <row r="552" customFormat="false" ht="12.8" hidden="false" customHeight="false" outlineLevel="0" collapsed="false">
      <c r="A552" s="6" t="n">
        <f aca="false">+A551-1</f>
        <v>72</v>
      </c>
      <c r="B552" s="6" t="n">
        <f aca="false">YEAR(F552)</f>
        <v>2018</v>
      </c>
      <c r="C552" s="6" t="n">
        <f aca="false">WEEKNUM(E552,1)</f>
        <v>34</v>
      </c>
      <c r="D552" s="6" t="n">
        <f aca="false">MONTH(E552)</f>
        <v>8</v>
      </c>
      <c r="E552" s="19" t="n">
        <f aca="false">+E551-1</f>
        <v>43334</v>
      </c>
      <c r="F552" s="18" t="n">
        <f aca="false">+E553</f>
        <v>43333</v>
      </c>
      <c r="G552" s="7" t="n">
        <f aca="false">NETWORKDAYS(F552,E552)-1</f>
        <v>1</v>
      </c>
      <c r="H552" s="8" t="n">
        <f aca="false">+MONTH(F552)</f>
        <v>8</v>
      </c>
      <c r="I552" s="6" t="n">
        <f aca="false">WEEKNUM(F552,1)</f>
        <v>34</v>
      </c>
      <c r="J552" s="6" t="n">
        <v>348</v>
      </c>
      <c r="K552" s="6" t="n">
        <v>303</v>
      </c>
      <c r="L552" s="6" t="n">
        <f aca="false">J553-K553</f>
        <v>97</v>
      </c>
      <c r="M552" s="6" t="n">
        <v>3.2</v>
      </c>
      <c r="N552" s="6" t="n">
        <v>19.8</v>
      </c>
      <c r="O552" s="4" t="n">
        <f aca="false">M552*J552</f>
        <v>1113.6</v>
      </c>
      <c r="P552" s="4" t="n">
        <f aca="false">N553*J554</f>
        <v>7219.8</v>
      </c>
      <c r="Q552" s="4" t="n">
        <f aca="false">+O552/10</f>
        <v>111.36</v>
      </c>
    </row>
    <row r="553" customFormat="false" ht="12.8" hidden="false" customHeight="false" outlineLevel="0" collapsed="false">
      <c r="A553" s="6" t="n">
        <f aca="false">+A552-1</f>
        <v>71</v>
      </c>
      <c r="B553" s="6" t="n">
        <f aca="false">YEAR(F553)</f>
        <v>2018</v>
      </c>
      <c r="C553" s="6" t="n">
        <f aca="false">WEEKNUM(E553,1)</f>
        <v>34</v>
      </c>
      <c r="D553" s="6" t="n">
        <f aca="false">MONTH(E553)</f>
        <v>8</v>
      </c>
      <c r="E553" s="19" t="n">
        <f aca="false">+E552-1</f>
        <v>43333</v>
      </c>
      <c r="F553" s="18" t="n">
        <f aca="false">+E554</f>
        <v>43329</v>
      </c>
      <c r="G553" s="7" t="n">
        <f aca="false">NETWORKDAYS(F553,E553)-1</f>
        <v>2</v>
      </c>
      <c r="H553" s="8" t="n">
        <f aca="false">+MONTH(F553)</f>
        <v>8</v>
      </c>
      <c r="I553" s="6" t="n">
        <f aca="false">WEEKNUM(F553,1)</f>
        <v>33</v>
      </c>
      <c r="J553" s="6" t="n">
        <v>398</v>
      </c>
      <c r="K553" s="6" t="n">
        <v>301</v>
      </c>
      <c r="L553" s="6" t="n">
        <f aca="false">J554-K554</f>
        <v>71</v>
      </c>
      <c r="M553" s="6" t="n">
        <v>3.7</v>
      </c>
      <c r="N553" s="6" t="n">
        <v>18.9</v>
      </c>
      <c r="O553" s="4" t="n">
        <f aca="false">M553*J553</f>
        <v>1472.6</v>
      </c>
      <c r="P553" s="4" t="n">
        <f aca="false">N554*J555</f>
        <v>4032</v>
      </c>
      <c r="Q553" s="4" t="n">
        <f aca="false">+O553/10</f>
        <v>147.26</v>
      </c>
    </row>
    <row r="554" customFormat="false" ht="12.8" hidden="false" customHeight="false" outlineLevel="0" collapsed="false">
      <c r="A554" s="6" t="n">
        <f aca="false">+A553-1</f>
        <v>70</v>
      </c>
      <c r="B554" s="6" t="n">
        <f aca="false">YEAR(F554)</f>
        <v>2018</v>
      </c>
      <c r="C554" s="6" t="n">
        <f aca="false">WEEKNUM(E554,1)</f>
        <v>33</v>
      </c>
      <c r="D554" s="6" t="n">
        <f aca="false">MONTH(E554)</f>
        <v>8</v>
      </c>
      <c r="E554" s="19" t="n">
        <v>43329</v>
      </c>
      <c r="F554" s="18" t="n">
        <f aca="false">+E555</f>
        <v>43328</v>
      </c>
      <c r="G554" s="7" t="n">
        <f aca="false">NETWORKDAYS(F554,E554)-1</f>
        <v>1</v>
      </c>
      <c r="H554" s="8" t="n">
        <f aca="false">+MONTH(F554)</f>
        <v>8</v>
      </c>
      <c r="I554" s="6" t="n">
        <f aca="false">WEEKNUM(F554,1)</f>
        <v>33</v>
      </c>
      <c r="J554" s="6" t="n">
        <v>382</v>
      </c>
      <c r="K554" s="6" t="n">
        <v>311</v>
      </c>
      <c r="L554" s="6" t="n">
        <f aca="false">J555-K555</f>
        <v>15</v>
      </c>
      <c r="M554" s="6" t="n">
        <v>2.4</v>
      </c>
      <c r="N554" s="6" t="n">
        <v>14</v>
      </c>
      <c r="O554" s="4" t="n">
        <f aca="false">M554*J554</f>
        <v>916.8</v>
      </c>
      <c r="P554" s="4" t="n">
        <f aca="false">N555*J556</f>
        <v>5652</v>
      </c>
      <c r="Q554" s="4" t="n">
        <f aca="false">+O554/10</f>
        <v>91.68</v>
      </c>
    </row>
    <row r="555" customFormat="false" ht="12.8" hidden="false" customHeight="false" outlineLevel="0" collapsed="false">
      <c r="A555" s="6" t="n">
        <f aca="false">+A554-1</f>
        <v>69</v>
      </c>
      <c r="B555" s="6" t="n">
        <f aca="false">YEAR(F555)</f>
        <v>2018</v>
      </c>
      <c r="C555" s="6" t="n">
        <f aca="false">WEEKNUM(E555,1)</f>
        <v>33</v>
      </c>
      <c r="D555" s="6" t="n">
        <f aca="false">MONTH(E555)</f>
        <v>8</v>
      </c>
      <c r="E555" s="19" t="n">
        <v>43328</v>
      </c>
      <c r="F555" s="18" t="n">
        <f aca="false">+E556</f>
        <v>43326</v>
      </c>
      <c r="G555" s="7" t="n">
        <f aca="false">NETWORKDAYS(F555,E555)-1</f>
        <v>2</v>
      </c>
      <c r="H555" s="8" t="n">
        <f aca="false">+MONTH(F555)</f>
        <v>8</v>
      </c>
      <c r="I555" s="6" t="n">
        <f aca="false">WEEKNUM(F555,1)</f>
        <v>33</v>
      </c>
      <c r="J555" s="6" t="n">
        <v>288</v>
      </c>
      <c r="K555" s="6" t="n">
        <v>273</v>
      </c>
      <c r="L555" s="6" t="n">
        <f aca="false">J556-K556</f>
        <v>64</v>
      </c>
      <c r="M555" s="6" t="n">
        <v>3</v>
      </c>
      <c r="N555" s="6" t="n">
        <v>15.7</v>
      </c>
      <c r="O555" s="4" t="n">
        <f aca="false">M555*J555</f>
        <v>864</v>
      </c>
      <c r="P555" s="4" t="n">
        <f aca="false">N556*J557</f>
        <v>3610.8</v>
      </c>
      <c r="Q555" s="4" t="n">
        <f aca="false">+O555/10</f>
        <v>86.4</v>
      </c>
    </row>
    <row r="556" customFormat="false" ht="12.8" hidden="false" customHeight="false" outlineLevel="0" collapsed="false">
      <c r="A556" s="6" t="n">
        <f aca="false">+A555-1</f>
        <v>68</v>
      </c>
      <c r="B556" s="6" t="n">
        <f aca="false">YEAR(F556)</f>
        <v>2018</v>
      </c>
      <c r="C556" s="6" t="n">
        <f aca="false">WEEKNUM(E556,1)</f>
        <v>33</v>
      </c>
      <c r="D556" s="6" t="n">
        <f aca="false">MONTH(E556)</f>
        <v>8</v>
      </c>
      <c r="E556" s="19" t="n">
        <v>43326</v>
      </c>
      <c r="F556" s="18" t="n">
        <f aca="false">+E557</f>
        <v>43325</v>
      </c>
      <c r="G556" s="7" t="n">
        <f aca="false">NETWORKDAYS(F556,E556)-1</f>
        <v>1</v>
      </c>
      <c r="H556" s="8" t="n">
        <f aca="false">+MONTH(F556)</f>
        <v>8</v>
      </c>
      <c r="I556" s="6" t="n">
        <f aca="false">WEEKNUM(F556,1)</f>
        <v>33</v>
      </c>
      <c r="J556" s="6" t="n">
        <v>360</v>
      </c>
      <c r="K556" s="6" t="n">
        <v>296</v>
      </c>
      <c r="L556" s="6" t="n">
        <f aca="false">J557-K557</f>
        <v>53</v>
      </c>
      <c r="M556" s="6" t="n">
        <v>3.8</v>
      </c>
      <c r="N556" s="6" t="n">
        <v>10.2</v>
      </c>
      <c r="O556" s="4" t="n">
        <f aca="false">M556*J556</f>
        <v>1368</v>
      </c>
      <c r="P556" s="4" t="n">
        <f aca="false">N557*J558</f>
        <v>4688</v>
      </c>
      <c r="Q556" s="4" t="n">
        <f aca="false">+O556/10</f>
        <v>136.8</v>
      </c>
    </row>
    <row r="557" customFormat="false" ht="12.8" hidden="false" customHeight="false" outlineLevel="0" collapsed="false">
      <c r="A557" s="6" t="n">
        <f aca="false">+A556-1</f>
        <v>67</v>
      </c>
      <c r="B557" s="6" t="n">
        <f aca="false">YEAR(F557)</f>
        <v>2018</v>
      </c>
      <c r="C557" s="6" t="n">
        <f aca="false">WEEKNUM(E557,1)</f>
        <v>33</v>
      </c>
      <c r="D557" s="6" t="n">
        <f aca="false">MONTH(E557)</f>
        <v>8</v>
      </c>
      <c r="E557" s="19" t="n">
        <v>43325</v>
      </c>
      <c r="F557" s="18" t="n">
        <f aca="false">+E558</f>
        <v>43322</v>
      </c>
      <c r="G557" s="7" t="n">
        <f aca="false">NETWORKDAYS(F557,E557)-1</f>
        <v>1</v>
      </c>
      <c r="H557" s="8" t="n">
        <f aca="false">+MONTH(F557)</f>
        <v>8</v>
      </c>
      <c r="I557" s="6" t="n">
        <f aca="false">WEEKNUM(F557,1)</f>
        <v>32</v>
      </c>
      <c r="J557" s="6" t="n">
        <v>354</v>
      </c>
      <c r="K557" s="6" t="n">
        <v>301</v>
      </c>
      <c r="L557" s="6" t="n">
        <f aca="false">J558-K558</f>
        <v>-8</v>
      </c>
      <c r="M557" s="6" t="n">
        <v>3.1</v>
      </c>
      <c r="N557" s="6" t="n">
        <v>16</v>
      </c>
      <c r="O557" s="4" t="n">
        <f aca="false">M557*J557</f>
        <v>1097.4</v>
      </c>
      <c r="P557" s="4" t="n">
        <f aca="false">N558*J559</f>
        <v>4495</v>
      </c>
      <c r="Q557" s="4" t="n">
        <f aca="false">+O557/10</f>
        <v>109.74</v>
      </c>
    </row>
    <row r="558" customFormat="false" ht="12.8" hidden="false" customHeight="false" outlineLevel="0" collapsed="false">
      <c r="A558" s="6" t="n">
        <f aca="false">+A557-1</f>
        <v>66</v>
      </c>
      <c r="B558" s="6" t="n">
        <f aca="false">YEAR(F558)</f>
        <v>2018</v>
      </c>
      <c r="C558" s="6" t="n">
        <f aca="false">WEEKNUM(E558,1)</f>
        <v>32</v>
      </c>
      <c r="D558" s="6" t="n">
        <f aca="false">MONTH(E558)</f>
        <v>8</v>
      </c>
      <c r="E558" s="19" t="n">
        <v>43322</v>
      </c>
      <c r="F558" s="18" t="n">
        <f aca="false">+E559</f>
        <v>43321</v>
      </c>
      <c r="G558" s="7" t="n">
        <f aca="false">NETWORKDAYS(F558,E558)-1</f>
        <v>1</v>
      </c>
      <c r="H558" s="8" t="n">
        <f aca="false">+MONTH(F558)</f>
        <v>8</v>
      </c>
      <c r="I558" s="6" t="n">
        <f aca="false">WEEKNUM(F558,1)</f>
        <v>32</v>
      </c>
      <c r="J558" s="6" t="n">
        <v>293</v>
      </c>
      <c r="K558" s="6" t="n">
        <v>301</v>
      </c>
      <c r="L558" s="6" t="n">
        <f aca="false">J559-K559</f>
        <v>-6</v>
      </c>
      <c r="M558" s="6" t="n">
        <v>5</v>
      </c>
      <c r="N558" s="6" t="n">
        <v>15.5</v>
      </c>
      <c r="O558" s="4" t="n">
        <f aca="false">M558*J558</f>
        <v>1465</v>
      </c>
      <c r="P558" s="4" t="n">
        <f aca="false">N559*J560</f>
        <v>5128.2</v>
      </c>
      <c r="Q558" s="4" t="n">
        <f aca="false">+O558/10</f>
        <v>146.5</v>
      </c>
    </row>
    <row r="559" customFormat="false" ht="12.8" hidden="false" customHeight="false" outlineLevel="0" collapsed="false">
      <c r="A559" s="6" t="n">
        <f aca="false">+A558-1</f>
        <v>65</v>
      </c>
      <c r="B559" s="6" t="n">
        <f aca="false">YEAR(F559)</f>
        <v>2018</v>
      </c>
      <c r="C559" s="6" t="n">
        <f aca="false">WEEKNUM(E559,1)</f>
        <v>32</v>
      </c>
      <c r="D559" s="6" t="n">
        <f aca="false">MONTH(E559)</f>
        <v>8</v>
      </c>
      <c r="E559" s="19" t="n">
        <v>43321</v>
      </c>
      <c r="F559" s="18" t="n">
        <f aca="false">+E560</f>
        <v>43320</v>
      </c>
      <c r="G559" s="7" t="n">
        <f aca="false">NETWORKDAYS(F559,E559)-1</f>
        <v>1</v>
      </c>
      <c r="H559" s="8" t="n">
        <f aca="false">+MONTH(F559)</f>
        <v>8</v>
      </c>
      <c r="I559" s="6" t="n">
        <f aca="false">WEEKNUM(F559,1)</f>
        <v>32</v>
      </c>
      <c r="J559" s="6" t="n">
        <v>290</v>
      </c>
      <c r="K559" s="6" t="n">
        <v>296</v>
      </c>
      <c r="L559" s="6" t="n">
        <f aca="false">J560-K560</f>
        <v>34</v>
      </c>
      <c r="M559" s="6" t="n">
        <v>3.7</v>
      </c>
      <c r="N559" s="6" t="n">
        <v>15.4</v>
      </c>
      <c r="O559" s="4" t="n">
        <f aca="false">M559*J559</f>
        <v>1073</v>
      </c>
      <c r="P559" s="4" t="n">
        <f aca="false">N560*J561</f>
        <v>5560.1</v>
      </c>
      <c r="Q559" s="4" t="n">
        <f aca="false">+O559/10</f>
        <v>107.3</v>
      </c>
    </row>
    <row r="560" customFormat="false" ht="12.8" hidden="false" customHeight="false" outlineLevel="0" collapsed="false">
      <c r="A560" s="6" t="n">
        <f aca="false">+A559-1</f>
        <v>64</v>
      </c>
      <c r="B560" s="6" t="n">
        <f aca="false">YEAR(F560)</f>
        <v>2018</v>
      </c>
      <c r="C560" s="6" t="n">
        <f aca="false">WEEKNUM(E560,1)</f>
        <v>32</v>
      </c>
      <c r="D560" s="6" t="n">
        <f aca="false">MONTH(E560)</f>
        <v>8</v>
      </c>
      <c r="E560" s="19" t="n">
        <v>43320</v>
      </c>
      <c r="F560" s="18" t="n">
        <f aca="false">+E561</f>
        <v>43319</v>
      </c>
      <c r="G560" s="7" t="n">
        <f aca="false">NETWORKDAYS(F560,E560)-1</f>
        <v>1</v>
      </c>
      <c r="H560" s="8" t="n">
        <f aca="false">+MONTH(F560)</f>
        <v>8</v>
      </c>
      <c r="I560" s="6" t="n">
        <f aca="false">WEEKNUM(F560,1)</f>
        <v>32</v>
      </c>
      <c r="J560" s="6" t="n">
        <v>333</v>
      </c>
      <c r="K560" s="6" t="n">
        <v>299</v>
      </c>
      <c r="L560" s="6" t="n">
        <f aca="false">J561-K561</f>
        <v>19</v>
      </c>
      <c r="M560" s="6" t="n">
        <v>3.4</v>
      </c>
      <c r="N560" s="6" t="n">
        <v>16.9</v>
      </c>
      <c r="O560" s="4" t="n">
        <f aca="false">M560*J560</f>
        <v>1132.2</v>
      </c>
      <c r="P560" s="4" t="n">
        <f aca="false">N561*J562</f>
        <v>4813.9</v>
      </c>
      <c r="Q560" s="4" t="n">
        <f aca="false">+O560/10</f>
        <v>113.22</v>
      </c>
    </row>
    <row r="561" customFormat="false" ht="12.8" hidden="false" customHeight="false" outlineLevel="0" collapsed="false">
      <c r="A561" s="6" t="n">
        <f aca="false">+A560-1</f>
        <v>63</v>
      </c>
      <c r="B561" s="6" t="n">
        <f aca="false">YEAR(F561)</f>
        <v>2018</v>
      </c>
      <c r="C561" s="6" t="n">
        <f aca="false">WEEKNUM(E561,1)</f>
        <v>32</v>
      </c>
      <c r="D561" s="6" t="n">
        <f aca="false">MONTH(E561)</f>
        <v>8</v>
      </c>
      <c r="E561" s="19" t="n">
        <v>43319</v>
      </c>
      <c r="F561" s="18" t="n">
        <f aca="false">+E562</f>
        <v>43318</v>
      </c>
      <c r="G561" s="7" t="n">
        <f aca="false">NETWORKDAYS(F561,E561)-1</f>
        <v>1</v>
      </c>
      <c r="H561" s="8" t="n">
        <f aca="false">+MONTH(F561)</f>
        <v>8</v>
      </c>
      <c r="I561" s="6" t="n">
        <f aca="false">WEEKNUM(F561,1)</f>
        <v>32</v>
      </c>
      <c r="J561" s="6" t="n">
        <v>329</v>
      </c>
      <c r="K561" s="6" t="n">
        <v>310</v>
      </c>
      <c r="L561" s="6" t="n">
        <f aca="false">J562-K562</f>
        <v>-2</v>
      </c>
      <c r="M561" s="6" t="n">
        <v>4.2</v>
      </c>
      <c r="N561" s="6" t="n">
        <v>16.1</v>
      </c>
      <c r="O561" s="4" t="n">
        <f aca="false">M561*J561</f>
        <v>1381.8</v>
      </c>
      <c r="P561" s="4" t="n">
        <f aca="false">N562*J563</f>
        <v>5146</v>
      </c>
      <c r="Q561" s="4" t="n">
        <f aca="false">+O561/10</f>
        <v>138.18</v>
      </c>
    </row>
    <row r="562" customFormat="false" ht="12.8" hidden="false" customHeight="false" outlineLevel="0" collapsed="false">
      <c r="A562" s="6" t="n">
        <f aca="false">+A561-1</f>
        <v>62</v>
      </c>
      <c r="B562" s="6" t="n">
        <f aca="false">YEAR(F562)</f>
        <v>2018</v>
      </c>
      <c r="C562" s="6" t="n">
        <f aca="false">WEEKNUM(E562,1)</f>
        <v>32</v>
      </c>
      <c r="D562" s="6" t="n">
        <f aca="false">MONTH(E562)</f>
        <v>8</v>
      </c>
      <c r="E562" s="19" t="n">
        <v>43318</v>
      </c>
      <c r="F562" s="18" t="n">
        <f aca="false">+E563</f>
        <v>43315</v>
      </c>
      <c r="G562" s="7" t="n">
        <f aca="false">NETWORKDAYS(F562,E562)-1</f>
        <v>1</v>
      </c>
      <c r="H562" s="8" t="n">
        <f aca="false">+MONTH(F562)</f>
        <v>8</v>
      </c>
      <c r="I562" s="6" t="n">
        <f aca="false">WEEKNUM(F562,1)</f>
        <v>31</v>
      </c>
      <c r="J562" s="6" t="n">
        <v>299</v>
      </c>
      <c r="K562" s="6" t="n">
        <v>301</v>
      </c>
      <c r="L562" s="6" t="n">
        <f aca="false">J563-K563</f>
        <v>31</v>
      </c>
      <c r="M562" s="6" t="n">
        <v>4.7</v>
      </c>
      <c r="N562" s="6" t="n">
        <v>15.5</v>
      </c>
      <c r="O562" s="4" t="n">
        <f aca="false">M562*J562</f>
        <v>1405.3</v>
      </c>
      <c r="P562" s="4" t="n">
        <f aca="false">N563*J564</f>
        <v>5946.6</v>
      </c>
      <c r="Q562" s="4" t="n">
        <f aca="false">+O562/10</f>
        <v>140.53</v>
      </c>
    </row>
    <row r="563" customFormat="false" ht="12.8" hidden="false" customHeight="false" outlineLevel="0" collapsed="false">
      <c r="A563" s="6" t="n">
        <f aca="false">+A562-1</f>
        <v>61</v>
      </c>
      <c r="B563" s="6" t="n">
        <f aca="false">YEAR(F563)</f>
        <v>2018</v>
      </c>
      <c r="C563" s="6" t="n">
        <f aca="false">WEEKNUM(E563,1)</f>
        <v>31</v>
      </c>
      <c r="D563" s="6" t="n">
        <f aca="false">MONTH(E563)</f>
        <v>8</v>
      </c>
      <c r="E563" s="19" t="n">
        <v>43315</v>
      </c>
      <c r="F563" s="18" t="n">
        <f aca="false">+E564</f>
        <v>43314</v>
      </c>
      <c r="G563" s="7" t="n">
        <f aca="false">NETWORKDAYS(F563,E563)-1</f>
        <v>1</v>
      </c>
      <c r="H563" s="8" t="n">
        <f aca="false">+MONTH(F563)</f>
        <v>8</v>
      </c>
      <c r="I563" s="6" t="n">
        <f aca="false">WEEKNUM(F563,1)</f>
        <v>31</v>
      </c>
      <c r="J563" s="6" t="n">
        <v>332</v>
      </c>
      <c r="K563" s="6" t="n">
        <v>301</v>
      </c>
      <c r="L563" s="6" t="n">
        <f aca="false">J564-K564</f>
        <v>81</v>
      </c>
      <c r="M563" s="6" t="n">
        <v>3.5</v>
      </c>
      <c r="N563" s="6" t="n">
        <v>15.9</v>
      </c>
      <c r="O563" s="4" t="n">
        <f aca="false">M563*J563</f>
        <v>1162</v>
      </c>
      <c r="P563" s="4" t="n">
        <f aca="false">N564*J565</f>
        <v>5852</v>
      </c>
      <c r="Q563" s="4" t="n">
        <f aca="false">+O563/10</f>
        <v>116.2</v>
      </c>
    </row>
    <row r="564" customFormat="false" ht="12.8" hidden="false" customHeight="false" outlineLevel="0" collapsed="false">
      <c r="A564" s="6" t="n">
        <f aca="false">+A563-1</f>
        <v>60</v>
      </c>
      <c r="B564" s="6" t="n">
        <f aca="false">YEAR(F564)</f>
        <v>2018</v>
      </c>
      <c r="C564" s="6" t="n">
        <f aca="false">WEEKNUM(E564,1)</f>
        <v>31</v>
      </c>
      <c r="D564" s="6" t="n">
        <f aca="false">MONTH(E564)</f>
        <v>8</v>
      </c>
      <c r="E564" s="19" t="n">
        <v>43314</v>
      </c>
      <c r="F564" s="18" t="n">
        <f aca="false">+E565</f>
        <v>43313</v>
      </c>
      <c r="G564" s="7" t="n">
        <f aca="false">NETWORKDAYS(F564,E564)-1</f>
        <v>1</v>
      </c>
      <c r="H564" s="8" t="n">
        <f aca="false">+MONTH(F564)</f>
        <v>8</v>
      </c>
      <c r="I564" s="6" t="n">
        <f aca="false">WEEKNUM(F564,1)</f>
        <v>31</v>
      </c>
      <c r="J564" s="6" t="n">
        <v>374</v>
      </c>
      <c r="K564" s="6" t="n">
        <v>293</v>
      </c>
      <c r="L564" s="6" t="n">
        <f aca="false">J565-K565</f>
        <v>79</v>
      </c>
      <c r="M564" s="6" t="n">
        <v>5.5</v>
      </c>
      <c r="N564" s="6" t="n">
        <v>15.4</v>
      </c>
      <c r="O564" s="4" t="n">
        <f aca="false">M564*J564</f>
        <v>2057</v>
      </c>
      <c r="P564" s="4" t="n">
        <f aca="false">N565*J566</f>
        <v>4752</v>
      </c>
      <c r="Q564" s="4" t="n">
        <f aca="false">+O564/10</f>
        <v>205.7</v>
      </c>
    </row>
    <row r="565" customFormat="false" ht="12.8" hidden="false" customHeight="false" outlineLevel="0" collapsed="false">
      <c r="A565" s="6" t="n">
        <f aca="false">+A564-1</f>
        <v>59</v>
      </c>
      <c r="B565" s="6" t="n">
        <f aca="false">YEAR(F565)</f>
        <v>2018</v>
      </c>
      <c r="C565" s="6" t="n">
        <f aca="false">WEEKNUM(E565,1)</f>
        <v>31</v>
      </c>
      <c r="D565" s="6" t="n">
        <f aca="false">MONTH(E565)</f>
        <v>8</v>
      </c>
      <c r="E565" s="19" t="n">
        <v>43313</v>
      </c>
      <c r="F565" s="18" t="n">
        <f aca="false">+E566</f>
        <v>43312</v>
      </c>
      <c r="G565" s="7" t="n">
        <f aca="false">NETWORKDAYS(F565,E565)-1</f>
        <v>1</v>
      </c>
      <c r="H565" s="8" t="n">
        <f aca="false">+MONTH(F565)</f>
        <v>7</v>
      </c>
      <c r="I565" s="6" t="n">
        <f aca="false">WEEKNUM(F565,1)</f>
        <v>31</v>
      </c>
      <c r="J565" s="6" t="n">
        <v>380</v>
      </c>
      <c r="K565" s="6" t="n">
        <v>301</v>
      </c>
      <c r="L565" s="6" t="n">
        <f aca="false">J566-K566</f>
        <v>180</v>
      </c>
      <c r="M565" s="6" t="n">
        <v>2.5</v>
      </c>
      <c r="N565" s="6" t="n">
        <v>13.2</v>
      </c>
      <c r="O565" s="4" t="n">
        <f aca="false">M565*J565</f>
        <v>950</v>
      </c>
      <c r="P565" s="4" t="n">
        <f aca="false">N566*J567</f>
        <v>5031.2</v>
      </c>
      <c r="Q565" s="4" t="n">
        <f aca="false">+O565/10</f>
        <v>95</v>
      </c>
    </row>
    <row r="566" customFormat="false" ht="12.8" hidden="false" customHeight="false" outlineLevel="0" collapsed="false">
      <c r="A566" s="6" t="n">
        <f aca="false">+A565-1</f>
        <v>58</v>
      </c>
      <c r="B566" s="6" t="n">
        <f aca="false">YEAR(F566)</f>
        <v>2018</v>
      </c>
      <c r="C566" s="6" t="n">
        <f aca="false">WEEKNUM(E566,1)</f>
        <v>31</v>
      </c>
      <c r="D566" s="6" t="n">
        <f aca="false">MONTH(E566)</f>
        <v>7</v>
      </c>
      <c r="E566" s="19" t="n">
        <v>43312</v>
      </c>
      <c r="F566" s="18" t="n">
        <f aca="false">+E567</f>
        <v>43311</v>
      </c>
      <c r="G566" s="7" t="n">
        <f aca="false">NETWORKDAYS(F566,E566)-1</f>
        <v>1</v>
      </c>
      <c r="H566" s="8" t="n">
        <f aca="false">+MONTH(F566)</f>
        <v>7</v>
      </c>
      <c r="I566" s="6" t="n">
        <f aca="false">WEEKNUM(F566,1)</f>
        <v>31</v>
      </c>
      <c r="J566" s="6" t="n">
        <v>360</v>
      </c>
      <c r="K566" s="6" t="n">
        <v>180</v>
      </c>
      <c r="L566" s="6" t="n">
        <f aca="false">J567-K567</f>
        <v>30</v>
      </c>
      <c r="M566" s="6" t="n">
        <v>3.8</v>
      </c>
      <c r="N566" s="6" t="n">
        <v>15.2</v>
      </c>
      <c r="O566" s="4" t="n">
        <f aca="false">M566*J566</f>
        <v>1368</v>
      </c>
      <c r="P566" s="4" t="n">
        <f aca="false">N567*J568</f>
        <v>5805.8</v>
      </c>
      <c r="Q566" s="4" t="n">
        <f aca="false">+O566/10</f>
        <v>136.8</v>
      </c>
    </row>
    <row r="567" customFormat="false" ht="12.8" hidden="false" customHeight="false" outlineLevel="0" collapsed="false">
      <c r="A567" s="6" t="n">
        <f aca="false">+A566-1</f>
        <v>57</v>
      </c>
      <c r="B567" s="6" t="n">
        <f aca="false">YEAR(F567)</f>
        <v>2018</v>
      </c>
      <c r="C567" s="6" t="n">
        <f aca="false">WEEKNUM(E567,1)</f>
        <v>31</v>
      </c>
      <c r="D567" s="6" t="n">
        <f aca="false">MONTH(E567)</f>
        <v>7</v>
      </c>
      <c r="E567" s="19" t="n">
        <v>43311</v>
      </c>
      <c r="F567" s="18" t="n">
        <f aca="false">+E568</f>
        <v>43308</v>
      </c>
      <c r="G567" s="7" t="n">
        <f aca="false">NETWORKDAYS(F567,E567)-1</f>
        <v>1</v>
      </c>
      <c r="H567" s="8" t="n">
        <f aca="false">+MONTH(F567)</f>
        <v>7</v>
      </c>
      <c r="I567" s="6" t="n">
        <f aca="false">WEEKNUM(F567,1)</f>
        <v>30</v>
      </c>
      <c r="J567" s="6" t="n">
        <v>331</v>
      </c>
      <c r="K567" s="6" t="n">
        <v>301</v>
      </c>
      <c r="L567" s="6" t="n">
        <f aca="false">J568-K568</f>
        <v>66</v>
      </c>
      <c r="M567" s="6" t="n">
        <v>2.7</v>
      </c>
      <c r="N567" s="6" t="n">
        <v>15.4</v>
      </c>
      <c r="O567" s="4" t="n">
        <f aca="false">M567*J567</f>
        <v>893.7</v>
      </c>
      <c r="P567" s="4" t="n">
        <f aca="false">N568*J569</f>
        <v>6069.7</v>
      </c>
      <c r="Q567" s="4" t="n">
        <f aca="false">+O567/10</f>
        <v>89.37</v>
      </c>
    </row>
    <row r="568" customFormat="false" ht="12.8" hidden="false" customHeight="false" outlineLevel="0" collapsed="false">
      <c r="A568" s="6" t="n">
        <f aca="false">+A567-1</f>
        <v>56</v>
      </c>
      <c r="B568" s="6" t="n">
        <f aca="false">YEAR(F568)</f>
        <v>2018</v>
      </c>
      <c r="C568" s="6" t="n">
        <f aca="false">WEEKNUM(E568,1)</f>
        <v>30</v>
      </c>
      <c r="D568" s="6" t="n">
        <f aca="false">MONTH(E568)</f>
        <v>7</v>
      </c>
      <c r="E568" s="19" t="n">
        <v>43308</v>
      </c>
      <c r="F568" s="18" t="n">
        <f aca="false">+E569</f>
        <v>43307</v>
      </c>
      <c r="G568" s="7" t="n">
        <f aca="false">NETWORKDAYS(F568,E568)-1</f>
        <v>1</v>
      </c>
      <c r="H568" s="8" t="n">
        <f aca="false">+MONTH(F568)</f>
        <v>7</v>
      </c>
      <c r="I568" s="6" t="n">
        <f aca="false">WEEKNUM(F568,1)</f>
        <v>30</v>
      </c>
      <c r="J568" s="6" t="n">
        <v>377</v>
      </c>
      <c r="K568" s="6" t="n">
        <v>311</v>
      </c>
      <c r="L568" s="6" t="n">
        <f aca="false">J569-K569</f>
        <v>73</v>
      </c>
      <c r="M568" s="6" t="n">
        <v>2.8</v>
      </c>
      <c r="N568" s="6" t="n">
        <v>16.1</v>
      </c>
      <c r="O568" s="4" t="n">
        <f aca="false">M568*J568</f>
        <v>1055.6</v>
      </c>
      <c r="P568" s="4" t="n">
        <f aca="false">N569*J570</f>
        <v>5282.2</v>
      </c>
      <c r="Q568" s="4" t="n">
        <f aca="false">+O568/10</f>
        <v>105.56</v>
      </c>
    </row>
    <row r="569" customFormat="false" ht="12.8" hidden="false" customHeight="false" outlineLevel="0" collapsed="false">
      <c r="A569" s="6" t="n">
        <f aca="false">+A568-1</f>
        <v>55</v>
      </c>
      <c r="B569" s="6" t="n">
        <f aca="false">YEAR(F569)</f>
        <v>2018</v>
      </c>
      <c r="C569" s="6" t="n">
        <f aca="false">WEEKNUM(E569,1)</f>
        <v>30</v>
      </c>
      <c r="D569" s="6" t="n">
        <f aca="false">MONTH(E569)</f>
        <v>7</v>
      </c>
      <c r="E569" s="19" t="n">
        <f aca="false">+E568-1</f>
        <v>43307</v>
      </c>
      <c r="F569" s="18" t="n">
        <f aca="false">+E570</f>
        <v>43306</v>
      </c>
      <c r="G569" s="7" t="n">
        <f aca="false">NETWORKDAYS(F569,E569)-1</f>
        <v>1</v>
      </c>
      <c r="H569" s="8" t="n">
        <f aca="false">+MONTH(F569)</f>
        <v>7</v>
      </c>
      <c r="I569" s="6" t="n">
        <f aca="false">WEEKNUM(F569,1)</f>
        <v>30</v>
      </c>
      <c r="J569" s="6" t="n">
        <v>377</v>
      </c>
      <c r="K569" s="6" t="n">
        <v>304</v>
      </c>
      <c r="L569" s="6" t="n">
        <f aca="false">J570-K570</f>
        <v>51</v>
      </c>
      <c r="M569" s="6" t="n">
        <v>3.8</v>
      </c>
      <c r="N569" s="6" t="n">
        <v>15.4</v>
      </c>
      <c r="O569" s="4" t="n">
        <f aca="false">M569*J569</f>
        <v>1432.6</v>
      </c>
      <c r="P569" s="4" t="n">
        <f aca="false">N570*J571</f>
        <v>6160</v>
      </c>
      <c r="Q569" s="4" t="n">
        <f aca="false">+O569/10</f>
        <v>143.26</v>
      </c>
    </row>
    <row r="570" customFormat="false" ht="12.8" hidden="false" customHeight="false" outlineLevel="0" collapsed="false">
      <c r="A570" s="6" t="n">
        <f aca="false">+A569-1</f>
        <v>54</v>
      </c>
      <c r="B570" s="6" t="n">
        <f aca="false">YEAR(F570)</f>
        <v>2018</v>
      </c>
      <c r="C570" s="6" t="n">
        <f aca="false">WEEKNUM(E570,1)</f>
        <v>30</v>
      </c>
      <c r="D570" s="6" t="n">
        <f aca="false">MONTH(E570)</f>
        <v>7</v>
      </c>
      <c r="E570" s="19" t="n">
        <f aca="false">+E569-1</f>
        <v>43306</v>
      </c>
      <c r="F570" s="18" t="n">
        <f aca="false">+E571</f>
        <v>43305</v>
      </c>
      <c r="G570" s="7" t="n">
        <f aca="false">NETWORKDAYS(F570,E570)-1</f>
        <v>1</v>
      </c>
      <c r="H570" s="8" t="n">
        <f aca="false">+MONTH(F570)</f>
        <v>7</v>
      </c>
      <c r="I570" s="6" t="n">
        <f aca="false">WEEKNUM(F570,1)</f>
        <v>30</v>
      </c>
      <c r="J570" s="6" t="n">
        <v>343</v>
      </c>
      <c r="K570" s="6" t="n">
        <v>292</v>
      </c>
      <c r="L570" s="6" t="n">
        <f aca="false">J571-K571</f>
        <v>108</v>
      </c>
      <c r="M570" s="6" t="n">
        <v>2.5</v>
      </c>
      <c r="N570" s="6" t="n">
        <v>15.4</v>
      </c>
      <c r="O570" s="4" t="n">
        <f aca="false">M570*J570</f>
        <v>857.5</v>
      </c>
      <c r="P570" s="4" t="n">
        <f aca="false">N571*J572</f>
        <v>3939.6</v>
      </c>
      <c r="Q570" s="4" t="n">
        <f aca="false">+O570/10</f>
        <v>85.75</v>
      </c>
    </row>
    <row r="571" customFormat="false" ht="12.8" hidden="false" customHeight="false" outlineLevel="0" collapsed="false">
      <c r="A571" s="6" t="n">
        <f aca="false">+A570-1</f>
        <v>53</v>
      </c>
      <c r="B571" s="6" t="n">
        <f aca="false">YEAR(F571)</f>
        <v>2018</v>
      </c>
      <c r="C571" s="6" t="n">
        <f aca="false">WEEKNUM(E571,1)</f>
        <v>30</v>
      </c>
      <c r="D571" s="6" t="n">
        <f aca="false">MONTH(E571)</f>
        <v>7</v>
      </c>
      <c r="E571" s="19" t="n">
        <f aca="false">+E570-1</f>
        <v>43305</v>
      </c>
      <c r="F571" s="18" t="n">
        <f aca="false">+E572</f>
        <v>43304</v>
      </c>
      <c r="G571" s="7" t="n">
        <f aca="false">NETWORKDAYS(F571,E571)-1</f>
        <v>1</v>
      </c>
      <c r="H571" s="8" t="n">
        <f aca="false">+MONTH(F571)</f>
        <v>7</v>
      </c>
      <c r="I571" s="6" t="n">
        <f aca="false">WEEKNUM(F571,1)</f>
        <v>30</v>
      </c>
      <c r="J571" s="6" t="n">
        <v>400</v>
      </c>
      <c r="K571" s="6" t="n">
        <v>292</v>
      </c>
      <c r="L571" s="6" t="n">
        <f aca="false">J572-K572</f>
        <v>9</v>
      </c>
      <c r="M571" s="6" t="n">
        <v>2.7</v>
      </c>
      <c r="N571" s="6" t="n">
        <v>13.4</v>
      </c>
      <c r="O571" s="4" t="n">
        <f aca="false">M571*J571</f>
        <v>1080</v>
      </c>
      <c r="P571" s="4" t="n">
        <f aca="false">N572*J573</f>
        <v>6095.6</v>
      </c>
      <c r="Q571" s="4" t="n">
        <f aca="false">+O571/10</f>
        <v>108</v>
      </c>
    </row>
    <row r="572" customFormat="false" ht="12.8" hidden="false" customHeight="false" outlineLevel="0" collapsed="false">
      <c r="A572" s="6" t="n">
        <f aca="false">+A571-1</f>
        <v>52</v>
      </c>
      <c r="B572" s="6" t="n">
        <f aca="false">YEAR(F572)</f>
        <v>2018</v>
      </c>
      <c r="C572" s="6" t="n">
        <f aca="false">WEEKNUM(E572,1)</f>
        <v>30</v>
      </c>
      <c r="D572" s="6" t="n">
        <f aca="false">MONTH(E572)</f>
        <v>7</v>
      </c>
      <c r="E572" s="19" t="n">
        <f aca="false">+E571-1</f>
        <v>43304</v>
      </c>
      <c r="F572" s="18" t="n">
        <f aca="false">+E573</f>
        <v>43300</v>
      </c>
      <c r="G572" s="7" t="n">
        <f aca="false">NETWORKDAYS(F572,E572)-1</f>
        <v>2</v>
      </c>
      <c r="H572" s="8" t="n">
        <f aca="false">+MONTH(F572)</f>
        <v>7</v>
      </c>
      <c r="I572" s="6" t="n">
        <f aca="false">WEEKNUM(F572,1)</f>
        <v>29</v>
      </c>
      <c r="J572" s="6" t="n">
        <v>294</v>
      </c>
      <c r="K572" s="6" t="n">
        <v>285</v>
      </c>
      <c r="L572" s="6" t="n">
        <f aca="false">J573-K573</f>
        <v>17</v>
      </c>
      <c r="M572" s="6" t="n">
        <v>3.4</v>
      </c>
      <c r="N572" s="6" t="n">
        <v>19.6</v>
      </c>
      <c r="O572" s="4" t="n">
        <f aca="false">M572*J572</f>
        <v>999.6</v>
      </c>
      <c r="P572" s="4" t="n">
        <f aca="false">N573*J574</f>
        <v>6045</v>
      </c>
      <c r="Q572" s="4" t="n">
        <f aca="false">+O572/10</f>
        <v>99.96</v>
      </c>
    </row>
    <row r="573" customFormat="false" ht="12.8" hidden="false" customHeight="false" outlineLevel="0" collapsed="false">
      <c r="A573" s="6" t="n">
        <f aca="false">+A572-1</f>
        <v>51</v>
      </c>
      <c r="B573" s="6" t="n">
        <f aca="false">YEAR(F573)</f>
        <v>2018</v>
      </c>
      <c r="C573" s="6" t="n">
        <f aca="false">WEEKNUM(E573,1)</f>
        <v>29</v>
      </c>
      <c r="D573" s="6" t="n">
        <f aca="false">MONTH(E573)</f>
        <v>7</v>
      </c>
      <c r="E573" s="19" t="n">
        <v>43300</v>
      </c>
      <c r="F573" s="18" t="n">
        <f aca="false">+E574</f>
        <v>43299</v>
      </c>
      <c r="G573" s="7" t="n">
        <f aca="false">NETWORKDAYS(F573,E573)-1</f>
        <v>1</v>
      </c>
      <c r="H573" s="8" t="n">
        <f aca="false">+MONTH(F573)</f>
        <v>7</v>
      </c>
      <c r="I573" s="6" t="n">
        <f aca="false">WEEKNUM(F573,1)</f>
        <v>29</v>
      </c>
      <c r="J573" s="6" t="n">
        <v>311</v>
      </c>
      <c r="K573" s="6" t="n">
        <v>294</v>
      </c>
      <c r="L573" s="6" t="n">
        <f aca="false">J574-K574</f>
        <v>87</v>
      </c>
      <c r="M573" s="6" t="n">
        <v>3.6</v>
      </c>
      <c r="N573" s="6" t="n">
        <v>15.5</v>
      </c>
      <c r="O573" s="4" t="n">
        <f aca="false">M573*J573</f>
        <v>1119.6</v>
      </c>
      <c r="P573" s="4" t="n">
        <f aca="false">N574*J575</f>
        <v>84512</v>
      </c>
      <c r="Q573" s="4" t="n">
        <f aca="false">+O573/10</f>
        <v>111.96</v>
      </c>
    </row>
    <row r="574" customFormat="false" ht="12.8" hidden="false" customHeight="false" outlineLevel="0" collapsed="false">
      <c r="A574" s="6" t="n">
        <f aca="false">+A573-1</f>
        <v>50</v>
      </c>
      <c r="B574" s="6" t="n">
        <f aca="false">YEAR(F574)</f>
        <v>2018</v>
      </c>
      <c r="C574" s="6" t="n">
        <f aca="false">WEEKNUM(E574,1)</f>
        <v>29</v>
      </c>
      <c r="D574" s="6" t="n">
        <f aca="false">MONTH(E574)</f>
        <v>7</v>
      </c>
      <c r="E574" s="19" t="n">
        <v>43299</v>
      </c>
      <c r="F574" s="18" t="n">
        <f aca="false">+E575</f>
        <v>43298</v>
      </c>
      <c r="G574" s="7" t="n">
        <f aca="false">NETWORKDAYS(F574,E574)-1</f>
        <v>1</v>
      </c>
      <c r="H574" s="8" t="n">
        <f aca="false">+MONTH(F574)</f>
        <v>7</v>
      </c>
      <c r="I574" s="6" t="n">
        <f aca="false">WEEKNUM(F574,1)</f>
        <v>29</v>
      </c>
      <c r="J574" s="6" t="n">
        <v>390</v>
      </c>
      <c r="K574" s="6" t="n">
        <v>303</v>
      </c>
      <c r="L574" s="6" t="n">
        <f aca="false">J575-K575</f>
        <v>26</v>
      </c>
      <c r="M574" s="6" t="n">
        <v>3.7</v>
      </c>
      <c r="N574" s="6" t="n">
        <v>278</v>
      </c>
      <c r="O574" s="4" t="n">
        <f aca="false">M574*J574</f>
        <v>1443</v>
      </c>
      <c r="P574" s="4" t="n">
        <f aca="false">N575*J576</f>
        <v>6248.7</v>
      </c>
      <c r="Q574" s="4" t="n">
        <f aca="false">+O574/10</f>
        <v>144.3</v>
      </c>
    </row>
    <row r="575" customFormat="false" ht="12.8" hidden="false" customHeight="false" outlineLevel="0" collapsed="false">
      <c r="A575" s="6" t="n">
        <f aca="false">+A574-1</f>
        <v>49</v>
      </c>
      <c r="B575" s="6" t="n">
        <f aca="false">YEAR(F575)</f>
        <v>2018</v>
      </c>
      <c r="C575" s="6" t="n">
        <f aca="false">WEEKNUM(E575,1)</f>
        <v>29</v>
      </c>
      <c r="D575" s="6" t="n">
        <f aca="false">MONTH(E575)</f>
        <v>7</v>
      </c>
      <c r="E575" s="19" t="n">
        <v>43298</v>
      </c>
      <c r="F575" s="18" t="n">
        <f aca="false">+E576</f>
        <v>43297</v>
      </c>
      <c r="G575" s="7" t="n">
        <f aca="false">NETWORKDAYS(F575,E575)-1</f>
        <v>1</v>
      </c>
      <c r="H575" s="8" t="n">
        <f aca="false">+MONTH(F575)</f>
        <v>7</v>
      </c>
      <c r="I575" s="6" t="n">
        <f aca="false">WEEKNUM(F575,1)</f>
        <v>29</v>
      </c>
      <c r="J575" s="6" t="n">
        <v>304</v>
      </c>
      <c r="K575" s="6" t="n">
        <v>278</v>
      </c>
      <c r="L575" s="6" t="n">
        <f aca="false">J576-K576</f>
        <v>113</v>
      </c>
      <c r="M575" s="6" t="n">
        <v>3</v>
      </c>
      <c r="N575" s="6" t="n">
        <v>15.9</v>
      </c>
      <c r="O575" s="4" t="n">
        <f aca="false">M575*J575</f>
        <v>912</v>
      </c>
      <c r="P575" s="4" t="n">
        <f aca="false">N576*J577</f>
        <v>5161.5</v>
      </c>
      <c r="Q575" s="4" t="n">
        <f aca="false">+O575/10</f>
        <v>91.2</v>
      </c>
    </row>
    <row r="576" customFormat="false" ht="12.8" hidden="false" customHeight="false" outlineLevel="0" collapsed="false">
      <c r="A576" s="6" t="n">
        <f aca="false">+A575-1</f>
        <v>48</v>
      </c>
      <c r="B576" s="6" t="n">
        <f aca="false">YEAR(F576)</f>
        <v>2018</v>
      </c>
      <c r="C576" s="6" t="n">
        <f aca="false">WEEKNUM(E576,1)</f>
        <v>29</v>
      </c>
      <c r="D576" s="6" t="n">
        <f aca="false">MONTH(E576)</f>
        <v>7</v>
      </c>
      <c r="E576" s="19" t="n">
        <v>43297</v>
      </c>
      <c r="F576" s="18" t="n">
        <f aca="false">+E577</f>
        <v>43294</v>
      </c>
      <c r="G576" s="7" t="n">
        <f aca="false">NETWORKDAYS(F576,E576)-1</f>
        <v>1</v>
      </c>
      <c r="H576" s="8" t="n">
        <f aca="false">+MONTH(F576)</f>
        <v>7</v>
      </c>
      <c r="I576" s="6" t="n">
        <f aca="false">WEEKNUM(F576,1)</f>
        <v>28</v>
      </c>
      <c r="J576" s="6" t="n">
        <v>393</v>
      </c>
      <c r="K576" s="6" t="n">
        <v>280</v>
      </c>
      <c r="L576" s="6" t="n">
        <f aca="false">J577-K577</f>
        <v>58</v>
      </c>
      <c r="M576" s="6" t="n">
        <v>3.1</v>
      </c>
      <c r="N576" s="6" t="n">
        <v>15.5</v>
      </c>
      <c r="O576" s="4" t="n">
        <f aca="false">M576*J576</f>
        <v>1218.3</v>
      </c>
      <c r="P576" s="4" t="n">
        <f aca="false">N577*J578</f>
        <v>5037.5</v>
      </c>
      <c r="Q576" s="4" t="n">
        <f aca="false">+O576/10</f>
        <v>121.83</v>
      </c>
    </row>
    <row r="577" customFormat="false" ht="12.8" hidden="false" customHeight="false" outlineLevel="0" collapsed="false">
      <c r="A577" s="6" t="n">
        <f aca="false">+A576-1</f>
        <v>47</v>
      </c>
      <c r="B577" s="6" t="n">
        <f aca="false">YEAR(F577)</f>
        <v>2018</v>
      </c>
      <c r="C577" s="6" t="n">
        <f aca="false">WEEKNUM(E577,1)</f>
        <v>28</v>
      </c>
      <c r="D577" s="6" t="n">
        <f aca="false">MONTH(E577)</f>
        <v>7</v>
      </c>
      <c r="E577" s="19" t="n">
        <v>43294</v>
      </c>
      <c r="F577" s="18" t="n">
        <f aca="false">+E578</f>
        <v>43293</v>
      </c>
      <c r="G577" s="7" t="n">
        <f aca="false">NETWORKDAYS(F577,E577)-1</f>
        <v>1</v>
      </c>
      <c r="H577" s="8" t="n">
        <f aca="false">+MONTH(F577)</f>
        <v>7</v>
      </c>
      <c r="I577" s="6" t="n">
        <f aca="false">WEEKNUM(F577,1)</f>
        <v>28</v>
      </c>
      <c r="J577" s="6" t="n">
        <v>333</v>
      </c>
      <c r="K577" s="6" t="n">
        <v>275</v>
      </c>
      <c r="L577" s="6" t="n">
        <f aca="false">J578-K578</f>
        <v>63</v>
      </c>
      <c r="M577" s="6" t="n">
        <v>5.1</v>
      </c>
      <c r="N577" s="6" t="n">
        <v>15.5</v>
      </c>
      <c r="O577" s="4" t="n">
        <f aca="false">M577*J577</f>
        <v>1698.3</v>
      </c>
      <c r="P577" s="4" t="n">
        <f aca="false">N578*J579</f>
        <v>4726.8</v>
      </c>
      <c r="Q577" s="4" t="n">
        <f aca="false">+O577/10</f>
        <v>169.83</v>
      </c>
    </row>
    <row r="578" customFormat="false" ht="12.8" hidden="false" customHeight="false" outlineLevel="0" collapsed="false">
      <c r="A578" s="6" t="n">
        <f aca="false">+A577-1</f>
        <v>46</v>
      </c>
      <c r="B578" s="6" t="n">
        <f aca="false">YEAR(F578)</f>
        <v>2018</v>
      </c>
      <c r="C578" s="6" t="n">
        <f aca="false">WEEKNUM(E578,1)</f>
        <v>28</v>
      </c>
      <c r="D578" s="6" t="n">
        <f aca="false">MONTH(E578)</f>
        <v>7</v>
      </c>
      <c r="E578" s="19" t="n">
        <f aca="false">+E577-1</f>
        <v>43293</v>
      </c>
      <c r="F578" s="18" t="n">
        <f aca="false">+E579</f>
        <v>43292</v>
      </c>
      <c r="G578" s="7" t="n">
        <f aca="false">NETWORKDAYS(F578,E578)-1</f>
        <v>1</v>
      </c>
      <c r="H578" s="8" t="n">
        <f aca="false">+MONTH(F578)</f>
        <v>7</v>
      </c>
      <c r="I578" s="6" t="n">
        <f aca="false">WEEKNUM(F578,1)</f>
        <v>28</v>
      </c>
      <c r="J578" s="6" t="n">
        <v>325</v>
      </c>
      <c r="K578" s="6" t="n">
        <v>262</v>
      </c>
      <c r="L578" s="6" t="n">
        <f aca="false">J579-K579</f>
        <v>53</v>
      </c>
      <c r="M578" s="6" t="n">
        <v>3.6</v>
      </c>
      <c r="N578" s="6" t="n">
        <v>15.6</v>
      </c>
      <c r="O578" s="4" t="n">
        <f aca="false">M578*J578</f>
        <v>1170</v>
      </c>
      <c r="P578" s="4" t="n">
        <f aca="false">N579*J580</f>
        <v>4127.2</v>
      </c>
      <c r="Q578" s="4" t="n">
        <f aca="false">+O578/10</f>
        <v>117</v>
      </c>
    </row>
    <row r="579" customFormat="false" ht="12.8" hidden="false" customHeight="false" outlineLevel="0" collapsed="false">
      <c r="A579" s="6" t="n">
        <f aca="false">+A578-1</f>
        <v>45</v>
      </c>
      <c r="B579" s="6" t="n">
        <f aca="false">YEAR(F579)</f>
        <v>2018</v>
      </c>
      <c r="C579" s="6" t="n">
        <f aca="false">WEEKNUM(E579,1)</f>
        <v>28</v>
      </c>
      <c r="D579" s="6" t="n">
        <f aca="false">MONTH(E579)</f>
        <v>7</v>
      </c>
      <c r="E579" s="19" t="n">
        <f aca="false">+E578-1</f>
        <v>43292</v>
      </c>
      <c r="F579" s="18" t="n">
        <f aca="false">+E580</f>
        <v>43291</v>
      </c>
      <c r="G579" s="7" t="n">
        <f aca="false">NETWORKDAYS(F579,E579)-1</f>
        <v>1</v>
      </c>
      <c r="H579" s="8" t="n">
        <f aca="false">+MONTH(F579)</f>
        <v>7</v>
      </c>
      <c r="I579" s="6" t="n">
        <f aca="false">WEEKNUM(F579,1)</f>
        <v>28</v>
      </c>
      <c r="J579" s="6" t="n">
        <v>303</v>
      </c>
      <c r="K579" s="6" t="n">
        <v>250</v>
      </c>
      <c r="L579" s="6" t="n">
        <f aca="false">J580-K580</f>
        <v>36</v>
      </c>
      <c r="M579" s="6" t="n">
        <v>4.4</v>
      </c>
      <c r="N579" s="6" t="n">
        <v>13.4</v>
      </c>
      <c r="O579" s="4" t="n">
        <f aca="false">M579*J579</f>
        <v>1333.2</v>
      </c>
      <c r="P579" s="4" t="n">
        <f aca="false">N580*J581</f>
        <v>4297.6</v>
      </c>
      <c r="Q579" s="4" t="n">
        <f aca="false">+O579/10</f>
        <v>133.32</v>
      </c>
    </row>
    <row r="580" customFormat="false" ht="12.8" hidden="false" customHeight="false" outlineLevel="0" collapsed="false">
      <c r="A580" s="6" t="n">
        <f aca="false">+A579-1</f>
        <v>44</v>
      </c>
      <c r="B580" s="6" t="n">
        <f aca="false">YEAR(F580)</f>
        <v>2018</v>
      </c>
      <c r="C580" s="6" t="n">
        <f aca="false">WEEKNUM(E580,1)</f>
        <v>28</v>
      </c>
      <c r="D580" s="6" t="n">
        <f aca="false">MONTH(E580)</f>
        <v>7</v>
      </c>
      <c r="E580" s="19" t="n">
        <f aca="false">+E579-1</f>
        <v>43291</v>
      </c>
      <c r="F580" s="18" t="n">
        <v>43290</v>
      </c>
      <c r="G580" s="7" t="n">
        <f aca="false">NETWORKDAYS(F580,E580)-1</f>
        <v>1</v>
      </c>
      <c r="H580" s="8" t="n">
        <f aca="false">+MONTH(F580)</f>
        <v>7</v>
      </c>
      <c r="I580" s="6" t="n">
        <f aca="false">WEEKNUM(F580,1)</f>
        <v>28</v>
      </c>
      <c r="J580" s="6" t="n">
        <v>308</v>
      </c>
      <c r="K580" s="6" t="n">
        <v>272</v>
      </c>
      <c r="L580" s="6" t="n">
        <f aca="false">J581-K581</f>
        <v>36</v>
      </c>
      <c r="M580" s="6" t="n">
        <v>4.9</v>
      </c>
      <c r="N580" s="6" t="n">
        <v>13.6</v>
      </c>
      <c r="O580" s="4" t="n">
        <f aca="false">M580*J580</f>
        <v>1509.2</v>
      </c>
      <c r="P580" s="4" t="n">
        <f aca="false">N581*J582</f>
        <v>5174.4</v>
      </c>
      <c r="Q580" s="4" t="n">
        <f aca="false">+O580/10</f>
        <v>150.92</v>
      </c>
    </row>
    <row r="581" customFormat="false" ht="12.8" hidden="false" customHeight="false" outlineLevel="0" collapsed="false">
      <c r="A581" s="6" t="n">
        <v>39</v>
      </c>
      <c r="B581" s="6" t="n">
        <f aca="false">YEAR(F581)</f>
        <v>2018</v>
      </c>
      <c r="C581" s="6" t="n">
        <f aca="false">WEEKNUM(E581,1)</f>
        <v>26</v>
      </c>
      <c r="D581" s="6" t="n">
        <f aca="false">MONTH(E581)</f>
        <v>6</v>
      </c>
      <c r="E581" s="19" t="n">
        <v>43280</v>
      </c>
      <c r="F581" s="3" t="n">
        <v>43279</v>
      </c>
      <c r="G581" s="7" t="n">
        <f aca="false">NETWORKDAYS(F581,E581)-1</f>
        <v>1</v>
      </c>
      <c r="H581" s="8" t="n">
        <f aca="false">+MONTH(F581)</f>
        <v>6</v>
      </c>
      <c r="I581" s="6" t="n">
        <f aca="false">WEEKNUM(F581,1)</f>
        <v>26</v>
      </c>
      <c r="J581" s="6" t="n">
        <v>316</v>
      </c>
      <c r="K581" s="6" t="n">
        <v>280</v>
      </c>
      <c r="L581" s="6" t="n">
        <f aca="false">J582-K582</f>
        <v>56</v>
      </c>
      <c r="M581" s="6" t="n">
        <v>4.1</v>
      </c>
      <c r="N581" s="6" t="n">
        <v>15.4</v>
      </c>
      <c r="O581" s="4" t="n">
        <f aca="false">M581*J581</f>
        <v>1295.6</v>
      </c>
      <c r="P581" s="4" t="n">
        <f aca="false">N582*J583</f>
        <v>5083.6</v>
      </c>
      <c r="Q581" s="4" t="n">
        <f aca="false">+O581/10</f>
        <v>129.56</v>
      </c>
    </row>
    <row r="582" customFormat="false" ht="12.8" hidden="false" customHeight="false" outlineLevel="0" collapsed="false">
      <c r="A582" s="6" t="n">
        <v>35</v>
      </c>
      <c r="B582" s="6" t="n">
        <f aca="false">YEAR(F582)</f>
        <v>2018</v>
      </c>
      <c r="C582" s="6" t="n">
        <f aca="false">WEEKNUM(E582,1)</f>
        <v>26</v>
      </c>
      <c r="D582" s="6" t="n">
        <f aca="false">MONTH(E582)</f>
        <v>6</v>
      </c>
      <c r="E582" s="19" t="n">
        <v>43276</v>
      </c>
      <c r="F582" s="3" t="n">
        <v>43273</v>
      </c>
      <c r="G582" s="7" t="n">
        <f aca="false">NETWORKDAYS(F582,E582)-1</f>
        <v>1</v>
      </c>
      <c r="H582" s="8" t="n">
        <f aca="false">+MONTH(F582)</f>
        <v>6</v>
      </c>
      <c r="I582" s="6" t="n">
        <f aca="false">WEEKNUM(F582,1)</f>
        <v>25</v>
      </c>
      <c r="J582" s="6" t="n">
        <v>336</v>
      </c>
      <c r="K582" s="6" t="n">
        <v>280</v>
      </c>
      <c r="L582" s="6" t="n">
        <f aca="false">J583-K583</f>
        <v>79</v>
      </c>
      <c r="M582" s="6" t="n">
        <v>4.1</v>
      </c>
      <c r="N582" s="6" t="n">
        <v>14.2</v>
      </c>
      <c r="O582" s="4" t="n">
        <f aca="false">M582*J582</f>
        <v>1377.6</v>
      </c>
      <c r="P582" s="4" t="n">
        <f aca="false">N583*J584</f>
        <v>6668.2</v>
      </c>
      <c r="Q582" s="4" t="n">
        <f aca="false">+O582/10</f>
        <v>137.76</v>
      </c>
    </row>
    <row r="583" customFormat="false" ht="12.8" hidden="false" customHeight="false" outlineLevel="0" collapsed="false">
      <c r="A583" s="6" t="n">
        <v>31</v>
      </c>
      <c r="B583" s="6" t="n">
        <f aca="false">YEAR(F583)</f>
        <v>2018</v>
      </c>
      <c r="C583" s="6" t="n">
        <f aca="false">WEEKNUM(E583,1)</f>
        <v>25</v>
      </c>
      <c r="D583" s="6" t="n">
        <f aca="false">MONTH(E583)</f>
        <v>6</v>
      </c>
      <c r="E583" s="19" t="n">
        <v>43271</v>
      </c>
      <c r="F583" s="3" t="n">
        <v>43270</v>
      </c>
      <c r="G583" s="7" t="n">
        <f aca="false">NETWORKDAYS(F583,E583)-1</f>
        <v>1</v>
      </c>
      <c r="H583" s="8" t="n">
        <f aca="false">+MONTH(F583)</f>
        <v>6</v>
      </c>
      <c r="I583" s="6" t="n">
        <f aca="false">WEEKNUM(F583,1)</f>
        <v>25</v>
      </c>
      <c r="J583" s="6" t="n">
        <v>358</v>
      </c>
      <c r="K583" s="6" t="n">
        <v>279</v>
      </c>
      <c r="L583" s="6" t="n">
        <f aca="false">J584-K584</f>
        <v>171</v>
      </c>
      <c r="M583" s="6" t="n">
        <v>2.8</v>
      </c>
      <c r="N583" s="6" t="n">
        <v>15.4</v>
      </c>
      <c r="O583" s="4" t="n">
        <f aca="false">M583*J583</f>
        <v>1002.4</v>
      </c>
      <c r="P583" s="4" t="n">
        <f aca="false">N584*J585</f>
        <v>4488</v>
      </c>
      <c r="Q583" s="4" t="n">
        <f aca="false">+O583/10</f>
        <v>100.24</v>
      </c>
    </row>
    <row r="584" customFormat="false" ht="12.8" hidden="false" customHeight="false" outlineLevel="0" collapsed="false">
      <c r="A584" s="6" t="n">
        <f aca="false">+A583-1</f>
        <v>30</v>
      </c>
      <c r="B584" s="6" t="n">
        <f aca="false">YEAR(F584)</f>
        <v>2018</v>
      </c>
      <c r="C584" s="6" t="n">
        <f aca="false">WEEKNUM(E584,1)</f>
        <v>25</v>
      </c>
      <c r="D584" s="6" t="n">
        <f aca="false">MONTH(E584)</f>
        <v>6</v>
      </c>
      <c r="E584" s="19" t="n">
        <v>43269</v>
      </c>
      <c r="F584" s="3" t="n">
        <f aca="false">+E585</f>
        <v>43266</v>
      </c>
      <c r="G584" s="7" t="n">
        <f aca="false">NETWORKDAYS(F584,E584)-1</f>
        <v>1</v>
      </c>
      <c r="H584" s="8" t="n">
        <f aca="false">+MONTH(F584)</f>
        <v>6</v>
      </c>
      <c r="I584" s="6" t="n">
        <f aca="false">WEEKNUM(F584,1)</f>
        <v>24</v>
      </c>
      <c r="J584" s="6" t="n">
        <v>433</v>
      </c>
      <c r="K584" s="6" t="n">
        <v>262</v>
      </c>
      <c r="L584" s="6" t="n">
        <f aca="false">J585-K585</f>
        <v>99</v>
      </c>
      <c r="M584" s="6" t="n">
        <v>2.4</v>
      </c>
      <c r="N584" s="6" t="n">
        <v>12</v>
      </c>
      <c r="O584" s="4" t="n">
        <f aca="false">M584*J584</f>
        <v>1039.2</v>
      </c>
      <c r="P584" s="4" t="n">
        <f aca="false">N585*J586</f>
        <v>7008.2</v>
      </c>
      <c r="Q584" s="4" t="n">
        <f aca="false">+O584/10</f>
        <v>103.92</v>
      </c>
    </row>
    <row r="585" customFormat="false" ht="12.8" hidden="false" customHeight="false" outlineLevel="0" collapsed="false">
      <c r="A585" s="6" t="n">
        <f aca="false">+A584-1</f>
        <v>29</v>
      </c>
      <c r="B585" s="6" t="n">
        <f aca="false">YEAR(F585)</f>
        <v>2018</v>
      </c>
      <c r="C585" s="6" t="n">
        <f aca="false">WEEKNUM(E585,1)</f>
        <v>24</v>
      </c>
      <c r="D585" s="6" t="n">
        <f aca="false">MONTH(E585)</f>
        <v>6</v>
      </c>
      <c r="E585" s="19" t="n">
        <v>43266</v>
      </c>
      <c r="F585" s="3" t="n">
        <f aca="false">+E586</f>
        <v>43265</v>
      </c>
      <c r="G585" s="7" t="n">
        <f aca="false">NETWORKDAYS(F585,E585)-1</f>
        <v>1</v>
      </c>
      <c r="H585" s="8" t="n">
        <f aca="false">+MONTH(F585)</f>
        <v>6</v>
      </c>
      <c r="I585" s="6" t="n">
        <f aca="false">WEEKNUM(F585,1)</f>
        <v>24</v>
      </c>
      <c r="J585" s="6" t="n">
        <v>374</v>
      </c>
      <c r="K585" s="6" t="n">
        <v>275</v>
      </c>
      <c r="L585" s="6" t="n">
        <f aca="false">J586-K586</f>
        <v>248</v>
      </c>
      <c r="M585" s="6" t="n">
        <v>3.5</v>
      </c>
      <c r="N585" s="6" t="n">
        <v>13.4</v>
      </c>
      <c r="O585" s="4" t="n">
        <f aca="false">M585*J585</f>
        <v>1309</v>
      </c>
      <c r="P585" s="4" t="n">
        <f aca="false">N586*J587</f>
        <v>8793.4</v>
      </c>
      <c r="Q585" s="4" t="n">
        <f aca="false">+O585/10</f>
        <v>130.9</v>
      </c>
    </row>
    <row r="586" customFormat="false" ht="12.8" hidden="false" customHeight="false" outlineLevel="0" collapsed="false">
      <c r="A586" s="6" t="n">
        <f aca="false">+A585-1</f>
        <v>28</v>
      </c>
      <c r="B586" s="6" t="n">
        <f aca="false">YEAR(F586)</f>
        <v>2018</v>
      </c>
      <c r="C586" s="6" t="n">
        <f aca="false">WEEKNUM(E586,1)</f>
        <v>24</v>
      </c>
      <c r="D586" s="6" t="n">
        <f aca="false">MONTH(E586)</f>
        <v>6</v>
      </c>
      <c r="E586" s="19" t="n">
        <v>43265</v>
      </c>
      <c r="F586" s="3" t="n">
        <f aca="false">+E587</f>
        <v>43264</v>
      </c>
      <c r="G586" s="7" t="n">
        <f aca="false">NETWORKDAYS(F586,E586)-1</f>
        <v>1</v>
      </c>
      <c r="H586" s="8" t="n">
        <f aca="false">+MONTH(F586)</f>
        <v>6</v>
      </c>
      <c r="I586" s="6" t="n">
        <f aca="false">WEEKNUM(F586,1)</f>
        <v>24</v>
      </c>
      <c r="J586" s="6" t="n">
        <v>523</v>
      </c>
      <c r="K586" s="6" t="n">
        <v>275</v>
      </c>
      <c r="L586" s="6" t="n">
        <f aca="false">J587-K587</f>
        <v>295</v>
      </c>
      <c r="M586" s="6" t="n">
        <v>2.6</v>
      </c>
      <c r="N586" s="6" t="n">
        <v>15.4</v>
      </c>
      <c r="O586" s="4" t="n">
        <f aca="false">M586*J586</f>
        <v>1359.8</v>
      </c>
      <c r="P586" s="4" t="n">
        <f aca="false">N587*J588</f>
        <v>5682.6</v>
      </c>
      <c r="Q586" s="4" t="n">
        <f aca="false">+O586/10</f>
        <v>135.98</v>
      </c>
    </row>
    <row r="587" customFormat="false" ht="12.8" hidden="false" customHeight="false" outlineLevel="0" collapsed="false">
      <c r="A587" s="6" t="n">
        <f aca="false">+A586-1</f>
        <v>27</v>
      </c>
      <c r="B587" s="6" t="n">
        <f aca="false">YEAR(F587)</f>
        <v>2018</v>
      </c>
      <c r="C587" s="6" t="n">
        <f aca="false">WEEKNUM(E587,1)</f>
        <v>24</v>
      </c>
      <c r="D587" s="6" t="n">
        <f aca="false">MONTH(E587)</f>
        <v>6</v>
      </c>
      <c r="E587" s="19" t="n">
        <v>43264</v>
      </c>
      <c r="F587" s="3" t="n">
        <v>43263</v>
      </c>
      <c r="G587" s="7" t="n">
        <f aca="false">NETWORKDAYS(F587,E587)-1</f>
        <v>1</v>
      </c>
      <c r="H587" s="8" t="n">
        <f aca="false">+MONTH(F587)</f>
        <v>6</v>
      </c>
      <c r="I587" s="6" t="n">
        <f aca="false">WEEKNUM(F587,1)</f>
        <v>24</v>
      </c>
      <c r="J587" s="6" t="n">
        <v>571</v>
      </c>
      <c r="K587" s="6" t="n">
        <v>276</v>
      </c>
      <c r="L587" s="6" t="n">
        <f aca="false">J588-K588</f>
        <v>119</v>
      </c>
      <c r="M587" s="6" t="n">
        <v>4</v>
      </c>
      <c r="N587" s="6" t="n">
        <v>15.4</v>
      </c>
      <c r="O587" s="4" t="n">
        <f aca="false">M587*J587</f>
        <v>2284</v>
      </c>
      <c r="P587" s="4" t="n">
        <f aca="false">N588*J589</f>
        <v>6111.6</v>
      </c>
      <c r="Q587" s="4" t="n">
        <f aca="false">+O587/10</f>
        <v>228.4</v>
      </c>
    </row>
    <row r="588" customFormat="false" ht="12.8" hidden="false" customHeight="false" outlineLevel="0" collapsed="false">
      <c r="A588" s="6" t="n">
        <v>23</v>
      </c>
      <c r="B588" s="6" t="n">
        <f aca="false">YEAR(F588)</f>
        <v>2018</v>
      </c>
      <c r="C588" s="6" t="n">
        <f aca="false">WEEKNUM(E588,1)</f>
        <v>23</v>
      </c>
      <c r="D588" s="6" t="n">
        <f aca="false">MONTH(E588)</f>
        <v>6</v>
      </c>
      <c r="E588" s="19" t="n">
        <v>43259</v>
      </c>
      <c r="F588" s="3" t="n">
        <f aca="false">+E589</f>
        <v>43258</v>
      </c>
      <c r="G588" s="7" t="n">
        <f aca="false">NETWORKDAYS(F588,E588)-1</f>
        <v>1</v>
      </c>
      <c r="H588" s="8" t="n">
        <f aca="false">+MONTH(F588)</f>
        <v>6</v>
      </c>
      <c r="I588" s="6" t="n">
        <f aca="false">WEEKNUM(F588,1)</f>
        <v>23</v>
      </c>
      <c r="J588" s="6" t="n">
        <v>369</v>
      </c>
      <c r="K588" s="6" t="n">
        <v>250</v>
      </c>
      <c r="L588" s="6" t="n">
        <f aca="false">J589-K589</f>
        <v>182</v>
      </c>
      <c r="M588" s="6" t="n">
        <v>2.9</v>
      </c>
      <c r="N588" s="6" t="n">
        <v>13.2</v>
      </c>
      <c r="O588" s="4" t="n">
        <f aca="false">M588*J588</f>
        <v>1070.1</v>
      </c>
      <c r="P588" s="4" t="n">
        <f aca="false">N589*J590</f>
        <v>7612.1</v>
      </c>
      <c r="Q588" s="4" t="n">
        <f aca="false">+O588/10</f>
        <v>107.01</v>
      </c>
    </row>
    <row r="589" customFormat="false" ht="12.8" hidden="false" customHeight="false" outlineLevel="0" collapsed="false">
      <c r="A589" s="6" t="n">
        <f aca="false">+A588-1</f>
        <v>22</v>
      </c>
      <c r="B589" s="6" t="n">
        <f aca="false">YEAR(F589)</f>
        <v>2018</v>
      </c>
      <c r="C589" s="6" t="n">
        <f aca="false">WEEKNUM(E589,1)</f>
        <v>23</v>
      </c>
      <c r="D589" s="6" t="n">
        <f aca="false">MONTH(E589)</f>
        <v>6</v>
      </c>
      <c r="E589" s="19" t="n">
        <v>43258</v>
      </c>
      <c r="F589" s="3" t="n">
        <f aca="false">+E590</f>
        <v>43257</v>
      </c>
      <c r="G589" s="7" t="n">
        <f aca="false">NETWORKDAYS(F589,E589)-1</f>
        <v>1</v>
      </c>
      <c r="H589" s="8" t="n">
        <f aca="false">+MONTH(F589)</f>
        <v>6</v>
      </c>
      <c r="I589" s="6" t="n">
        <f aca="false">WEEKNUM(F589,1)</f>
        <v>23</v>
      </c>
      <c r="J589" s="6" t="n">
        <v>463</v>
      </c>
      <c r="K589" s="6" t="n">
        <v>281</v>
      </c>
      <c r="L589" s="6" t="n">
        <f aca="false">J590-K590</f>
        <v>185</v>
      </c>
      <c r="M589" s="6" t="n">
        <v>4.3</v>
      </c>
      <c r="N589" s="6" t="n">
        <v>16.3</v>
      </c>
      <c r="O589" s="4" t="n">
        <f aca="false">M589*J589</f>
        <v>1990.9</v>
      </c>
      <c r="P589" s="4" t="n">
        <f aca="false">N590*J591</f>
        <v>0</v>
      </c>
      <c r="Q589" s="4" t="n">
        <f aca="false">+O589/10</f>
        <v>199.09</v>
      </c>
    </row>
    <row r="590" customFormat="false" ht="12.8" hidden="false" customHeight="false" outlineLevel="0" collapsed="false">
      <c r="A590" s="6" t="n">
        <f aca="false">+A589-1</f>
        <v>21</v>
      </c>
      <c r="B590" s="6" t="n">
        <f aca="false">YEAR(F590)</f>
        <v>2018</v>
      </c>
      <c r="C590" s="6" t="n">
        <f aca="false">WEEKNUM(E590,1)</f>
        <v>23</v>
      </c>
      <c r="D590" s="6" t="n">
        <f aca="false">MONTH(E590)</f>
        <v>6</v>
      </c>
      <c r="E590" s="19" t="n">
        <v>43257</v>
      </c>
      <c r="F590" s="3" t="n">
        <f aca="false">+E591</f>
        <v>43256</v>
      </c>
      <c r="G590" s="7" t="n">
        <f aca="false">NETWORKDAYS(F590,E590)-1</f>
        <v>1</v>
      </c>
      <c r="H590" s="8" t="n">
        <f aca="false">+MONTH(F590)</f>
        <v>6</v>
      </c>
      <c r="I590" s="6" t="n">
        <f aca="false">WEEKNUM(F590,1)</f>
        <v>23</v>
      </c>
      <c r="J590" s="6" t="n">
        <v>467</v>
      </c>
      <c r="K590" s="6" t="n">
        <v>282</v>
      </c>
      <c r="L590" s="6" t="n">
        <f aca="false">J591-K591</f>
        <v>219</v>
      </c>
      <c r="M590" s="6" t="n">
        <v>6.6</v>
      </c>
      <c r="N590" s="6"/>
      <c r="O590" s="4" t="n">
        <f aca="false">M590*J590</f>
        <v>3082.2</v>
      </c>
      <c r="P590" s="4" t="n">
        <f aca="false">N591*J592</f>
        <v>3672</v>
      </c>
      <c r="Q590" s="4" t="n">
        <f aca="false">+O590/10</f>
        <v>308.22</v>
      </c>
    </row>
    <row r="591" customFormat="false" ht="12.8" hidden="false" customHeight="false" outlineLevel="0" collapsed="false">
      <c r="A591" s="6" t="n">
        <f aca="false">+A590-1</f>
        <v>20</v>
      </c>
      <c r="B591" s="6" t="n">
        <f aca="false">YEAR(F591)</f>
        <v>2018</v>
      </c>
      <c r="C591" s="6" t="n">
        <f aca="false">WEEKNUM(E591,1)</f>
        <v>23</v>
      </c>
      <c r="D591" s="6" t="n">
        <f aca="false">MONTH(E591)</f>
        <v>6</v>
      </c>
      <c r="E591" s="19" t="n">
        <v>43256</v>
      </c>
      <c r="F591" s="3" t="n">
        <f aca="false">+E592</f>
        <v>43255</v>
      </c>
      <c r="G591" s="7" t="n">
        <f aca="false">NETWORKDAYS(F591,E591)-1</f>
        <v>1</v>
      </c>
      <c r="H591" s="8" t="n">
        <f aca="false">+MONTH(F591)</f>
        <v>6</v>
      </c>
      <c r="I591" s="6" t="n">
        <f aca="false">WEEKNUM(F591,1)</f>
        <v>23</v>
      </c>
      <c r="J591" s="6" t="n">
        <v>487</v>
      </c>
      <c r="K591" s="6" t="n">
        <v>268</v>
      </c>
      <c r="L591" s="6" t="n">
        <f aca="false">J592-K592</f>
        <v>189</v>
      </c>
      <c r="M591" s="6"/>
      <c r="N591" s="6" t="n">
        <v>8</v>
      </c>
      <c r="O591" s="4" t="n">
        <f aca="false">M591*J591</f>
        <v>0</v>
      </c>
      <c r="P591" s="4" t="n">
        <f aca="false">N592*J593</f>
        <v>3664</v>
      </c>
      <c r="Q591" s="4" t="n">
        <f aca="false">+O591/10</f>
        <v>0</v>
      </c>
    </row>
    <row r="592" customFormat="false" ht="12.8" hidden="false" customHeight="false" outlineLevel="0" collapsed="false">
      <c r="A592" s="6" t="n">
        <f aca="false">+A591-1</f>
        <v>19</v>
      </c>
      <c r="B592" s="6" t="n">
        <f aca="false">YEAR(F592)</f>
        <v>2018</v>
      </c>
      <c r="C592" s="6" t="n">
        <f aca="false">WEEKNUM(E592,1)</f>
        <v>23</v>
      </c>
      <c r="D592" s="6" t="n">
        <f aca="false">MONTH(E592)</f>
        <v>6</v>
      </c>
      <c r="E592" s="19" t="n">
        <v>43255</v>
      </c>
      <c r="F592" s="3" t="n">
        <f aca="false">+E593</f>
        <v>43251</v>
      </c>
      <c r="G592" s="7" t="n">
        <f aca="false">NETWORKDAYS(F592,E592)-1</f>
        <v>2</v>
      </c>
      <c r="H592" s="8" t="n">
        <f aca="false">+MONTH(F592)</f>
        <v>5</v>
      </c>
      <c r="I592" s="6" t="n">
        <f aca="false">WEEKNUM(F592,1)</f>
        <v>22</v>
      </c>
      <c r="J592" s="6" t="n">
        <v>459</v>
      </c>
      <c r="K592" s="6" t="n">
        <v>270</v>
      </c>
      <c r="L592" s="6" t="n">
        <f aca="false">J593-K593</f>
        <v>154</v>
      </c>
      <c r="M592" s="6"/>
      <c r="N592" s="6" t="n">
        <v>8</v>
      </c>
      <c r="O592" s="4" t="n">
        <f aca="false">M592*J592</f>
        <v>0</v>
      </c>
      <c r="P592" s="4" t="n">
        <f aca="false">N593*J594</f>
        <v>5232</v>
      </c>
      <c r="Q592" s="4" t="n">
        <f aca="false">+O592/10</f>
        <v>0</v>
      </c>
    </row>
    <row r="593" customFormat="false" ht="12.8" hidden="false" customHeight="false" outlineLevel="0" collapsed="false">
      <c r="A593" s="6" t="n">
        <f aca="false">+A592-1</f>
        <v>18</v>
      </c>
      <c r="B593" s="6" t="n">
        <f aca="false">YEAR(F593)</f>
        <v>2018</v>
      </c>
      <c r="C593" s="6" t="n">
        <f aca="false">WEEKNUM(E593,1)</f>
        <v>22</v>
      </c>
      <c r="D593" s="6" t="n">
        <f aca="false">MONTH(E593)</f>
        <v>5</v>
      </c>
      <c r="E593" s="19" t="n">
        <v>43251</v>
      </c>
      <c r="F593" s="3" t="n">
        <f aca="false">+E594</f>
        <v>43250</v>
      </c>
      <c r="G593" s="7" t="n">
        <f aca="false">NETWORKDAYS(F593,E593)-1</f>
        <v>1</v>
      </c>
      <c r="H593" s="8" t="n">
        <f aca="false">+MONTH(F593)</f>
        <v>5</v>
      </c>
      <c r="I593" s="6" t="n">
        <f aca="false">WEEKNUM(F593,1)</f>
        <v>22</v>
      </c>
      <c r="J593" s="6" t="n">
        <v>458</v>
      </c>
      <c r="K593" s="6" t="n">
        <v>304</v>
      </c>
      <c r="L593" s="6" t="n">
        <f aca="false">J594-K594</f>
        <v>150</v>
      </c>
      <c r="M593" s="6"/>
      <c r="N593" s="6" t="n">
        <v>12</v>
      </c>
      <c r="O593" s="4" t="n">
        <f aca="false">M593*J593</f>
        <v>0</v>
      </c>
      <c r="P593" s="4" t="n">
        <f aca="false">N594*J595</f>
        <v>2220</v>
      </c>
      <c r="Q593" s="4" t="n">
        <f aca="false">+O593/10</f>
        <v>0</v>
      </c>
    </row>
    <row r="594" customFormat="false" ht="12.8" hidden="false" customHeight="false" outlineLevel="0" collapsed="false">
      <c r="A594" s="6" t="n">
        <f aca="false">+A593-1</f>
        <v>17</v>
      </c>
      <c r="B594" s="6" t="n">
        <f aca="false">YEAR(F594)</f>
        <v>2018</v>
      </c>
      <c r="C594" s="6" t="n">
        <f aca="false">WEEKNUM(E594,1)</f>
        <v>22</v>
      </c>
      <c r="D594" s="6" t="n">
        <f aca="false">MONTH(E594)</f>
        <v>5</v>
      </c>
      <c r="E594" s="19" t="n">
        <v>43250</v>
      </c>
      <c r="F594" s="3" t="n">
        <f aca="false">+E595</f>
        <v>43249</v>
      </c>
      <c r="G594" s="7" t="n">
        <f aca="false">NETWORKDAYS(F594,E594)-1</f>
        <v>1</v>
      </c>
      <c r="H594" s="8" t="n">
        <f aca="false">+MONTH(F594)</f>
        <v>5</v>
      </c>
      <c r="I594" s="6" t="n">
        <f aca="false">WEEKNUM(F594,1)</f>
        <v>22</v>
      </c>
      <c r="J594" s="6" t="n">
        <v>436</v>
      </c>
      <c r="K594" s="6" t="n">
        <v>286</v>
      </c>
      <c r="L594" s="6" t="n">
        <f aca="false">J595-K595</f>
        <v>136</v>
      </c>
      <c r="M594" s="6"/>
      <c r="N594" s="6" t="n">
        <v>6</v>
      </c>
      <c r="O594" s="4" t="n">
        <f aca="false">M594*J594</f>
        <v>0</v>
      </c>
      <c r="P594" s="4" t="n">
        <f aca="false">N595*J596</f>
        <v>1788</v>
      </c>
      <c r="Q594" s="4" t="n">
        <f aca="false">+O594/10</f>
        <v>0</v>
      </c>
    </row>
    <row r="595" customFormat="false" ht="12.8" hidden="false" customHeight="false" outlineLevel="0" collapsed="false">
      <c r="A595" s="6" t="n">
        <f aca="false">+A594-1</f>
        <v>16</v>
      </c>
      <c r="B595" s="6" t="n">
        <f aca="false">YEAR(F595)</f>
        <v>2018</v>
      </c>
      <c r="C595" s="6" t="n">
        <f aca="false">WEEKNUM(E595,1)</f>
        <v>22</v>
      </c>
      <c r="D595" s="6" t="n">
        <f aca="false">MONTH(E595)</f>
        <v>5</v>
      </c>
      <c r="E595" s="19" t="n">
        <v>43249</v>
      </c>
      <c r="F595" s="3" t="n">
        <f aca="false">+E596</f>
        <v>43248</v>
      </c>
      <c r="G595" s="7" t="n">
        <f aca="false">NETWORKDAYS(F595,E595)-1</f>
        <v>1</v>
      </c>
      <c r="H595" s="8" t="n">
        <f aca="false">+MONTH(F595)</f>
        <v>5</v>
      </c>
      <c r="I595" s="6" t="n">
        <f aca="false">WEEKNUM(F595,1)</f>
        <v>22</v>
      </c>
      <c r="J595" s="6" t="n">
        <v>370</v>
      </c>
      <c r="K595" s="6" t="n">
        <v>234</v>
      </c>
      <c r="L595" s="6" t="n">
        <f aca="false">J596-K596</f>
        <v>179</v>
      </c>
      <c r="M595" s="6"/>
      <c r="N595" s="6" t="n">
        <v>4</v>
      </c>
      <c r="O595" s="4" t="n">
        <f aca="false">M595*J595</f>
        <v>0</v>
      </c>
      <c r="P595" s="4" t="n">
        <f aca="false">N596*J597</f>
        <v>1948.5</v>
      </c>
      <c r="Q595" s="4" t="n">
        <f aca="false">+O595/10</f>
        <v>0</v>
      </c>
    </row>
    <row r="596" customFormat="false" ht="12.8" hidden="false" customHeight="false" outlineLevel="0" collapsed="false">
      <c r="A596" s="6" t="n">
        <f aca="false">+A595-1</f>
        <v>15</v>
      </c>
      <c r="B596" s="6" t="n">
        <f aca="false">YEAR(F596)</f>
        <v>2018</v>
      </c>
      <c r="C596" s="6" t="n">
        <f aca="false">WEEKNUM(E596,1)</f>
        <v>22</v>
      </c>
      <c r="D596" s="6" t="n">
        <f aca="false">MONTH(E596)</f>
        <v>5</v>
      </c>
      <c r="E596" s="19" t="n">
        <v>43248</v>
      </c>
      <c r="F596" s="3" t="n">
        <f aca="false">+E597</f>
        <v>43245</v>
      </c>
      <c r="G596" s="7" t="n">
        <f aca="false">NETWORKDAYS(F596,E596)-1</f>
        <v>1</v>
      </c>
      <c r="H596" s="8" t="n">
        <f aca="false">+MONTH(F596)</f>
        <v>5</v>
      </c>
      <c r="I596" s="6" t="n">
        <f aca="false">WEEKNUM(F596,1)</f>
        <v>21</v>
      </c>
      <c r="J596" s="6" t="n">
        <v>447</v>
      </c>
      <c r="K596" s="6" t="n">
        <v>268</v>
      </c>
      <c r="L596" s="6" t="n">
        <f aca="false">J597-K597</f>
        <v>179</v>
      </c>
      <c r="M596" s="6"/>
      <c r="N596" s="6" t="n">
        <v>4.5</v>
      </c>
      <c r="O596" s="4" t="n">
        <f aca="false">M596*J596</f>
        <v>0</v>
      </c>
      <c r="P596" s="4" t="n">
        <f aca="false">N597*J598</f>
        <v>1926</v>
      </c>
      <c r="Q596" s="4" t="n">
        <f aca="false">+O596/10</f>
        <v>0</v>
      </c>
    </row>
    <row r="597" customFormat="false" ht="12.8" hidden="false" customHeight="false" outlineLevel="0" collapsed="false">
      <c r="A597" s="6" t="n">
        <f aca="false">+A596-1</f>
        <v>14</v>
      </c>
      <c r="B597" s="6" t="n">
        <f aca="false">YEAR(F597)</f>
        <v>2018</v>
      </c>
      <c r="C597" s="6" t="n">
        <f aca="false">WEEKNUM(E597,1)</f>
        <v>21</v>
      </c>
      <c r="D597" s="6" t="n">
        <f aca="false">MONTH(E597)</f>
        <v>5</v>
      </c>
      <c r="E597" s="19" t="n">
        <v>43245</v>
      </c>
      <c r="F597" s="3" t="n">
        <f aca="false">+E598</f>
        <v>43244</v>
      </c>
      <c r="G597" s="7" t="n">
        <f aca="false">NETWORKDAYS(F597,E597)-1</f>
        <v>1</v>
      </c>
      <c r="H597" s="8" t="n">
        <f aca="false">+MONTH(F597)</f>
        <v>5</v>
      </c>
      <c r="I597" s="6" t="n">
        <f aca="false">WEEKNUM(F597,1)</f>
        <v>21</v>
      </c>
      <c r="J597" s="6" t="n">
        <v>433</v>
      </c>
      <c r="K597" s="6" t="n">
        <v>254</v>
      </c>
      <c r="L597" s="6" t="n">
        <f aca="false">J598-K598</f>
        <v>106</v>
      </c>
      <c r="M597" s="6"/>
      <c r="N597" s="5" t="n">
        <v>4.5</v>
      </c>
      <c r="O597" s="4" t="n">
        <f aca="false">M597*J597</f>
        <v>0</v>
      </c>
      <c r="P597" s="4" t="n">
        <f aca="false">N598*J599</f>
        <v>3850</v>
      </c>
      <c r="Q597" s="4" t="n">
        <f aca="false">+O597/10</f>
        <v>0</v>
      </c>
    </row>
    <row r="598" customFormat="false" ht="12.8" hidden="false" customHeight="false" outlineLevel="0" collapsed="false">
      <c r="A598" s="6" t="n">
        <f aca="false">+A597-1</f>
        <v>13</v>
      </c>
      <c r="B598" s="6" t="n">
        <f aca="false">YEAR(F598)</f>
        <v>2018</v>
      </c>
      <c r="C598" s="6" t="n">
        <f aca="false">WEEKNUM(E598,1)</f>
        <v>21</v>
      </c>
      <c r="D598" s="6" t="n">
        <f aca="false">MONTH(E598)</f>
        <v>5</v>
      </c>
      <c r="E598" s="19" t="n">
        <v>43244</v>
      </c>
      <c r="F598" s="3" t="n">
        <f aca="false">+E599</f>
        <v>43243</v>
      </c>
      <c r="G598" s="7" t="n">
        <f aca="false">NETWORKDAYS(F598,E598)-1</f>
        <v>1</v>
      </c>
      <c r="H598" s="8" t="n">
        <f aca="false">+MONTH(F598)</f>
        <v>5</v>
      </c>
      <c r="I598" s="6" t="n">
        <f aca="false">WEEKNUM(F598,1)</f>
        <v>21</v>
      </c>
      <c r="J598" s="6" t="n">
        <v>428</v>
      </c>
      <c r="K598" s="6" t="n">
        <v>322</v>
      </c>
      <c r="L598" s="6" t="n">
        <f aca="false">J599-K599</f>
        <v>193</v>
      </c>
      <c r="M598" s="6"/>
      <c r="N598" s="6" t="n">
        <v>7</v>
      </c>
      <c r="O598" s="4" t="n">
        <f aca="false">M598*J598</f>
        <v>0</v>
      </c>
      <c r="P598" s="4" t="n">
        <f aca="false">N599*J600</f>
        <v>1980</v>
      </c>
      <c r="Q598" s="4" t="n">
        <f aca="false">+O598/10</f>
        <v>0</v>
      </c>
    </row>
    <row r="599" customFormat="false" ht="12.8" hidden="false" customHeight="false" outlineLevel="0" collapsed="false">
      <c r="A599" s="6" t="n">
        <f aca="false">+A598-1</f>
        <v>12</v>
      </c>
      <c r="B599" s="6" t="n">
        <f aca="false">YEAR(F599)</f>
        <v>2018</v>
      </c>
      <c r="C599" s="6" t="n">
        <f aca="false">WEEKNUM(E599,1)</f>
        <v>21</v>
      </c>
      <c r="D599" s="6" t="n">
        <f aca="false">MONTH(E599)</f>
        <v>5</v>
      </c>
      <c r="E599" s="19" t="n">
        <v>43243</v>
      </c>
      <c r="F599" s="3" t="n">
        <f aca="false">+E600</f>
        <v>43242</v>
      </c>
      <c r="G599" s="7" t="n">
        <f aca="false">NETWORKDAYS(F599,E599)-1</f>
        <v>1</v>
      </c>
      <c r="H599" s="8" t="n">
        <f aca="false">+MONTH(F599)</f>
        <v>5</v>
      </c>
      <c r="I599" s="6" t="n">
        <f aca="false">WEEKNUM(F599,1)</f>
        <v>21</v>
      </c>
      <c r="J599" s="6" t="n">
        <v>550</v>
      </c>
      <c r="K599" s="6" t="n">
        <v>357</v>
      </c>
      <c r="L599" s="6" t="n">
        <f aca="false">J600-K600</f>
        <v>157</v>
      </c>
      <c r="M599" s="6"/>
      <c r="N599" s="6" t="n">
        <v>4</v>
      </c>
      <c r="O599" s="4" t="n">
        <f aca="false">M599*J599</f>
        <v>0</v>
      </c>
      <c r="P599" s="4" t="n">
        <f aca="false">N600*J601</f>
        <v>3615</v>
      </c>
      <c r="Q599" s="4" t="n">
        <f aca="false">+O599/10</f>
        <v>0</v>
      </c>
    </row>
    <row r="600" customFormat="false" ht="12.8" hidden="false" customHeight="false" outlineLevel="0" collapsed="false">
      <c r="A600" s="6" t="n">
        <f aca="false">+A599-1</f>
        <v>11</v>
      </c>
      <c r="B600" s="6" t="n">
        <f aca="false">YEAR(F600)</f>
        <v>2018</v>
      </c>
      <c r="C600" s="6" t="n">
        <f aca="false">WEEKNUM(E600,1)</f>
        <v>21</v>
      </c>
      <c r="D600" s="6" t="n">
        <f aca="false">MONTH(E600)</f>
        <v>5</v>
      </c>
      <c r="E600" s="19" t="n">
        <v>43242</v>
      </c>
      <c r="F600" s="3" t="n">
        <f aca="false">+E601</f>
        <v>43238</v>
      </c>
      <c r="G600" s="7" t="n">
        <f aca="false">NETWORKDAYS(F600,E600)-1</f>
        <v>2</v>
      </c>
      <c r="H600" s="8" t="n">
        <f aca="false">+MONTH(F600)</f>
        <v>5</v>
      </c>
      <c r="I600" s="6" t="n">
        <f aca="false">WEEKNUM(F600,1)</f>
        <v>20</v>
      </c>
      <c r="J600" s="6" t="n">
        <v>495</v>
      </c>
      <c r="K600" s="6" t="n">
        <v>338</v>
      </c>
      <c r="L600" s="6" t="n">
        <f aca="false">J601-K601</f>
        <v>119</v>
      </c>
      <c r="M600" s="6"/>
      <c r="N600" s="6" t="n">
        <v>7.5</v>
      </c>
      <c r="O600" s="4" t="n">
        <f aca="false">M600*J600</f>
        <v>0</v>
      </c>
      <c r="P600" s="4" t="n">
        <f aca="false">N601*J602</f>
        <v>7029</v>
      </c>
      <c r="Q600" s="4" t="n">
        <f aca="false">+O600/10</f>
        <v>0</v>
      </c>
    </row>
    <row r="601" customFormat="false" ht="12.8" hidden="false" customHeight="false" outlineLevel="0" collapsed="false">
      <c r="A601" s="6" t="n">
        <f aca="false">+A600-1</f>
        <v>10</v>
      </c>
      <c r="B601" s="6" t="n">
        <f aca="false">YEAR(F601)</f>
        <v>2018</v>
      </c>
      <c r="C601" s="6" t="n">
        <f aca="false">WEEKNUM(E601,1)</f>
        <v>20</v>
      </c>
      <c r="D601" s="6" t="n">
        <f aca="false">MONTH(E601)</f>
        <v>5</v>
      </c>
      <c r="E601" s="19" t="n">
        <v>43238</v>
      </c>
      <c r="F601" s="3" t="n">
        <f aca="false">+E602</f>
        <v>43237</v>
      </c>
      <c r="G601" s="7" t="n">
        <f aca="false">NETWORKDAYS(F601,E601)-1</f>
        <v>1</v>
      </c>
      <c r="H601" s="8" t="n">
        <f aca="false">+MONTH(F601)</f>
        <v>5</v>
      </c>
      <c r="I601" s="6" t="n">
        <f aca="false">WEEKNUM(F601,1)</f>
        <v>20</v>
      </c>
      <c r="J601" s="6" t="n">
        <v>482</v>
      </c>
      <c r="K601" s="6" t="n">
        <v>363</v>
      </c>
      <c r="L601" s="6" t="n">
        <f aca="false">J602-K602</f>
        <v>285</v>
      </c>
      <c r="M601" s="6"/>
      <c r="N601" s="6" t="n">
        <v>11</v>
      </c>
      <c r="O601" s="4" t="n">
        <f aca="false">M601*J601</f>
        <v>0</v>
      </c>
      <c r="P601" s="4" t="n">
        <f aca="false">N602*J603</f>
        <v>0</v>
      </c>
      <c r="Q601" s="4" t="n">
        <f aca="false">+O601/10</f>
        <v>0</v>
      </c>
    </row>
    <row r="602" customFormat="false" ht="12.8" hidden="false" customHeight="false" outlineLevel="0" collapsed="false">
      <c r="A602" s="6" t="n">
        <f aca="false">+A601-1</f>
        <v>9</v>
      </c>
      <c r="B602" s="6" t="n">
        <f aca="false">YEAR(F602)</f>
        <v>2018</v>
      </c>
      <c r="C602" s="6" t="n">
        <f aca="false">WEEKNUM(E602,1)</f>
        <v>20</v>
      </c>
      <c r="D602" s="6" t="n">
        <f aca="false">MONTH(E602)</f>
        <v>5</v>
      </c>
      <c r="E602" s="19" t="n">
        <v>43237</v>
      </c>
      <c r="F602" s="3" t="n">
        <f aca="false">+E603</f>
        <v>43236</v>
      </c>
      <c r="G602" s="7" t="n">
        <f aca="false">NETWORKDAYS(F602,E602)-1</f>
        <v>1</v>
      </c>
      <c r="H602" s="8" t="n">
        <f aca="false">+MONTH(F602)</f>
        <v>5</v>
      </c>
      <c r="I602" s="6" t="n">
        <f aca="false">WEEKNUM(F602,1)</f>
        <v>20</v>
      </c>
      <c r="J602" s="6" t="n">
        <v>639</v>
      </c>
      <c r="K602" s="6" t="n">
        <v>354</v>
      </c>
      <c r="L602" s="6" t="n">
        <f aca="false">J603-K603</f>
        <v>74</v>
      </c>
      <c r="M602" s="6"/>
      <c r="N602" s="6"/>
      <c r="O602" s="4" t="n">
        <f aca="false">M602*J602</f>
        <v>0</v>
      </c>
      <c r="P602" s="4" t="n">
        <f aca="false">N603*J604</f>
        <v>1206</v>
      </c>
      <c r="Q602" s="4" t="n">
        <f aca="false">+O602/10</f>
        <v>0</v>
      </c>
    </row>
    <row r="603" customFormat="false" ht="12.8" hidden="false" customHeight="false" outlineLevel="0" collapsed="false">
      <c r="A603" s="6" t="n">
        <v>8</v>
      </c>
      <c r="B603" s="6" t="n">
        <f aca="false">YEAR(F603)</f>
        <v>2018</v>
      </c>
      <c r="C603" s="6" t="n">
        <f aca="false">WEEKNUM(E603,1)</f>
        <v>20</v>
      </c>
      <c r="D603" s="6" t="n">
        <v>5</v>
      </c>
      <c r="E603" s="2" t="n">
        <v>43236</v>
      </c>
      <c r="F603" s="3" t="n">
        <f aca="false">+E604</f>
        <v>43235</v>
      </c>
      <c r="G603" s="7" t="n">
        <f aca="false">NETWORKDAYS(F603,E603)-1</f>
        <v>1</v>
      </c>
      <c r="H603" s="8" t="n">
        <f aca="false">+MONTH(F603)</f>
        <v>5</v>
      </c>
      <c r="I603" s="6" t="n">
        <f aca="false">WEEKNUM(F603,1)</f>
        <v>20</v>
      </c>
      <c r="J603" s="6" t="n">
        <v>387</v>
      </c>
      <c r="K603" s="6" t="n">
        <v>313</v>
      </c>
      <c r="L603" s="6" t="n">
        <f aca="false">J604-K604</f>
        <v>89</v>
      </c>
      <c r="M603" s="6"/>
      <c r="N603" s="6" t="n">
        <v>3.6</v>
      </c>
      <c r="O603" s="4" t="n">
        <f aca="false">M603*J603</f>
        <v>0</v>
      </c>
      <c r="P603" s="4" t="n">
        <f aca="false">N604*J605</f>
        <v>5592.9</v>
      </c>
      <c r="Q603" s="4" t="n">
        <f aca="false">+O603/10</f>
        <v>0</v>
      </c>
    </row>
    <row r="604" customFormat="false" ht="12.8" hidden="false" customHeight="false" outlineLevel="0" collapsed="false">
      <c r="A604" s="6" t="n">
        <v>7</v>
      </c>
      <c r="B604" s="6" t="n">
        <f aca="false">YEAR(F604)</f>
        <v>2018</v>
      </c>
      <c r="C604" s="6" t="n">
        <f aca="false">WEEKNUM(E604,1)</f>
        <v>20</v>
      </c>
      <c r="D604" s="6" t="n">
        <v>5</v>
      </c>
      <c r="E604" s="2" t="n">
        <v>43235</v>
      </c>
      <c r="F604" s="3" t="n">
        <f aca="false">+E605</f>
        <v>43234</v>
      </c>
      <c r="G604" s="7" t="n">
        <f aca="false">NETWORKDAYS(F604,E604)-1</f>
        <v>1</v>
      </c>
      <c r="H604" s="8" t="n">
        <f aca="false">+MONTH(F604)</f>
        <v>5</v>
      </c>
      <c r="I604" s="6" t="n">
        <f aca="false">WEEKNUM(F604,1)</f>
        <v>20</v>
      </c>
      <c r="J604" s="6" t="n">
        <v>335</v>
      </c>
      <c r="K604" s="6" t="n">
        <v>246</v>
      </c>
      <c r="L604" s="6" t="n">
        <f aca="false">J605-K605</f>
        <v>161</v>
      </c>
      <c r="M604" s="6"/>
      <c r="N604" s="6" t="n">
        <v>10.3</v>
      </c>
      <c r="O604" s="4" t="n">
        <f aca="false">M604*J604</f>
        <v>0</v>
      </c>
      <c r="P604" s="4" t="n">
        <f aca="false">N605*J606</f>
        <v>4090</v>
      </c>
      <c r="Q604" s="4" t="n">
        <f aca="false">+O604/10</f>
        <v>0</v>
      </c>
    </row>
    <row r="605" customFormat="false" ht="12.8" hidden="false" customHeight="false" outlineLevel="0" collapsed="false">
      <c r="A605" s="6" t="n">
        <v>6</v>
      </c>
      <c r="B605" s="6" t="n">
        <f aca="false">YEAR(F605)</f>
        <v>2018</v>
      </c>
      <c r="C605" s="6" t="n">
        <f aca="false">WEEKNUM(E605,1)</f>
        <v>20</v>
      </c>
      <c r="D605" s="6" t="n">
        <v>5</v>
      </c>
      <c r="E605" s="2" t="n">
        <v>43234</v>
      </c>
      <c r="F605" s="3" t="n">
        <f aca="false">+E606</f>
        <v>43229</v>
      </c>
      <c r="G605" s="7" t="n">
        <f aca="false">NETWORKDAYS(F605,E605)-1</f>
        <v>3</v>
      </c>
      <c r="H605" s="8" t="n">
        <f aca="false">+MONTH(F605)</f>
        <v>5</v>
      </c>
      <c r="I605" s="6" t="n">
        <f aca="false">WEEKNUM(F605,1)</f>
        <v>19</v>
      </c>
      <c r="J605" s="6" t="n">
        <v>543</v>
      </c>
      <c r="K605" s="6" t="n">
        <v>382</v>
      </c>
      <c r="L605" s="6" t="n">
        <f aca="false">J606-K606</f>
        <v>82</v>
      </c>
      <c r="M605" s="6"/>
      <c r="N605" s="6" t="n">
        <v>10</v>
      </c>
      <c r="O605" s="4" t="n">
        <f aca="false">M605*J605</f>
        <v>0</v>
      </c>
      <c r="P605" s="4" t="n">
        <f aca="false">N606*J607</f>
        <v>0</v>
      </c>
      <c r="Q605" s="4" t="n">
        <f aca="false">+O605/10</f>
        <v>0</v>
      </c>
    </row>
    <row r="606" customFormat="false" ht="12.8" hidden="false" customHeight="false" outlineLevel="0" collapsed="false">
      <c r="A606" s="6" t="n">
        <v>5</v>
      </c>
      <c r="B606" s="6" t="n">
        <f aca="false">YEAR(F606)</f>
        <v>2018</v>
      </c>
      <c r="C606" s="6" t="n">
        <f aca="false">WEEKNUM(E606,1)</f>
        <v>19</v>
      </c>
      <c r="D606" s="6" t="n">
        <v>5</v>
      </c>
      <c r="E606" s="2" t="n">
        <v>43229</v>
      </c>
      <c r="F606" s="3" t="n">
        <f aca="false">+E607</f>
        <v>43227</v>
      </c>
      <c r="G606" s="7" t="n">
        <f aca="false">NETWORKDAYS(F606,E606)-1</f>
        <v>2</v>
      </c>
      <c r="H606" s="8" t="n">
        <f aca="false">+MONTH(F606)</f>
        <v>5</v>
      </c>
      <c r="I606" s="6" t="n">
        <f aca="false">WEEKNUM(F606,1)</f>
        <v>19</v>
      </c>
      <c r="J606" s="6" t="n">
        <v>409</v>
      </c>
      <c r="K606" s="6" t="n">
        <v>327</v>
      </c>
      <c r="L606" s="6" t="n">
        <f aca="false">J607-K607</f>
        <v>195</v>
      </c>
      <c r="M606" s="6"/>
      <c r="N606" s="6"/>
      <c r="O606" s="4" t="n">
        <f aca="false">M606*J606</f>
        <v>0</v>
      </c>
      <c r="P606" s="4" t="n">
        <f aca="false">N607*J608</f>
        <v>0</v>
      </c>
      <c r="Q606" s="4" t="n">
        <f aca="false">+O606/10</f>
        <v>0</v>
      </c>
    </row>
    <row r="607" customFormat="false" ht="12.8" hidden="false" customHeight="false" outlineLevel="0" collapsed="false">
      <c r="A607" s="6" t="n">
        <v>4</v>
      </c>
      <c r="B607" s="6" t="n">
        <f aca="false">YEAR(F607)</f>
        <v>2018</v>
      </c>
      <c r="C607" s="6" t="n">
        <f aca="false">WEEKNUM(E607,1)</f>
        <v>19</v>
      </c>
      <c r="D607" s="6" t="n">
        <v>5</v>
      </c>
      <c r="E607" s="2" t="n">
        <v>43227</v>
      </c>
      <c r="F607" s="3" t="n">
        <f aca="false">+E608</f>
        <v>43224</v>
      </c>
      <c r="G607" s="7" t="n">
        <f aca="false">NETWORKDAYS(F607,E607)-1</f>
        <v>1</v>
      </c>
      <c r="H607" s="8" t="n">
        <f aca="false">+MONTH(F607)</f>
        <v>5</v>
      </c>
      <c r="I607" s="6" t="n">
        <f aca="false">WEEKNUM(F607,1)</f>
        <v>18</v>
      </c>
      <c r="J607" s="6" t="n">
        <v>542</v>
      </c>
      <c r="K607" s="6" t="n">
        <v>347</v>
      </c>
      <c r="L607" s="6" t="n">
        <f aca="false">J608-K608</f>
        <v>155</v>
      </c>
      <c r="M607" s="6"/>
      <c r="N607" s="6"/>
      <c r="O607" s="4" t="n">
        <f aca="false">M607*J607</f>
        <v>0</v>
      </c>
      <c r="P607" s="4" t="n">
        <f aca="false">N608*J609</f>
        <v>0</v>
      </c>
      <c r="Q607" s="4" t="n">
        <f aca="false">+O607/10</f>
        <v>0</v>
      </c>
    </row>
    <row r="608" customFormat="false" ht="12.8" hidden="false" customHeight="false" outlineLevel="0" collapsed="false">
      <c r="A608" s="6" t="n">
        <v>3</v>
      </c>
      <c r="B608" s="6" t="n">
        <f aca="false">YEAR(F608)</f>
        <v>2018</v>
      </c>
      <c r="C608" s="6" t="n">
        <f aca="false">WEEKNUM(E608,1)</f>
        <v>18</v>
      </c>
      <c r="D608" s="6" t="n">
        <v>5</v>
      </c>
      <c r="E608" s="2" t="n">
        <v>43224</v>
      </c>
      <c r="F608" s="3" t="n">
        <v>43223</v>
      </c>
      <c r="G608" s="7" t="n">
        <f aca="false">NETWORKDAYS(F608,E608)-1</f>
        <v>1</v>
      </c>
      <c r="H608" s="8" t="n">
        <f aca="false">+MONTH(F608)</f>
        <v>5</v>
      </c>
      <c r="I608" s="6" t="n">
        <f aca="false">WEEKNUM(F608,1)</f>
        <v>18</v>
      </c>
      <c r="J608" s="6" t="n">
        <v>490</v>
      </c>
      <c r="K608" s="6" t="n">
        <v>335</v>
      </c>
      <c r="L608" s="6" t="n">
        <f aca="false">J609-K609</f>
        <v>0</v>
      </c>
      <c r="M608" s="6"/>
      <c r="N608" s="6"/>
      <c r="O608" s="4" t="n">
        <f aca="false">M608*J608</f>
        <v>0</v>
      </c>
      <c r="P608" s="4"/>
      <c r="Q608" s="4" t="n">
        <f aca="false">+O608/10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43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colBreaks count="1" manualBreakCount="1">
    <brk id="17" man="true" max="65535" min="0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3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C1" activeCellId="0" sqref="C1"/>
    </sheetView>
  </sheetViews>
  <sheetFormatPr defaultColWidth="11.53515625" defaultRowHeight="12.8" zeroHeight="false" outlineLevelRow="0" outlineLevelCol="0"/>
  <cols>
    <col collapsed="false" customWidth="false" hidden="false" outlineLevel="0" max="4" min="3" style="20" width="11.52"/>
  </cols>
  <sheetData>
    <row r="1" customFormat="false" ht="12.8" hidden="false" customHeight="false" outlineLevel="0" collapsed="false">
      <c r="A1" s="21"/>
      <c r="B1" s="22"/>
      <c r="C1" s="23" t="s">
        <v>17</v>
      </c>
      <c r="D1" s="24"/>
      <c r="E1" s="25"/>
    </row>
    <row r="2" customFormat="false" ht="12.8" hidden="false" customHeight="false" outlineLevel="0" collapsed="false">
      <c r="A2" s="26" t="s">
        <v>1</v>
      </c>
      <c r="B2" s="27" t="s">
        <v>7</v>
      </c>
      <c r="C2" s="28" t="s">
        <v>18</v>
      </c>
      <c r="D2" s="29" t="s">
        <v>19</v>
      </c>
      <c r="E2" s="30" t="s">
        <v>20</v>
      </c>
    </row>
    <row r="3" customFormat="false" ht="12.8" hidden="false" customHeight="false" outlineLevel="0" collapsed="false">
      <c r="A3" s="31" t="n">
        <v>2018</v>
      </c>
      <c r="B3" s="32" t="n">
        <v>5</v>
      </c>
      <c r="C3" s="33" t="n">
        <v>311.764705882353</v>
      </c>
      <c r="D3" s="34" t="n">
        <v>142</v>
      </c>
      <c r="E3" s="35" t="n">
        <v>464.882352941176</v>
      </c>
    </row>
    <row r="4" customFormat="false" ht="12.8" hidden="false" customHeight="false" outlineLevel="0" collapsed="false">
      <c r="A4" s="36"/>
      <c r="B4" s="37" t="n">
        <v>6</v>
      </c>
      <c r="C4" s="38" t="n">
        <v>273.454545454545</v>
      </c>
      <c r="D4" s="39" t="n">
        <v>167.454545454545</v>
      </c>
      <c r="E4" s="40" t="n">
        <v>427</v>
      </c>
    </row>
    <row r="5" customFormat="false" ht="12.8" hidden="false" customHeight="false" outlineLevel="0" collapsed="false">
      <c r="A5" s="36"/>
      <c r="B5" s="37" t="n">
        <v>7</v>
      </c>
      <c r="C5" s="38" t="n">
        <v>280</v>
      </c>
      <c r="D5" s="39" t="n">
        <v>62.875</v>
      </c>
      <c r="E5" s="40" t="n">
        <v>345.5625</v>
      </c>
    </row>
    <row r="6" customFormat="false" ht="12.8" hidden="false" customHeight="false" outlineLevel="0" collapsed="false">
      <c r="A6" s="36"/>
      <c r="B6" s="37" t="n">
        <v>8</v>
      </c>
      <c r="C6" s="38" t="n">
        <v>296.190476190476</v>
      </c>
      <c r="D6" s="39" t="n">
        <v>44.5238095238095</v>
      </c>
      <c r="E6" s="40" t="n">
        <v>341.52380952381</v>
      </c>
    </row>
    <row r="7" customFormat="false" ht="12.8" hidden="false" customHeight="false" outlineLevel="0" collapsed="false">
      <c r="A7" s="36"/>
      <c r="B7" s="37" t="n">
        <v>9</v>
      </c>
      <c r="C7" s="38" t="n">
        <v>300.8</v>
      </c>
      <c r="D7" s="39" t="n">
        <v>60.3</v>
      </c>
      <c r="E7" s="40" t="n">
        <v>359.15</v>
      </c>
    </row>
    <row r="8" customFormat="false" ht="12.8" hidden="false" customHeight="false" outlineLevel="0" collapsed="false">
      <c r="A8" s="36"/>
      <c r="B8" s="37" t="n">
        <v>10</v>
      </c>
      <c r="C8" s="38" t="n">
        <v>298.590909090909</v>
      </c>
      <c r="D8" s="39" t="n">
        <v>54.0909090909091</v>
      </c>
      <c r="E8" s="40" t="n">
        <v>355.863636363636</v>
      </c>
    </row>
    <row r="9" customFormat="false" ht="12.8" hidden="false" customHeight="false" outlineLevel="0" collapsed="false">
      <c r="A9" s="36"/>
      <c r="B9" s="37" t="n">
        <v>11</v>
      </c>
      <c r="C9" s="38" t="n">
        <v>315.47619047619</v>
      </c>
      <c r="D9" s="39" t="n">
        <v>80.8095238095238</v>
      </c>
      <c r="E9" s="40" t="n">
        <v>395.571428571429</v>
      </c>
    </row>
    <row r="10" customFormat="false" ht="12.8" hidden="false" customHeight="false" outlineLevel="0" collapsed="false">
      <c r="A10" s="41"/>
      <c r="B10" s="42" t="n">
        <v>12</v>
      </c>
      <c r="C10" s="43" t="n">
        <v>307.866666666667</v>
      </c>
      <c r="D10" s="44" t="n">
        <v>55.3333333333333</v>
      </c>
      <c r="E10" s="45" t="n">
        <v>357.6</v>
      </c>
    </row>
    <row r="11" customFormat="false" ht="12.8" hidden="false" customHeight="false" outlineLevel="0" collapsed="false">
      <c r="A11" s="31" t="n">
        <v>2019</v>
      </c>
      <c r="B11" s="32" t="n">
        <v>1</v>
      </c>
      <c r="C11" s="33" t="n">
        <v>303.727272727273</v>
      </c>
      <c r="D11" s="34" t="n">
        <v>51.7727272727273</v>
      </c>
      <c r="E11" s="35" t="n">
        <v>355.5</v>
      </c>
    </row>
    <row r="12" customFormat="false" ht="12.8" hidden="false" customHeight="false" outlineLevel="0" collapsed="false">
      <c r="A12" s="36"/>
      <c r="B12" s="37" t="n">
        <v>2</v>
      </c>
      <c r="C12" s="38" t="n">
        <v>300.111111111111</v>
      </c>
      <c r="D12" s="39" t="n">
        <v>60.7222222222222</v>
      </c>
      <c r="E12" s="40" t="n">
        <v>360.833333333333</v>
      </c>
    </row>
    <row r="13" customFormat="false" ht="12.8" hidden="false" customHeight="false" outlineLevel="0" collapsed="false">
      <c r="A13" s="36"/>
      <c r="B13" s="37" t="n">
        <v>3</v>
      </c>
      <c r="C13" s="38" t="n">
        <v>284</v>
      </c>
      <c r="D13" s="39" t="n">
        <v>95.8571428571429</v>
      </c>
      <c r="E13" s="40" t="n">
        <v>379.857142857143</v>
      </c>
    </row>
    <row r="14" customFormat="false" ht="12.8" hidden="false" customHeight="false" outlineLevel="0" collapsed="false">
      <c r="A14" s="36"/>
      <c r="B14" s="37" t="n">
        <v>4</v>
      </c>
      <c r="C14" s="38" t="n">
        <v>280</v>
      </c>
      <c r="D14" s="39" t="n">
        <v>46.9</v>
      </c>
      <c r="E14" s="40" t="n">
        <v>326.9</v>
      </c>
    </row>
    <row r="15" customFormat="false" ht="12.8" hidden="false" customHeight="false" outlineLevel="0" collapsed="false">
      <c r="A15" s="36"/>
      <c r="B15" s="37" t="n">
        <v>5</v>
      </c>
      <c r="C15" s="38" t="n">
        <v>271.625</v>
      </c>
      <c r="D15" s="39" t="n">
        <v>66.875</v>
      </c>
      <c r="E15" s="40" t="n">
        <v>338.5</v>
      </c>
    </row>
    <row r="16" customFormat="false" ht="12.8" hidden="false" customHeight="false" outlineLevel="0" collapsed="false">
      <c r="A16" s="36"/>
      <c r="B16" s="37" t="n">
        <v>6</v>
      </c>
      <c r="C16" s="38" t="n">
        <v>265.722222222222</v>
      </c>
      <c r="D16" s="39" t="n">
        <v>83.5555555555556</v>
      </c>
      <c r="E16" s="40" t="n">
        <v>349.277777777778</v>
      </c>
    </row>
    <row r="17" customFormat="false" ht="12.8" hidden="false" customHeight="false" outlineLevel="0" collapsed="false">
      <c r="A17" s="36"/>
      <c r="B17" s="37" t="n">
        <v>7</v>
      </c>
      <c r="C17" s="38" t="n">
        <v>263.652173913044</v>
      </c>
      <c r="D17" s="39" t="n">
        <v>103.260869565217</v>
      </c>
      <c r="E17" s="40" t="n">
        <v>366.913043478261</v>
      </c>
    </row>
    <row r="18" customFormat="false" ht="12.8" hidden="false" customHeight="false" outlineLevel="0" collapsed="false">
      <c r="A18" s="36"/>
      <c r="B18" s="37" t="n">
        <v>8</v>
      </c>
      <c r="C18" s="38" t="n">
        <v>241.5</v>
      </c>
      <c r="D18" s="39" t="n">
        <v>56</v>
      </c>
      <c r="E18" s="40" t="n">
        <v>297.5</v>
      </c>
    </row>
    <row r="19" customFormat="false" ht="12.8" hidden="false" customHeight="false" outlineLevel="0" collapsed="false">
      <c r="A19" s="36"/>
      <c r="B19" s="37" t="n">
        <v>9</v>
      </c>
      <c r="C19" s="38" t="n">
        <v>259.55</v>
      </c>
      <c r="D19" s="39" t="n">
        <v>47.65</v>
      </c>
      <c r="E19" s="40" t="n">
        <v>307.2</v>
      </c>
    </row>
    <row r="20" customFormat="false" ht="12.8" hidden="false" customHeight="false" outlineLevel="0" collapsed="false">
      <c r="A20" s="36"/>
      <c r="B20" s="37" t="n">
        <v>10</v>
      </c>
      <c r="C20" s="38" t="n">
        <v>264.818181818182</v>
      </c>
      <c r="D20" s="39" t="n">
        <v>58.3636363636364</v>
      </c>
      <c r="E20" s="40" t="n">
        <v>323.181818181818</v>
      </c>
    </row>
    <row r="21" customFormat="false" ht="12.8" hidden="false" customHeight="false" outlineLevel="0" collapsed="false">
      <c r="A21" s="36"/>
      <c r="B21" s="37" t="n">
        <v>11</v>
      </c>
      <c r="C21" s="38" t="n">
        <v>267.888888888889</v>
      </c>
      <c r="D21" s="39" t="n">
        <v>31.9444444444444</v>
      </c>
      <c r="E21" s="40" t="n">
        <v>299.833333333333</v>
      </c>
    </row>
    <row r="22" customFormat="false" ht="12.8" hidden="false" customHeight="false" outlineLevel="0" collapsed="false">
      <c r="A22" s="41"/>
      <c r="B22" s="42" t="n">
        <v>12</v>
      </c>
      <c r="C22" s="43" t="n">
        <v>252.944444444444</v>
      </c>
      <c r="D22" s="44" t="n">
        <v>48</v>
      </c>
      <c r="E22" s="45" t="n">
        <v>300.944444444444</v>
      </c>
    </row>
    <row r="23" customFormat="false" ht="12.8" hidden="false" customHeight="false" outlineLevel="0" collapsed="false">
      <c r="A23" s="31" t="n">
        <v>2020</v>
      </c>
      <c r="B23" s="32" t="n">
        <v>1</v>
      </c>
      <c r="C23" s="33" t="n">
        <v>256.681818181818</v>
      </c>
      <c r="D23" s="34" t="n">
        <v>47</v>
      </c>
      <c r="E23" s="35" t="n">
        <v>303.681818181818</v>
      </c>
    </row>
    <row r="24" customFormat="false" ht="12.8" hidden="false" customHeight="false" outlineLevel="0" collapsed="false">
      <c r="A24" s="36"/>
      <c r="B24" s="37" t="n">
        <v>2</v>
      </c>
      <c r="C24" s="38" t="n">
        <v>277.3</v>
      </c>
      <c r="D24" s="39" t="n">
        <v>81.85</v>
      </c>
      <c r="E24" s="40" t="n">
        <v>359.15</v>
      </c>
    </row>
    <row r="25" customFormat="false" ht="12.8" hidden="false" customHeight="false" outlineLevel="0" collapsed="false">
      <c r="A25" s="36"/>
      <c r="B25" s="37" t="n">
        <v>3</v>
      </c>
      <c r="C25" s="38" t="n">
        <v>281.307692307692</v>
      </c>
      <c r="D25" s="39" t="n">
        <v>74.5384615384615</v>
      </c>
      <c r="E25" s="40" t="n">
        <v>355.846153846154</v>
      </c>
    </row>
    <row r="26" customFormat="false" ht="12.8" hidden="false" customHeight="false" outlineLevel="0" collapsed="false">
      <c r="A26" s="36"/>
      <c r="B26" s="37" t="n">
        <v>5</v>
      </c>
      <c r="C26" s="38" t="n">
        <v>70.875</v>
      </c>
      <c r="D26" s="39" t="n">
        <v>27.9375</v>
      </c>
      <c r="E26" s="40" t="n">
        <v>98.8125</v>
      </c>
    </row>
    <row r="27" customFormat="false" ht="12.8" hidden="false" customHeight="false" outlineLevel="0" collapsed="false">
      <c r="A27" s="36"/>
      <c r="B27" s="37" t="n">
        <v>6</v>
      </c>
      <c r="C27" s="38" t="n">
        <v>132.095238095238</v>
      </c>
      <c r="D27" s="39" t="n">
        <v>20.4285714285714</v>
      </c>
      <c r="E27" s="40" t="n">
        <v>152.52380952381</v>
      </c>
    </row>
    <row r="28" customFormat="false" ht="12.8" hidden="false" customHeight="false" outlineLevel="0" collapsed="false">
      <c r="A28" s="36"/>
      <c r="B28" s="37" t="n">
        <v>7</v>
      </c>
      <c r="C28" s="38" t="n">
        <v>164.714285714286</v>
      </c>
      <c r="D28" s="39" t="n">
        <v>28.047619047619</v>
      </c>
      <c r="E28" s="40" t="n">
        <v>192.761904761905</v>
      </c>
    </row>
    <row r="29" customFormat="false" ht="12.8" hidden="false" customHeight="false" outlineLevel="0" collapsed="false">
      <c r="A29" s="36"/>
      <c r="B29" s="37" t="n">
        <v>8</v>
      </c>
      <c r="C29" s="38" t="n">
        <v>175.47619047619</v>
      </c>
      <c r="D29" s="39" t="n">
        <v>12.6666666666667</v>
      </c>
      <c r="E29" s="40" t="n">
        <v>188.142857142857</v>
      </c>
    </row>
    <row r="30" customFormat="false" ht="12.8" hidden="false" customHeight="false" outlineLevel="0" collapsed="false">
      <c r="A30" s="36"/>
      <c r="B30" s="37" t="n">
        <v>9</v>
      </c>
      <c r="C30" s="38" t="n">
        <v>203</v>
      </c>
      <c r="D30" s="39" t="n">
        <v>138</v>
      </c>
      <c r="E30" s="40" t="n">
        <v>341</v>
      </c>
    </row>
    <row r="31" customFormat="false" ht="12.8" hidden="false" customHeight="false" outlineLevel="0" collapsed="false">
      <c r="A31" s="36"/>
      <c r="B31" s="37" t="n">
        <v>10</v>
      </c>
      <c r="C31" s="38" t="n">
        <v>210.227272727273</v>
      </c>
      <c r="D31" s="39" t="n">
        <v>114.090909090909</v>
      </c>
      <c r="E31" s="40" t="n">
        <v>324.318181818182</v>
      </c>
    </row>
    <row r="32" customFormat="false" ht="12.8" hidden="false" customHeight="false" outlineLevel="0" collapsed="false">
      <c r="A32" s="36"/>
      <c r="B32" s="37" t="n">
        <v>11</v>
      </c>
      <c r="C32" s="38" t="n">
        <v>242.15</v>
      </c>
      <c r="D32" s="39" t="n">
        <v>189</v>
      </c>
      <c r="E32" s="40" t="n">
        <v>431.15</v>
      </c>
    </row>
    <row r="33" customFormat="false" ht="12.8" hidden="false" customHeight="false" outlineLevel="0" collapsed="false">
      <c r="A33" s="41"/>
      <c r="B33" s="42" t="n">
        <v>12</v>
      </c>
      <c r="C33" s="43" t="n">
        <v>235.227272727273</v>
      </c>
      <c r="D33" s="44" t="n">
        <v>85.8181818181818</v>
      </c>
      <c r="E33" s="45" t="n">
        <v>321.045454545455</v>
      </c>
    </row>
    <row r="34" customFormat="false" ht="12.8" hidden="false" customHeight="false" outlineLevel="0" collapsed="false">
      <c r="A34" s="46" t="n">
        <v>2021</v>
      </c>
      <c r="B34" s="47" t="n">
        <v>1</v>
      </c>
      <c r="C34" s="48" t="n">
        <v>234.428571428571</v>
      </c>
      <c r="D34" s="49" t="n">
        <v>138.571428571429</v>
      </c>
      <c r="E34" s="50" t="n">
        <v>373</v>
      </c>
    </row>
    <row r="35" customFormat="false" ht="12.8" hidden="false" customHeight="false" outlineLevel="0" collapsed="false">
      <c r="A35" s="51" t="s">
        <v>21</v>
      </c>
      <c r="B35" s="52"/>
      <c r="C35" s="53" t="n">
        <v>253.384488448845</v>
      </c>
      <c r="D35" s="54" t="n">
        <v>71.9521452145215</v>
      </c>
      <c r="E35" s="55" t="n">
        <v>325.382838283828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5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2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F23" activeCellId="0" sqref="F23"/>
    </sheetView>
  </sheetViews>
  <sheetFormatPr defaultColWidth="11.55078125" defaultRowHeight="12.8" zeroHeight="false" outlineLevelRow="0" outlineLevelCol="0"/>
  <sheetData>
    <row r="1" customFormat="false" ht="12.8" hidden="false" customHeight="false" outlineLevel="0" collapsed="false">
      <c r="A1" s="56" t="s">
        <v>22</v>
      </c>
      <c r="B1" s="56" t="s">
        <v>23</v>
      </c>
      <c r="C1" s="56"/>
      <c r="D1" s="56"/>
      <c r="E1" s="57" t="s">
        <v>24</v>
      </c>
      <c r="F1" s="57"/>
      <c r="G1" s="57" t="s">
        <v>25</v>
      </c>
      <c r="H1" s="57" t="s">
        <v>26</v>
      </c>
      <c r="I1" s="57" t="s">
        <v>27</v>
      </c>
      <c r="J1" s="57" t="s">
        <v>28</v>
      </c>
      <c r="K1" s="57" t="s">
        <v>29</v>
      </c>
      <c r="L1" s="57" t="s">
        <v>30</v>
      </c>
      <c r="M1" s="57" t="s">
        <v>31</v>
      </c>
      <c r="N1" s="57" t="s">
        <v>32</v>
      </c>
      <c r="O1" s="57" t="s">
        <v>33</v>
      </c>
      <c r="P1" s="57" t="s">
        <v>34</v>
      </c>
      <c r="Q1" s="57" t="s">
        <v>35</v>
      </c>
      <c r="R1" s="57" t="s">
        <v>36</v>
      </c>
    </row>
    <row r="2" customFormat="false" ht="12.8" hidden="false" customHeight="false" outlineLevel="0" collapsed="false">
      <c r="A2" s="56" t="n">
        <v>31</v>
      </c>
      <c r="B2" s="56" t="n">
        <f aca="false">+MONTH(C2)</f>
        <v>7</v>
      </c>
      <c r="C2" s="58" t="n">
        <v>44039</v>
      </c>
      <c r="D2" s="58" t="n">
        <f aca="false">+C2+4</f>
        <v>44043</v>
      </c>
      <c r="E2" s="57" t="n">
        <v>855</v>
      </c>
      <c r="F2" s="57" t="n">
        <f aca="false">+E2/5</f>
        <v>171</v>
      </c>
      <c r="G2" s="57" t="n">
        <v>294.12</v>
      </c>
      <c r="H2" s="57" t="n">
        <v>189.81</v>
      </c>
      <c r="I2" s="57" t="n">
        <v>102.6</v>
      </c>
      <c r="J2" s="57" t="n">
        <v>88.065</v>
      </c>
      <c r="K2" s="57" t="n">
        <v>0</v>
      </c>
      <c r="L2" s="57" t="n">
        <v>47.025</v>
      </c>
      <c r="M2" s="57" t="n">
        <v>0</v>
      </c>
      <c r="N2" s="57" t="n">
        <v>77.805</v>
      </c>
      <c r="O2" s="57" t="n">
        <v>0</v>
      </c>
      <c r="P2" s="57" t="n">
        <v>55.575</v>
      </c>
      <c r="Q2" s="57"/>
      <c r="R2" s="57" t="n">
        <v>560.88</v>
      </c>
    </row>
    <row r="3" customFormat="false" ht="12.8" hidden="false" customHeight="false" outlineLevel="0" collapsed="false">
      <c r="A3" s="56" t="n">
        <v>32</v>
      </c>
      <c r="B3" s="56" t="n">
        <f aca="false">+MONTH(C3)</f>
        <v>8</v>
      </c>
      <c r="C3" s="58" t="n">
        <f aca="false">+C2+7</f>
        <v>44046</v>
      </c>
      <c r="D3" s="58" t="n">
        <f aca="false">+D2+7</f>
        <v>44050</v>
      </c>
      <c r="E3" s="57" t="n">
        <v>870</v>
      </c>
      <c r="F3" s="57" t="n">
        <f aca="false">+E3/5</f>
        <v>174</v>
      </c>
      <c r="G3" s="57" t="n">
        <v>246.21</v>
      </c>
      <c r="H3" s="57" t="n">
        <v>178.35</v>
      </c>
      <c r="I3" s="57" t="n">
        <v>126.15</v>
      </c>
      <c r="J3" s="57" t="n">
        <v>107.01</v>
      </c>
      <c r="K3" s="57" t="n">
        <v>0</v>
      </c>
      <c r="L3" s="57" t="n">
        <v>51.33</v>
      </c>
      <c r="M3" s="57" t="n">
        <v>0</v>
      </c>
      <c r="N3" s="57" t="n">
        <v>93.96</v>
      </c>
      <c r="O3" s="57" t="n">
        <v>0</v>
      </c>
      <c r="P3" s="57" t="n">
        <v>66.99</v>
      </c>
      <c r="Q3" s="57"/>
      <c r="R3" s="57" t="n">
        <v>623.79</v>
      </c>
    </row>
    <row r="4" customFormat="false" ht="12.8" hidden="false" customHeight="false" outlineLevel="0" collapsed="false">
      <c r="A4" s="56" t="n">
        <v>33</v>
      </c>
      <c r="B4" s="56" t="n">
        <f aca="false">+MONTH(C4)</f>
        <v>8</v>
      </c>
      <c r="C4" s="58" t="n">
        <f aca="false">+C3+7</f>
        <v>44053</v>
      </c>
      <c r="D4" s="58" t="n">
        <f aca="false">+D3+7</f>
        <v>44057</v>
      </c>
      <c r="E4" s="57" t="n">
        <v>872</v>
      </c>
      <c r="F4" s="57" t="n">
        <f aca="false">+E4/5</f>
        <v>174.4</v>
      </c>
      <c r="G4" s="57" t="n">
        <v>235.44</v>
      </c>
      <c r="H4" s="57" t="n">
        <v>229.336</v>
      </c>
      <c r="I4" s="57" t="n">
        <v>110.744</v>
      </c>
      <c r="J4" s="57" t="n">
        <v>81.096</v>
      </c>
      <c r="K4" s="57" t="n">
        <v>0</v>
      </c>
      <c r="L4" s="57" t="n">
        <v>0</v>
      </c>
      <c r="M4" s="57" t="n">
        <v>46.216</v>
      </c>
      <c r="N4" s="57" t="n">
        <v>61.912</v>
      </c>
      <c r="O4" s="57" t="n">
        <v>0</v>
      </c>
      <c r="P4" s="57" t="n">
        <v>107.256</v>
      </c>
      <c r="Q4" s="57"/>
      <c r="R4" s="57" t="n">
        <v>636.56</v>
      </c>
    </row>
    <row r="5" customFormat="false" ht="12.8" hidden="false" customHeight="false" outlineLevel="0" collapsed="false">
      <c r="A5" s="56" t="n">
        <v>34</v>
      </c>
      <c r="B5" s="56" t="n">
        <f aca="false">+MONTH(C5)</f>
        <v>8</v>
      </c>
      <c r="C5" s="58" t="n">
        <f aca="false">+C4+7</f>
        <v>44060</v>
      </c>
      <c r="D5" s="58" t="n">
        <f aca="false">+D4+7</f>
        <v>44064</v>
      </c>
      <c r="E5" s="57" t="n">
        <v>880</v>
      </c>
      <c r="F5" s="57" t="n">
        <f aca="false">+E5/5</f>
        <v>176</v>
      </c>
      <c r="G5" s="57" t="n">
        <v>312.4</v>
      </c>
      <c r="H5" s="57" t="n">
        <v>202.4</v>
      </c>
      <c r="I5" s="57" t="n">
        <v>130.24</v>
      </c>
      <c r="J5" s="57" t="n">
        <v>90.64</v>
      </c>
      <c r="K5" s="57" t="n">
        <v>0</v>
      </c>
      <c r="L5" s="57" t="n">
        <v>0</v>
      </c>
      <c r="M5" s="57" t="n">
        <v>0</v>
      </c>
      <c r="N5" s="57" t="n">
        <v>58.08</v>
      </c>
      <c r="O5" s="57" t="n">
        <v>0</v>
      </c>
      <c r="P5" s="57" t="n">
        <v>86.24</v>
      </c>
      <c r="Q5" s="57"/>
      <c r="R5" s="57" t="n">
        <v>567.6</v>
      </c>
    </row>
    <row r="6" customFormat="false" ht="12.8" hidden="false" customHeight="false" outlineLevel="0" collapsed="false">
      <c r="A6" s="56" t="n">
        <v>35</v>
      </c>
      <c r="B6" s="56" t="n">
        <f aca="false">+MONTH(C6)</f>
        <v>8</v>
      </c>
      <c r="C6" s="58" t="n">
        <f aca="false">+C5+7</f>
        <v>44067</v>
      </c>
      <c r="D6" s="58" t="n">
        <f aca="false">+D5+7</f>
        <v>44071</v>
      </c>
      <c r="E6" s="57" t="n">
        <v>888</v>
      </c>
      <c r="F6" s="57" t="n">
        <f aca="false">+E6/5</f>
        <v>177.6</v>
      </c>
      <c r="G6" s="57" t="n">
        <v>287.712</v>
      </c>
      <c r="H6" s="57" t="n">
        <v>175.824</v>
      </c>
      <c r="I6" s="57" t="n">
        <v>164.28</v>
      </c>
      <c r="J6" s="57" t="n">
        <v>100.344</v>
      </c>
      <c r="K6" s="57" t="n">
        <v>0</v>
      </c>
      <c r="L6" s="57" t="n">
        <v>0</v>
      </c>
      <c r="M6" s="57" t="n">
        <v>0</v>
      </c>
      <c r="N6" s="57" t="n">
        <v>87.912</v>
      </c>
      <c r="O6" s="57" t="n">
        <v>0</v>
      </c>
      <c r="P6" s="57" t="n">
        <v>71.928</v>
      </c>
      <c r="Q6" s="57"/>
      <c r="R6" s="57" t="n">
        <v>600.288</v>
      </c>
    </row>
    <row r="7" customFormat="false" ht="12.8" hidden="false" customHeight="false" outlineLevel="0" collapsed="false">
      <c r="A7" s="56" t="n">
        <v>36</v>
      </c>
      <c r="B7" s="56" t="n">
        <f aca="false">+MONTH(C7)</f>
        <v>8</v>
      </c>
      <c r="C7" s="58" t="n">
        <f aca="false">+C6+7</f>
        <v>44074</v>
      </c>
      <c r="D7" s="58" t="n">
        <f aca="false">+D6+7</f>
        <v>44078</v>
      </c>
      <c r="E7" s="57" t="n">
        <v>934</v>
      </c>
      <c r="F7" s="57" t="n">
        <f aca="false">+E7/5</f>
        <v>186.8</v>
      </c>
      <c r="G7" s="57" t="n">
        <v>241.906</v>
      </c>
      <c r="H7" s="57" t="n">
        <v>266.19</v>
      </c>
      <c r="I7" s="57" t="n">
        <v>126.09</v>
      </c>
      <c r="J7" s="57" t="n">
        <v>88.73</v>
      </c>
      <c r="K7" s="57" t="n">
        <v>0</v>
      </c>
      <c r="L7" s="57" t="n">
        <v>0</v>
      </c>
      <c r="M7" s="57" t="n">
        <v>67.248</v>
      </c>
      <c r="N7" s="57" t="n">
        <v>69.116</v>
      </c>
      <c r="O7" s="57" t="n">
        <v>0</v>
      </c>
      <c r="P7" s="57" t="n">
        <v>74.72</v>
      </c>
      <c r="Q7" s="57"/>
      <c r="R7" s="57" t="n">
        <v>692.094</v>
      </c>
    </row>
    <row r="8" customFormat="false" ht="12.8" hidden="false" customHeight="false" outlineLevel="0" collapsed="false">
      <c r="A8" s="56" t="n">
        <v>37</v>
      </c>
      <c r="B8" s="56" t="n">
        <f aca="false">+MONTH(C8)</f>
        <v>9</v>
      </c>
      <c r="C8" s="58" t="n">
        <f aca="false">+C7+7</f>
        <v>44081</v>
      </c>
      <c r="D8" s="58" t="n">
        <f aca="false">+D7+7</f>
        <v>44085</v>
      </c>
      <c r="E8" s="57" t="n">
        <v>1004</v>
      </c>
      <c r="F8" s="57" t="n">
        <f aca="false">+E8/5</f>
        <v>200.8</v>
      </c>
      <c r="G8" s="57" t="n">
        <v>224.896</v>
      </c>
      <c r="H8" s="57" t="n">
        <v>367.464</v>
      </c>
      <c r="I8" s="57" t="n">
        <v>125.5</v>
      </c>
      <c r="J8" s="57" t="n">
        <v>91.364</v>
      </c>
      <c r="K8" s="57" t="n">
        <v>0</v>
      </c>
      <c r="L8" s="57" t="n">
        <v>0</v>
      </c>
      <c r="M8" s="57" t="n">
        <v>57.228</v>
      </c>
      <c r="N8" s="57" t="n">
        <v>72.288</v>
      </c>
      <c r="O8" s="57" t="n">
        <v>0</v>
      </c>
      <c r="P8" s="57" t="n">
        <v>65.26</v>
      </c>
      <c r="Q8" s="57"/>
      <c r="R8" s="57" t="n">
        <v>779.104</v>
      </c>
    </row>
    <row r="9" customFormat="false" ht="12.8" hidden="false" customHeight="false" outlineLevel="0" collapsed="false">
      <c r="A9" s="56" t="n">
        <v>38</v>
      </c>
      <c r="B9" s="56" t="n">
        <f aca="false">+MONTH(C9)</f>
        <v>9</v>
      </c>
      <c r="C9" s="58" t="n">
        <f aca="false">+C8+7</f>
        <v>44088</v>
      </c>
      <c r="D9" s="58" t="n">
        <f aca="false">+D8+7</f>
        <v>44092</v>
      </c>
      <c r="E9" s="57" t="n">
        <v>1039</v>
      </c>
      <c r="F9" s="57" t="n">
        <f aca="false">+E9/5</f>
        <v>207.8</v>
      </c>
      <c r="G9" s="57" t="n">
        <v>225.463</v>
      </c>
      <c r="H9" s="57" t="n">
        <v>286.764</v>
      </c>
      <c r="I9" s="57" t="n">
        <v>218.19</v>
      </c>
      <c r="J9" s="57" t="n">
        <v>119.485</v>
      </c>
      <c r="K9" s="57" t="n">
        <v>0</v>
      </c>
      <c r="L9" s="57" t="n">
        <v>0</v>
      </c>
      <c r="M9" s="57" t="n">
        <v>70.652</v>
      </c>
      <c r="N9" s="57" t="n">
        <v>47.794</v>
      </c>
      <c r="O9" s="57" t="n">
        <v>0</v>
      </c>
      <c r="P9" s="57" t="n">
        <v>70.652</v>
      </c>
      <c r="Q9" s="57"/>
      <c r="R9" s="57" t="n">
        <v>813.537</v>
      </c>
    </row>
    <row r="10" customFormat="false" ht="12.8" hidden="false" customHeight="false" outlineLevel="0" collapsed="false">
      <c r="A10" s="56" t="n">
        <v>39</v>
      </c>
      <c r="B10" s="56" t="n">
        <f aca="false">+MONTH(C10)</f>
        <v>9</v>
      </c>
      <c r="C10" s="58" t="n">
        <f aca="false">+C9+7</f>
        <v>44095</v>
      </c>
      <c r="D10" s="58" t="n">
        <f aca="false">+D9+7</f>
        <v>44099</v>
      </c>
      <c r="E10" s="57" t="n">
        <v>1035</v>
      </c>
      <c r="F10" s="57" t="n">
        <f aca="false">+E10/5</f>
        <v>207</v>
      </c>
      <c r="G10" s="57" t="n">
        <v>277.38</v>
      </c>
      <c r="H10" s="57" t="n">
        <v>243.225</v>
      </c>
      <c r="I10" s="57" t="n">
        <v>221.49</v>
      </c>
      <c r="J10" s="57" t="n">
        <v>128.34</v>
      </c>
      <c r="K10" s="57" t="n">
        <v>49.68</v>
      </c>
      <c r="L10" s="57" t="n">
        <v>50.715</v>
      </c>
      <c r="M10" s="57" t="n">
        <v>64.17</v>
      </c>
      <c r="N10" s="57" t="n">
        <v>0</v>
      </c>
      <c r="O10" s="57" t="n">
        <v>0</v>
      </c>
      <c r="P10" s="57" t="n">
        <v>0</v>
      </c>
      <c r="Q10" s="57"/>
      <c r="R10" s="57" t="n">
        <v>757.62</v>
      </c>
    </row>
    <row r="11" customFormat="false" ht="12.8" hidden="false" customHeight="false" outlineLevel="0" collapsed="false">
      <c r="A11" s="56" t="n">
        <v>40</v>
      </c>
      <c r="B11" s="56" t="n">
        <f aca="false">+MONTH(C11)</f>
        <v>9</v>
      </c>
      <c r="C11" s="58" t="n">
        <f aca="false">+C10+7</f>
        <v>44102</v>
      </c>
      <c r="D11" s="58" t="n">
        <f aca="false">+D10+7</f>
        <v>44106</v>
      </c>
      <c r="E11" s="57" t="n">
        <v>1033</v>
      </c>
      <c r="F11" s="57" t="n">
        <f aca="false">+E11/5</f>
        <v>206.6</v>
      </c>
      <c r="G11" s="57" t="n">
        <v>260.316</v>
      </c>
      <c r="H11" s="57" t="n">
        <v>199.369</v>
      </c>
      <c r="I11" s="57" t="n">
        <v>162.181</v>
      </c>
      <c r="J11" s="57" t="n">
        <v>113.63</v>
      </c>
      <c r="K11" s="57" t="n">
        <v>0</v>
      </c>
      <c r="L11" s="57" t="n">
        <v>72.31</v>
      </c>
      <c r="M11" s="57" t="n">
        <v>87.805</v>
      </c>
      <c r="N11" s="57" t="n">
        <v>0</v>
      </c>
      <c r="O11" s="57" t="n">
        <v>59.914</v>
      </c>
      <c r="P11" s="57" t="n">
        <v>77.475</v>
      </c>
      <c r="Q11" s="57"/>
      <c r="R11" s="57" t="n">
        <v>772.684</v>
      </c>
    </row>
    <row r="12" customFormat="false" ht="12.8" hidden="false" customHeight="false" outlineLevel="0" collapsed="false">
      <c r="A12" s="56" t="n">
        <v>41</v>
      </c>
      <c r="B12" s="56" t="n">
        <f aca="false">+MONTH(C12)</f>
        <v>10</v>
      </c>
      <c r="C12" s="58" t="n">
        <f aca="false">+C11+7</f>
        <v>44109</v>
      </c>
      <c r="D12" s="58" t="n">
        <f aca="false">+D11+7</f>
        <v>44113</v>
      </c>
      <c r="E12" s="57" t="n">
        <v>1118</v>
      </c>
      <c r="F12" s="57" t="n">
        <f aca="false">+E12/5</f>
        <v>223.6</v>
      </c>
      <c r="G12" s="57" t="n">
        <v>339.872</v>
      </c>
      <c r="H12" s="57" t="n">
        <v>395.772</v>
      </c>
      <c r="I12" s="57" t="n">
        <v>140.868</v>
      </c>
      <c r="J12" s="57" t="n">
        <v>93.912</v>
      </c>
      <c r="K12" s="57" t="n">
        <v>0</v>
      </c>
      <c r="L12" s="57" t="n">
        <v>72.67</v>
      </c>
      <c r="M12" s="57" t="n">
        <v>74.906</v>
      </c>
      <c r="N12" s="57" t="n">
        <v>0</v>
      </c>
      <c r="O12" s="57" t="n">
        <v>0</v>
      </c>
      <c r="P12" s="57" t="n">
        <v>0</v>
      </c>
      <c r="Q12" s="57"/>
      <c r="R12" s="57" t="n">
        <v>778.128</v>
      </c>
    </row>
    <row r="13" customFormat="false" ht="12.8" hidden="false" customHeight="false" outlineLevel="0" collapsed="false">
      <c r="A13" s="56" t="n">
        <v>42</v>
      </c>
      <c r="B13" s="56" t="n">
        <f aca="false">+MONTH(C13)</f>
        <v>10</v>
      </c>
      <c r="C13" s="58" t="n">
        <f aca="false">+C12+7</f>
        <v>44116</v>
      </c>
      <c r="D13" s="58" t="n">
        <f aca="false">+D12+7</f>
        <v>44120</v>
      </c>
      <c r="E13" s="57" t="n">
        <v>1114</v>
      </c>
      <c r="F13" s="57" t="n">
        <f aca="false">+E13/5</f>
        <v>222.8</v>
      </c>
      <c r="G13" s="57" t="n">
        <v>415.522</v>
      </c>
      <c r="H13" s="57" t="n">
        <v>268.474</v>
      </c>
      <c r="I13" s="57" t="n">
        <v>220.572</v>
      </c>
      <c r="J13" s="57" t="n">
        <v>128.11</v>
      </c>
      <c r="K13" s="57" t="n">
        <v>0</v>
      </c>
      <c r="L13" s="57" t="n">
        <v>0</v>
      </c>
      <c r="M13" s="57" t="n">
        <v>81.322</v>
      </c>
      <c r="N13" s="57" t="n">
        <v>0</v>
      </c>
      <c r="O13" s="57" t="n">
        <v>0</v>
      </c>
      <c r="P13" s="57" t="n">
        <v>0</v>
      </c>
      <c r="Q13" s="57"/>
      <c r="R13" s="57" t="n">
        <v>698.478</v>
      </c>
    </row>
    <row r="14" customFormat="false" ht="12.8" hidden="false" customHeight="false" outlineLevel="0" collapsed="false">
      <c r="A14" s="56" t="n">
        <v>43</v>
      </c>
      <c r="B14" s="56" t="n">
        <f aca="false">+MONTH(C14)</f>
        <v>10</v>
      </c>
      <c r="C14" s="58" t="n">
        <f aca="false">+C13+7</f>
        <v>44123</v>
      </c>
      <c r="D14" s="58" t="n">
        <f aca="false">+D13+7</f>
        <v>44127</v>
      </c>
      <c r="E14" s="57" t="n">
        <v>1038</v>
      </c>
      <c r="F14" s="57" t="n">
        <f aca="false">+E14/5</f>
        <v>207.6</v>
      </c>
      <c r="G14" s="57" t="n">
        <v>368.49</v>
      </c>
      <c r="H14" s="57" t="n">
        <v>276.108</v>
      </c>
      <c r="I14" s="57" t="n">
        <v>164.004</v>
      </c>
      <c r="J14" s="57" t="n">
        <v>153.624</v>
      </c>
      <c r="K14" s="57" t="n">
        <v>0</v>
      </c>
      <c r="L14" s="57" t="n">
        <v>0</v>
      </c>
      <c r="M14" s="57" t="n">
        <v>75.774</v>
      </c>
      <c r="N14" s="57" t="n">
        <v>0</v>
      </c>
      <c r="O14" s="57" t="n">
        <v>0</v>
      </c>
      <c r="P14" s="57" t="n">
        <v>0</v>
      </c>
      <c r="Q14" s="57"/>
      <c r="R14" s="57" t="n">
        <v>669.51</v>
      </c>
    </row>
    <row r="15" customFormat="false" ht="12.8" hidden="false" customHeight="false" outlineLevel="0" collapsed="false">
      <c r="A15" s="56" t="n">
        <v>44</v>
      </c>
      <c r="B15" s="56" t="n">
        <f aca="false">+MONTH(C15)</f>
        <v>10</v>
      </c>
      <c r="C15" s="58" t="n">
        <f aca="false">+C14+7</f>
        <v>44130</v>
      </c>
      <c r="D15" s="58" t="n">
        <f aca="false">+D14+7</f>
        <v>44134</v>
      </c>
      <c r="E15" s="57" t="n">
        <v>973</v>
      </c>
      <c r="F15" s="57" t="n">
        <f aca="false">+E15/5</f>
        <v>194.6</v>
      </c>
      <c r="G15" s="57" t="n">
        <v>261.737</v>
      </c>
      <c r="H15" s="57" t="n">
        <v>276.332</v>
      </c>
      <c r="I15" s="57" t="n">
        <v>170.275</v>
      </c>
      <c r="J15" s="57" t="n">
        <v>150.815</v>
      </c>
      <c r="K15" s="57" t="n">
        <v>0</v>
      </c>
      <c r="L15" s="57" t="n">
        <v>48.65</v>
      </c>
      <c r="M15" s="57" t="n">
        <v>65.191</v>
      </c>
      <c r="N15" s="57" t="n">
        <v>0</v>
      </c>
      <c r="O15" s="57" t="n">
        <v>0</v>
      </c>
      <c r="P15" s="57" t="n">
        <v>0</v>
      </c>
      <c r="Q15" s="57"/>
      <c r="R15" s="57" t="n">
        <v>711.263</v>
      </c>
    </row>
    <row r="16" customFormat="false" ht="12.8" hidden="false" customHeight="false" outlineLevel="0" collapsed="false">
      <c r="A16" s="56" t="n">
        <v>45</v>
      </c>
      <c r="B16" s="56" t="n">
        <f aca="false">+MONTH(C16)</f>
        <v>11</v>
      </c>
      <c r="C16" s="58" t="n">
        <f aca="false">+C15+7</f>
        <v>44137</v>
      </c>
      <c r="D16" s="58" t="n">
        <f aca="false">+D15+7</f>
        <v>44141</v>
      </c>
      <c r="E16" s="57" t="n">
        <v>1179</v>
      </c>
      <c r="F16" s="57" t="n">
        <f aca="false">+E16/5</f>
        <v>235.8</v>
      </c>
      <c r="G16" s="57" t="n">
        <v>307.719</v>
      </c>
      <c r="H16" s="57" t="n">
        <v>286.497</v>
      </c>
      <c r="I16" s="57" t="n">
        <v>182.745</v>
      </c>
      <c r="J16" s="57" t="n">
        <v>175.671</v>
      </c>
      <c r="K16" s="57" t="n">
        <v>0</v>
      </c>
      <c r="L16" s="57" t="n">
        <v>0</v>
      </c>
      <c r="M16" s="57" t="n">
        <v>170.955</v>
      </c>
      <c r="N16" s="57" t="n">
        <v>55.413</v>
      </c>
      <c r="O16" s="57" t="n">
        <v>0</v>
      </c>
      <c r="P16" s="57" t="n">
        <v>0</v>
      </c>
      <c r="Q16" s="57"/>
      <c r="R16" s="57" t="n">
        <v>871.281</v>
      </c>
    </row>
    <row r="17" customFormat="false" ht="12.8" hidden="false" customHeight="false" outlineLevel="0" collapsed="false">
      <c r="A17" s="56" t="n">
        <v>46</v>
      </c>
      <c r="B17" s="56" t="n">
        <f aca="false">+MONTH(C17)</f>
        <v>11</v>
      </c>
      <c r="C17" s="58" t="n">
        <f aca="false">+C16+7</f>
        <v>44144</v>
      </c>
      <c r="D17" s="58" t="n">
        <f aca="false">+D16+7</f>
        <v>44148</v>
      </c>
      <c r="E17" s="57" t="n">
        <v>956</v>
      </c>
      <c r="F17" s="57" t="n">
        <f aca="false">+E17/4</f>
        <v>239</v>
      </c>
      <c r="G17" s="57" t="n">
        <v>408.212</v>
      </c>
      <c r="H17" s="57" t="n">
        <v>172.08</v>
      </c>
      <c r="I17" s="57" t="n">
        <v>122.368</v>
      </c>
      <c r="J17" s="57" t="n">
        <v>102.292</v>
      </c>
      <c r="K17" s="57" t="n">
        <v>0</v>
      </c>
      <c r="L17" s="57" t="n">
        <v>58.316</v>
      </c>
      <c r="M17" s="57" t="n">
        <v>92.732</v>
      </c>
      <c r="N17" s="57" t="n">
        <v>0</v>
      </c>
      <c r="O17" s="57" t="n">
        <v>0</v>
      </c>
      <c r="P17" s="57" t="n">
        <v>0</v>
      </c>
      <c r="Q17" s="57"/>
      <c r="R17" s="57" t="n">
        <v>547.788</v>
      </c>
    </row>
    <row r="18" customFormat="false" ht="12.8" hidden="false" customHeight="false" outlineLevel="0" collapsed="false">
      <c r="A18" s="56" t="n">
        <v>47</v>
      </c>
      <c r="B18" s="56" t="n">
        <f aca="false">+MONTH(C18)</f>
        <v>11</v>
      </c>
      <c r="C18" s="58" t="n">
        <f aca="false">+C17+7</f>
        <v>44151</v>
      </c>
      <c r="D18" s="58" t="n">
        <f aca="false">+D17+7</f>
        <v>44155</v>
      </c>
      <c r="E18" s="57" t="n">
        <v>1192</v>
      </c>
      <c r="F18" s="57" t="n">
        <f aca="false">+E18/5</f>
        <v>238.4</v>
      </c>
      <c r="G18" s="57" t="n">
        <v>621.032</v>
      </c>
      <c r="H18" s="57" t="n">
        <v>166.88</v>
      </c>
      <c r="I18" s="57" t="n">
        <v>122.776</v>
      </c>
      <c r="J18" s="57" t="n">
        <v>104.896</v>
      </c>
      <c r="K18" s="57" t="n">
        <v>72.712</v>
      </c>
      <c r="L18" s="57" t="n">
        <v>103.704</v>
      </c>
      <c r="M18" s="57" t="n">
        <v>0</v>
      </c>
      <c r="N18" s="57" t="n">
        <v>0</v>
      </c>
      <c r="O18" s="57" t="n">
        <v>0</v>
      </c>
      <c r="P18" s="57" t="n">
        <v>0</v>
      </c>
      <c r="Q18" s="57"/>
      <c r="R18" s="57" t="n">
        <v>570.968</v>
      </c>
    </row>
    <row r="19" customFormat="false" ht="12.8" hidden="false" customHeight="false" outlineLevel="0" collapsed="false">
      <c r="A19" s="56" t="n">
        <v>48</v>
      </c>
      <c r="B19" s="56" t="n">
        <f aca="false">+MONTH(C19)</f>
        <v>11</v>
      </c>
      <c r="C19" s="58" t="n">
        <f aca="false">+C18+7</f>
        <v>44158</v>
      </c>
      <c r="D19" s="58" t="n">
        <f aca="false">+D18+7</f>
        <v>44162</v>
      </c>
      <c r="E19" s="57" t="n">
        <v>1192</v>
      </c>
      <c r="F19" s="57" t="n">
        <f aca="false">+E19/5</f>
        <v>238.4</v>
      </c>
      <c r="G19" s="57" t="n">
        <v>605.536</v>
      </c>
      <c r="H19" s="57" t="n">
        <v>189.528</v>
      </c>
      <c r="I19" s="57" t="n">
        <v>97.744</v>
      </c>
      <c r="J19" s="57" t="n">
        <v>116.816</v>
      </c>
      <c r="K19" s="57" t="n">
        <v>0</v>
      </c>
      <c r="L19" s="57" t="n">
        <v>109.664</v>
      </c>
      <c r="M19" s="57" t="n">
        <v>72.712</v>
      </c>
      <c r="N19" s="57" t="n">
        <v>0</v>
      </c>
      <c r="O19" s="57" t="n">
        <v>0</v>
      </c>
      <c r="P19" s="57" t="n">
        <v>0</v>
      </c>
      <c r="Q19" s="57"/>
      <c r="R19" s="57" t="n">
        <v>586.464</v>
      </c>
    </row>
    <row r="20" customFormat="false" ht="12.8" hidden="false" customHeight="false" outlineLevel="0" collapsed="false">
      <c r="A20" s="56" t="n">
        <v>49</v>
      </c>
      <c r="B20" s="56" t="n">
        <v>12</v>
      </c>
      <c r="C20" s="58" t="n">
        <f aca="false">+C19+7</f>
        <v>44165</v>
      </c>
      <c r="D20" s="58" t="n">
        <f aca="false">+D19+7</f>
        <v>44169</v>
      </c>
      <c r="E20" s="57" t="n">
        <v>1177</v>
      </c>
      <c r="F20" s="57" t="n">
        <f aca="false">+E20/5</f>
        <v>235.4</v>
      </c>
      <c r="G20" s="57" t="n">
        <v>592.031</v>
      </c>
      <c r="H20" s="57" t="n">
        <v>196.559</v>
      </c>
      <c r="I20" s="57" t="n">
        <v>103.576</v>
      </c>
      <c r="J20" s="57" t="n">
        <v>105.93</v>
      </c>
      <c r="K20" s="57" t="n">
        <v>72.974</v>
      </c>
      <c r="L20" s="57" t="n">
        <v>105.93</v>
      </c>
      <c r="M20" s="57" t="n">
        <v>0</v>
      </c>
      <c r="N20" s="57" t="n">
        <v>0</v>
      </c>
      <c r="O20" s="57" t="n">
        <v>0</v>
      </c>
      <c r="P20" s="57"/>
      <c r="Q20" s="57"/>
      <c r="R20" s="57" t="n">
        <v>584.969</v>
      </c>
    </row>
    <row r="21" customFormat="false" ht="12.8" hidden="false" customHeight="false" outlineLevel="0" collapsed="false">
      <c r="A21" s="56" t="n">
        <v>50</v>
      </c>
      <c r="B21" s="56" t="n">
        <v>12</v>
      </c>
      <c r="C21" s="58" t="n">
        <f aca="false">+C20+7</f>
        <v>44172</v>
      </c>
      <c r="D21" s="58" t="n">
        <f aca="false">+D20+7</f>
        <v>44176</v>
      </c>
      <c r="E21" s="57" t="n">
        <v>984</v>
      </c>
      <c r="F21" s="57" t="n">
        <f aca="false">+E21/5</f>
        <v>196.8</v>
      </c>
      <c r="G21" s="57" t="n">
        <v>528.408</v>
      </c>
      <c r="H21" s="57" t="n">
        <v>142.68</v>
      </c>
      <c r="I21" s="57" t="n">
        <v>91.512</v>
      </c>
      <c r="J21" s="57" t="n">
        <v>81.672</v>
      </c>
      <c r="K21" s="57" t="n">
        <v>69.864</v>
      </c>
      <c r="L21" s="57" t="n">
        <v>69.864</v>
      </c>
      <c r="M21" s="57" t="n">
        <v>0</v>
      </c>
      <c r="N21" s="57" t="n">
        <v>0</v>
      </c>
      <c r="O21" s="57" t="n">
        <v>0</v>
      </c>
      <c r="P21" s="57" t="n">
        <v>0</v>
      </c>
      <c r="Q21" s="57"/>
      <c r="R21" s="57" t="n">
        <v>455.592</v>
      </c>
    </row>
    <row r="22" customFormat="false" ht="12.8" hidden="false" customHeight="false" outlineLevel="0" collapsed="false">
      <c r="A22" s="56" t="n">
        <v>51</v>
      </c>
      <c r="B22" s="56" t="n">
        <v>12</v>
      </c>
      <c r="C22" s="58" t="n">
        <f aca="false">+C21+7</f>
        <v>44179</v>
      </c>
      <c r="D22" s="58" t="n">
        <f aca="false">+D21+7</f>
        <v>44183</v>
      </c>
      <c r="E22" s="57" t="n">
        <v>1158</v>
      </c>
      <c r="F22" s="57" t="n">
        <f aca="false">+E22/5</f>
        <v>231.6</v>
      </c>
      <c r="G22" s="57" t="n">
        <f aca="false">+E22-R22</f>
        <v>689.01</v>
      </c>
      <c r="H22" s="57" t="n">
        <f aca="false">+$E22*H28</f>
        <v>0</v>
      </c>
      <c r="I22" s="57" t="n">
        <f aca="false">+$E22*I28</f>
        <v>0</v>
      </c>
      <c r="J22" s="57" t="n">
        <f aca="false">+$E22*J28</f>
        <v>0</v>
      </c>
      <c r="K22" s="57" t="n">
        <f aca="false">+$E22*K28</f>
        <v>0</v>
      </c>
      <c r="L22" s="57" t="n">
        <f aca="false">+$E22*L28</f>
        <v>0</v>
      </c>
      <c r="M22" s="57" t="n">
        <f aca="false">+$E22*M28</f>
        <v>0</v>
      </c>
      <c r="N22" s="57" t="n">
        <f aca="false">+$E22*N28</f>
        <v>0</v>
      </c>
      <c r="O22" s="57" t="n">
        <f aca="false">+$E22*O28</f>
        <v>0</v>
      </c>
      <c r="P22" s="57" t="n">
        <f aca="false">+$E22*P28</f>
        <v>0</v>
      </c>
      <c r="Q22" s="57" t="n">
        <f aca="false">+$E$23*Q28</f>
        <v>0</v>
      </c>
      <c r="R22" s="57" t="n">
        <v>468.99</v>
      </c>
    </row>
    <row r="23" customFormat="false" ht="12.8" hidden="false" customHeight="false" outlineLevel="0" collapsed="false">
      <c r="A23" s="56" t="n">
        <v>52</v>
      </c>
      <c r="B23" s="56" t="n">
        <v>12</v>
      </c>
      <c r="C23" s="58" t="n">
        <f aca="false">+C22+7</f>
        <v>44186</v>
      </c>
      <c r="D23" s="58" t="n">
        <f aca="false">+D22+7</f>
        <v>44190</v>
      </c>
      <c r="E23" s="57" t="n">
        <v>1115</v>
      </c>
      <c r="F23" s="57" t="n">
        <f aca="false">+E23/4</f>
        <v>278.75</v>
      </c>
      <c r="G23" s="57" t="n">
        <f aca="false">+E23-R23</f>
        <v>511.865</v>
      </c>
      <c r="H23" s="57" t="n">
        <v>142.72</v>
      </c>
      <c r="I23" s="57" t="n">
        <v>0</v>
      </c>
      <c r="J23" s="57" t="n">
        <v>88.085</v>
      </c>
      <c r="K23" s="57" t="n">
        <v>82.51</v>
      </c>
      <c r="L23" s="57" t="n">
        <v>75.82</v>
      </c>
      <c r="M23" s="57" t="n">
        <v>0</v>
      </c>
      <c r="N23" s="57" t="n">
        <v>0</v>
      </c>
      <c r="O23" s="57" t="n">
        <v>0</v>
      </c>
      <c r="P23" s="57" t="n">
        <v>0</v>
      </c>
      <c r="Q23" s="57" t="n">
        <v>214</v>
      </c>
      <c r="R23" s="57" t="n">
        <f aca="false">SUM(H23:Q23)</f>
        <v>603.135</v>
      </c>
    </row>
    <row r="24" customFormat="false" ht="12.8" hidden="false" customHeight="false" outlineLevel="0" collapsed="false">
      <c r="A24" s="56" t="n">
        <v>53</v>
      </c>
      <c r="B24" s="56" t="n">
        <v>12</v>
      </c>
      <c r="C24" s="58" t="n">
        <v>44193</v>
      </c>
      <c r="D24" s="58" t="n">
        <v>44196</v>
      </c>
      <c r="E24" s="57" t="n">
        <v>808</v>
      </c>
      <c r="F24" s="57" t="n">
        <f aca="false">+E24/4</f>
        <v>202</v>
      </c>
      <c r="G24" s="57" t="n">
        <f aca="false">+E24-R24</f>
        <v>369.256</v>
      </c>
      <c r="H24" s="57" t="n">
        <v>113.928</v>
      </c>
      <c r="I24" s="57" t="n">
        <v>0</v>
      </c>
      <c r="J24" s="57" t="n">
        <v>57.368</v>
      </c>
      <c r="K24" s="57" t="n">
        <v>68.68</v>
      </c>
      <c r="L24" s="57" t="n">
        <v>51.712</v>
      </c>
      <c r="M24" s="57" t="n">
        <v>0</v>
      </c>
      <c r="N24" s="57" t="n">
        <v>0</v>
      </c>
      <c r="O24" s="57" t="n">
        <v>0</v>
      </c>
      <c r="P24" s="57" t="n">
        <v>0</v>
      </c>
      <c r="Q24" s="57" t="n">
        <v>147.056</v>
      </c>
      <c r="R24" s="57" t="n">
        <f aca="false">SUM(H24:Q24)</f>
        <v>438.744</v>
      </c>
    </row>
    <row r="25" customFormat="false" ht="12.8" hidden="false" customHeight="false" outlineLevel="0" collapsed="false">
      <c r="C25" s="56"/>
      <c r="D25" s="56"/>
      <c r="E25" s="57" t="n">
        <f aca="false">SUM(E2:E22)</f>
        <v>21491</v>
      </c>
      <c r="F25" s="57" t="n">
        <f aca="false">+E25/5</f>
        <v>4298.2</v>
      </c>
      <c r="G25" s="57" t="n">
        <f aca="false">SUM(G2:G24)</f>
        <v>8624.533</v>
      </c>
      <c r="H25" s="57" t="n">
        <f aca="false">SUM(H2:H24)</f>
        <v>4966.29</v>
      </c>
      <c r="I25" s="57" t="n">
        <f aca="false">SUM(I2:I24)</f>
        <v>2903.905</v>
      </c>
      <c r="J25" s="57" t="n">
        <f aca="false">SUM(J2:J24)</f>
        <v>2367.895</v>
      </c>
      <c r="K25" s="57" t="n">
        <f aca="false">SUM(K2:K24)</f>
        <v>416.42</v>
      </c>
      <c r="L25" s="57" t="n">
        <f aca="false">SUM(L2:L24)</f>
        <v>917.71</v>
      </c>
      <c r="M25" s="57" t="n">
        <f aca="false">SUM(M2:M24)</f>
        <v>1026.911</v>
      </c>
      <c r="N25" s="57" t="n">
        <f aca="false">SUM(N2:N24)</f>
        <v>624.28</v>
      </c>
      <c r="O25" s="57" t="n">
        <f aca="false">SUM(O2:O24)</f>
        <v>59.914</v>
      </c>
      <c r="P25" s="57" t="n">
        <f aca="false">SUM(P2:P24)</f>
        <v>676.096</v>
      </c>
      <c r="Q25" s="57" t="n">
        <f aca="false">SUM(Q2:Q24)</f>
        <v>361.056</v>
      </c>
      <c r="R25" s="57" t="n">
        <f aca="false">SUM(R2:R24)</f>
        <v>14789.467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X14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V13" activeCellId="0" sqref="AV13"/>
    </sheetView>
  </sheetViews>
  <sheetFormatPr defaultColWidth="11.55078125" defaultRowHeight="12.8" zeroHeight="false" outlineLevelRow="0" outlineLevelCol="0"/>
  <cols>
    <col collapsed="false" customWidth="false" hidden="true" outlineLevel="0" max="36" min="2" style="0" width="11.54"/>
  </cols>
  <sheetData>
    <row r="1" customFormat="false" ht="12.8" hidden="false" customHeight="false" outlineLevel="0" collapsed="false">
      <c r="A1" s="59" t="s">
        <v>37</v>
      </c>
      <c r="B1" s="59" t="s">
        <v>38</v>
      </c>
      <c r="C1" s="59" t="s">
        <v>39</v>
      </c>
      <c r="D1" s="59" t="s">
        <v>40</v>
      </c>
      <c r="E1" s="59" t="s">
        <v>41</v>
      </c>
      <c r="F1" s="59" t="s">
        <v>42</v>
      </c>
      <c r="G1" s="59" t="s">
        <v>43</v>
      </c>
      <c r="H1" s="59" t="s">
        <v>44</v>
      </c>
      <c r="I1" s="59" t="s">
        <v>45</v>
      </c>
      <c r="J1" s="59" t="s">
        <v>46</v>
      </c>
      <c r="K1" s="59" t="s">
        <v>47</v>
      </c>
      <c r="L1" s="59" t="s">
        <v>48</v>
      </c>
      <c r="M1" s="59" t="s">
        <v>49</v>
      </c>
      <c r="N1" s="59" t="s">
        <v>50</v>
      </c>
      <c r="O1" s="59" t="s">
        <v>51</v>
      </c>
      <c r="P1" s="59" t="s">
        <v>52</v>
      </c>
      <c r="Q1" s="59" t="s">
        <v>53</v>
      </c>
      <c r="R1" s="59" t="s">
        <v>54</v>
      </c>
      <c r="S1" s="59" t="s">
        <v>55</v>
      </c>
      <c r="T1" s="59" t="s">
        <v>56</v>
      </c>
      <c r="U1" s="59" t="s">
        <v>57</v>
      </c>
      <c r="V1" s="59" t="s">
        <v>58</v>
      </c>
      <c r="W1" s="59" t="s">
        <v>59</v>
      </c>
      <c r="X1" s="59" t="s">
        <v>60</v>
      </c>
      <c r="Y1" s="59" t="s">
        <v>61</v>
      </c>
      <c r="Z1" s="59" t="s">
        <v>62</v>
      </c>
      <c r="AA1" s="59" t="s">
        <v>63</v>
      </c>
      <c r="AB1" s="59" t="s">
        <v>64</v>
      </c>
      <c r="AC1" s="59" t="s">
        <v>65</v>
      </c>
      <c r="AD1" s="59" t="s">
        <v>66</v>
      </c>
      <c r="AE1" s="59" t="s">
        <v>67</v>
      </c>
      <c r="AF1" s="59" t="s">
        <v>68</v>
      </c>
      <c r="AG1" s="59" t="s">
        <v>69</v>
      </c>
      <c r="AH1" s="59" t="s">
        <v>70</v>
      </c>
      <c r="AI1" s="59" t="s">
        <v>71</v>
      </c>
      <c r="AJ1" s="60" t="s">
        <v>72</v>
      </c>
      <c r="AK1" s="59" t="s">
        <v>73</v>
      </c>
      <c r="AL1" s="59" t="s">
        <v>74</v>
      </c>
      <c r="AM1" s="59" t="s">
        <v>75</v>
      </c>
      <c r="AN1" s="59" t="s">
        <v>76</v>
      </c>
      <c r="AO1" s="59" t="s">
        <v>77</v>
      </c>
      <c r="AP1" s="59" t="s">
        <v>78</v>
      </c>
      <c r="AQ1" s="59" t="s">
        <v>79</v>
      </c>
      <c r="AR1" s="61" t="n">
        <v>44044</v>
      </c>
      <c r="AS1" s="62" t="n">
        <v>44075</v>
      </c>
      <c r="AT1" s="62" t="n">
        <v>44105</v>
      </c>
      <c r="AU1" s="62" t="n">
        <v>44136</v>
      </c>
      <c r="AV1" s="62" t="n">
        <v>44166</v>
      </c>
      <c r="AW1" s="63" t="n">
        <v>2020</v>
      </c>
      <c r="AX1" s="64"/>
    </row>
    <row r="2" customFormat="false" ht="12.8" hidden="false" customHeight="false" outlineLevel="0" collapsed="false">
      <c r="A2" s="65" t="s">
        <v>80</v>
      </c>
      <c r="B2" s="65" t="n">
        <v>7673</v>
      </c>
      <c r="C2" s="65" t="n">
        <v>8541</v>
      </c>
      <c r="D2" s="65" t="n">
        <v>8311</v>
      </c>
      <c r="E2" s="65" t="n">
        <v>7666</v>
      </c>
      <c r="F2" s="65" t="n">
        <v>8016</v>
      </c>
      <c r="G2" s="65" t="n">
        <v>8281</v>
      </c>
      <c r="H2" s="65" t="n">
        <v>8961</v>
      </c>
      <c r="I2" s="65" t="n">
        <v>9835</v>
      </c>
      <c r="J2" s="65" t="n">
        <v>8638</v>
      </c>
      <c r="K2" s="66" t="n">
        <v>9068</v>
      </c>
      <c r="L2" s="66" t="n">
        <v>8432</v>
      </c>
      <c r="M2" s="66" t="n">
        <v>8435</v>
      </c>
      <c r="N2" s="66" t="n">
        <v>9381</v>
      </c>
      <c r="O2" s="66" t="n">
        <v>8552</v>
      </c>
      <c r="P2" s="66" t="n">
        <v>7811</v>
      </c>
      <c r="Q2" s="66" t="n">
        <v>8577</v>
      </c>
      <c r="R2" s="66" t="n">
        <v>9123</v>
      </c>
      <c r="S2" s="66" t="n">
        <v>9920</v>
      </c>
      <c r="T2" s="66" t="n">
        <v>11046</v>
      </c>
      <c r="U2" s="66" t="n">
        <v>10770</v>
      </c>
      <c r="V2" s="66" t="n">
        <v>8565</v>
      </c>
      <c r="W2" s="66" t="n">
        <f aca="false">SUM(K2:V2)</f>
        <v>109680</v>
      </c>
      <c r="X2" s="66" t="n">
        <v>13332</v>
      </c>
      <c r="Y2" s="66" t="n">
        <v>12291</v>
      </c>
      <c r="Z2" s="67" t="n">
        <v>12061</v>
      </c>
      <c r="AA2" s="67" t="n">
        <v>13096</v>
      </c>
      <c r="AB2" s="67" t="n">
        <v>10890</v>
      </c>
      <c r="AC2" s="67" t="n">
        <v>10728</v>
      </c>
      <c r="AD2" s="67" t="n">
        <v>12637</v>
      </c>
      <c r="AE2" s="67" t="n">
        <v>11165</v>
      </c>
      <c r="AF2" s="67" t="n">
        <v>12765</v>
      </c>
      <c r="AG2" s="68" t="n">
        <v>14274</v>
      </c>
      <c r="AH2" s="69" t="n">
        <v>10851</v>
      </c>
      <c r="AI2" s="69" t="n">
        <v>10162</v>
      </c>
      <c r="AJ2" s="70" t="n">
        <f aca="false">SUM(X2:AI2)</f>
        <v>144252</v>
      </c>
      <c r="AK2" s="71" t="n">
        <v>12357</v>
      </c>
      <c r="AL2" s="71" t="n">
        <v>10491</v>
      </c>
      <c r="AM2" s="65" t="n">
        <v>6054</v>
      </c>
      <c r="AN2" s="71" t="n">
        <v>175</v>
      </c>
      <c r="AO2" s="65" t="n">
        <v>3029</v>
      </c>
      <c r="AP2" s="71" t="n">
        <v>6142</v>
      </c>
      <c r="AQ2" s="71" t="n">
        <v>6729</v>
      </c>
      <c r="AR2" s="63" t="n">
        <v>6934</v>
      </c>
      <c r="AS2" s="63" t="n">
        <v>8547</v>
      </c>
      <c r="AT2" s="63" t="n">
        <v>8986</v>
      </c>
      <c r="AU2" s="63" t="n">
        <v>7993</v>
      </c>
      <c r="AV2" s="63"/>
      <c r="AW2" s="63" t="n">
        <f aca="false">SUM(AK2:AV2)</f>
        <v>77437</v>
      </c>
      <c r="AX2" s="72" t="n">
        <f aca="false">AW2/(X2+Y2+Z2+AA2+AB2+AC2+AD2+AE2+AF2)-1</f>
        <v>-0.289340613958611</v>
      </c>
    </row>
    <row r="3" customFormat="false" ht="12.8" hidden="false" customHeight="false" outlineLevel="0" collapsed="false">
      <c r="A3" s="73" t="s">
        <v>81</v>
      </c>
      <c r="B3" s="73" t="n">
        <v>108099</v>
      </c>
      <c r="C3" s="73" t="n">
        <v>109136</v>
      </c>
      <c r="D3" s="73" t="n">
        <v>109329</v>
      </c>
      <c r="E3" s="73" t="n">
        <v>111750</v>
      </c>
      <c r="F3" s="73" t="n">
        <v>112535</v>
      </c>
      <c r="G3" s="73" t="n">
        <v>113791</v>
      </c>
      <c r="H3" s="73" t="n">
        <v>116716</v>
      </c>
      <c r="I3" s="73" t="n">
        <v>120419</v>
      </c>
      <c r="J3" s="73" t="n">
        <v>121912</v>
      </c>
      <c r="K3" s="74" t="n">
        <v>123343</v>
      </c>
      <c r="L3" s="74" t="n">
        <v>121401</v>
      </c>
      <c r="M3" s="74" t="n">
        <v>122647</v>
      </c>
      <c r="N3" s="74" t="n">
        <v>124176</v>
      </c>
      <c r="O3" s="74" t="n">
        <v>127593</v>
      </c>
      <c r="P3" s="74" t="n">
        <v>128440</v>
      </c>
      <c r="Q3" s="74" t="n">
        <v>130518</v>
      </c>
      <c r="R3" s="74" t="n">
        <v>131871</v>
      </c>
      <c r="S3" s="74" t="n">
        <v>134988</v>
      </c>
      <c r="T3" s="74" t="n">
        <v>134661</v>
      </c>
      <c r="U3" s="74" t="n">
        <v>139919</v>
      </c>
      <c r="V3" s="74" t="n">
        <v>141968</v>
      </c>
      <c r="W3" s="74" t="n">
        <f aca="false">AVERAGE(K3:V3)</f>
        <v>130127.083333333</v>
      </c>
      <c r="X3" s="74" t="n">
        <v>141449</v>
      </c>
      <c r="Y3" s="74" t="n">
        <v>144370</v>
      </c>
      <c r="Z3" s="75" t="n">
        <v>148635</v>
      </c>
      <c r="AA3" s="75" t="n">
        <v>150322</v>
      </c>
      <c r="AB3" s="75" t="n">
        <v>150359</v>
      </c>
      <c r="AC3" s="75" t="n">
        <v>149773</v>
      </c>
      <c r="AD3" s="75" t="n">
        <v>151886</v>
      </c>
      <c r="AE3" s="75" t="n">
        <v>151016</v>
      </c>
      <c r="AF3" s="75" t="n">
        <v>150799</v>
      </c>
      <c r="AG3" s="75" t="n">
        <v>152923</v>
      </c>
      <c r="AH3" s="76" t="n">
        <v>152326</v>
      </c>
      <c r="AI3" s="76" t="n">
        <v>151386</v>
      </c>
      <c r="AJ3" s="60" t="n">
        <f aca="false">AVERAGE(X3:AI3)</f>
        <v>149603.666666667</v>
      </c>
      <c r="AK3" s="63" t="n">
        <v>151628</v>
      </c>
      <c r="AL3" s="63" t="n">
        <v>152203</v>
      </c>
      <c r="AM3" s="63" t="n">
        <v>149903</v>
      </c>
      <c r="AN3" s="63" t="n">
        <v>147078</v>
      </c>
      <c r="AO3" s="63" t="n">
        <v>152642</v>
      </c>
      <c r="AP3" s="63" t="n">
        <v>150536</v>
      </c>
      <c r="AQ3" s="63" t="n">
        <v>149889</v>
      </c>
      <c r="AR3" s="63" t="n">
        <v>141331</v>
      </c>
      <c r="AS3" s="63" t="n">
        <v>145466</v>
      </c>
      <c r="AT3" s="63" t="n">
        <v>147417</v>
      </c>
      <c r="AU3" s="63" t="n">
        <v>147399</v>
      </c>
      <c r="AV3" s="63"/>
      <c r="AW3" s="73" t="n">
        <f aca="false">AVERAGE(AK3:AV3)</f>
        <v>148681.090909091</v>
      </c>
      <c r="AX3" s="72" t="n">
        <f aca="false">AS3/AF3-1</f>
        <v>-0.0353649560010345</v>
      </c>
    </row>
    <row r="4" customFormat="false" ht="12.8" hidden="false" customHeight="false" outlineLevel="0" collapsed="false">
      <c r="A4" s="73" t="s">
        <v>82</v>
      </c>
      <c r="B4" s="73"/>
      <c r="C4" s="73"/>
      <c r="D4" s="73"/>
      <c r="E4" s="73"/>
      <c r="F4" s="73"/>
      <c r="G4" s="73"/>
      <c r="H4" s="73"/>
      <c r="I4" s="73"/>
      <c r="J4" s="73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 t="n">
        <f aca="false">+0.71*X3</f>
        <v>100428.79</v>
      </c>
      <c r="Y4" s="77" t="n">
        <f aca="false">+0.71*Y3</f>
        <v>102502.7</v>
      </c>
      <c r="Z4" s="77" t="n">
        <f aca="false">+0.71*Z3</f>
        <v>105530.85</v>
      </c>
      <c r="AA4" s="77" t="n">
        <f aca="false">+0.71*AA3</f>
        <v>106728.62</v>
      </c>
      <c r="AB4" s="77" t="n">
        <f aca="false">+0.71*AB3</f>
        <v>106754.89</v>
      </c>
      <c r="AC4" s="77" t="n">
        <f aca="false">+0.71*AC3</f>
        <v>106338.83</v>
      </c>
      <c r="AD4" s="77" t="n">
        <f aca="false">+0.71*AD3</f>
        <v>107839.06</v>
      </c>
      <c r="AE4" s="77" t="n">
        <f aca="false">+0.71*AE3</f>
        <v>107221.36</v>
      </c>
      <c r="AF4" s="77" t="n">
        <f aca="false">+0.71*AF3</f>
        <v>107067.29</v>
      </c>
      <c r="AG4" s="77" t="n">
        <f aca="false">+0.71*AG3</f>
        <v>108575.33</v>
      </c>
      <c r="AH4" s="77" t="n">
        <f aca="false">+0.71*AH3</f>
        <v>108151.46</v>
      </c>
      <c r="AI4" s="77" t="n">
        <f aca="false">+0.71*AI3</f>
        <v>107484.06</v>
      </c>
      <c r="AJ4" s="77" t="n">
        <f aca="false">+0.71*AJ3</f>
        <v>106218.603333333</v>
      </c>
      <c r="AK4" s="77" t="n">
        <f aca="false">+0.71*AK3</f>
        <v>107655.88</v>
      </c>
      <c r="AL4" s="77" t="n">
        <f aca="false">+0.71*AL3</f>
        <v>108064.13</v>
      </c>
      <c r="AM4" s="77" t="n">
        <f aca="false">+0.71*AM3</f>
        <v>106431.13</v>
      </c>
      <c r="AN4" s="77" t="n">
        <f aca="false">+0.71*AN3</f>
        <v>104425.38</v>
      </c>
      <c r="AO4" s="77" t="n">
        <f aca="false">+0.71*AO3</f>
        <v>108375.82</v>
      </c>
      <c r="AP4" s="77" t="n">
        <f aca="false">+0.71*AP3</f>
        <v>106880.56</v>
      </c>
      <c r="AQ4" s="77" t="n">
        <f aca="false">+0.71*AQ3</f>
        <v>106421.19</v>
      </c>
      <c r="AR4" s="77" t="n">
        <f aca="false">+0.71*AR3</f>
        <v>100345.01</v>
      </c>
      <c r="AS4" s="77" t="n">
        <f aca="false">+0.71*AS3</f>
        <v>103280.86</v>
      </c>
      <c r="AT4" s="77" t="n">
        <f aca="false">+0.71*AT3</f>
        <v>104666.07</v>
      </c>
      <c r="AU4" s="77" t="n">
        <f aca="false">+0.71*AU3</f>
        <v>104653.29</v>
      </c>
      <c r="AV4" s="77" t="n">
        <f aca="false">+0.71*AV3</f>
        <v>0</v>
      </c>
      <c r="AW4" s="73" t="n">
        <f aca="false">AVERAGE(AK4:AV4)</f>
        <v>96766.61</v>
      </c>
      <c r="AX4" s="72"/>
    </row>
    <row r="5" customFormat="false" ht="12.8" hidden="false" customHeight="false" outlineLevel="0" collapsed="false">
      <c r="A5" s="73" t="s">
        <v>83</v>
      </c>
      <c r="B5" s="73"/>
      <c r="C5" s="73"/>
      <c r="D5" s="73"/>
      <c r="E5" s="73"/>
      <c r="F5" s="73"/>
      <c r="G5" s="73"/>
      <c r="H5" s="73"/>
      <c r="I5" s="73"/>
      <c r="J5" s="73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 t="n">
        <v>85428</v>
      </c>
      <c r="Y5" s="74" t="n">
        <v>85428</v>
      </c>
      <c r="Z5" s="75" t="n">
        <v>85428</v>
      </c>
      <c r="AA5" s="75" t="n">
        <v>85428</v>
      </c>
      <c r="AB5" s="75" t="n">
        <v>85428</v>
      </c>
      <c r="AC5" s="75" t="n">
        <v>85428</v>
      </c>
      <c r="AD5" s="75" t="n">
        <v>85428</v>
      </c>
      <c r="AE5" s="75" t="n">
        <v>85428</v>
      </c>
      <c r="AF5" s="75" t="n">
        <v>85428</v>
      </c>
      <c r="AG5" s="75" t="n">
        <v>85428</v>
      </c>
      <c r="AH5" s="75" t="n">
        <v>85428</v>
      </c>
      <c r="AI5" s="75" t="n">
        <v>85428</v>
      </c>
      <c r="AJ5" s="60" t="n">
        <f aca="false">AVERAGE(X5:AI5)</f>
        <v>85428</v>
      </c>
      <c r="AK5" s="63" t="n">
        <v>89387</v>
      </c>
      <c r="AL5" s="63" t="n">
        <v>89387</v>
      </c>
      <c r="AM5" s="63" t="n">
        <v>89387</v>
      </c>
      <c r="AN5" s="63" t="n">
        <v>89387</v>
      </c>
      <c r="AO5" s="63" t="n">
        <v>89387</v>
      </c>
      <c r="AP5" s="63" t="n">
        <v>89387</v>
      </c>
      <c r="AQ5" s="63" t="n">
        <v>89387</v>
      </c>
      <c r="AR5" s="63" t="n">
        <v>89387</v>
      </c>
      <c r="AS5" s="63" t="n">
        <v>89387</v>
      </c>
      <c r="AT5" s="63" t="n">
        <v>89387</v>
      </c>
      <c r="AU5" s="63" t="n">
        <v>89387</v>
      </c>
      <c r="AV5" s="63" t="n">
        <v>89387</v>
      </c>
      <c r="AW5" s="73" t="n">
        <f aca="false">AVERAGE(AK5:AV5)</f>
        <v>89387</v>
      </c>
      <c r="AX5" s="72"/>
    </row>
    <row r="6" customFormat="false" ht="12.8" hidden="false" customHeight="false" outlineLevel="0" collapsed="false">
      <c r="A6" s="63" t="s">
        <v>84</v>
      </c>
      <c r="B6" s="78" t="n">
        <v>54567</v>
      </c>
      <c r="C6" s="63" t="n">
        <v>71491</v>
      </c>
      <c r="D6" s="63" t="n">
        <v>71491</v>
      </c>
      <c r="E6" s="63" t="n">
        <v>80325</v>
      </c>
      <c r="F6" s="63" t="n">
        <v>80967</v>
      </c>
      <c r="G6" s="63" t="n">
        <v>71491</v>
      </c>
      <c r="H6" s="63" t="n">
        <v>80555</v>
      </c>
      <c r="I6" s="63" t="n">
        <v>82030</v>
      </c>
      <c r="J6" s="63" t="n">
        <v>77162</v>
      </c>
      <c r="K6" s="79" t="n">
        <v>87835</v>
      </c>
      <c r="L6" s="79" t="n">
        <v>89499</v>
      </c>
      <c r="M6" s="79" t="n">
        <v>89970</v>
      </c>
      <c r="N6" s="79" t="n">
        <v>89353</v>
      </c>
      <c r="O6" s="79" t="n">
        <v>89472</v>
      </c>
      <c r="P6" s="79" t="n">
        <v>90856</v>
      </c>
      <c r="Q6" s="79" t="n">
        <v>91967</v>
      </c>
      <c r="R6" s="79" t="n">
        <v>92055</v>
      </c>
      <c r="S6" s="79" t="n">
        <v>92929</v>
      </c>
      <c r="T6" s="79" t="n">
        <v>90099</v>
      </c>
      <c r="U6" s="79" t="n">
        <v>90756</v>
      </c>
      <c r="V6" s="79" t="n">
        <v>93822</v>
      </c>
      <c r="W6" s="79" t="n">
        <f aca="false">AVERAGE(K6:V6)</f>
        <v>90717.75</v>
      </c>
      <c r="X6" s="79" t="n">
        <v>77245</v>
      </c>
      <c r="Y6" s="79" t="n">
        <v>76354</v>
      </c>
      <c r="Z6" s="80" t="n">
        <v>79528</v>
      </c>
      <c r="AA6" s="80" t="n">
        <v>80144</v>
      </c>
      <c r="AB6" s="80" t="n">
        <v>80753</v>
      </c>
      <c r="AC6" s="80" t="n">
        <v>80426</v>
      </c>
      <c r="AD6" s="80" t="n">
        <v>80079</v>
      </c>
      <c r="AE6" s="80" t="n">
        <v>81772</v>
      </c>
      <c r="AF6" s="80" t="n">
        <v>85152</v>
      </c>
      <c r="AG6" s="80" t="n">
        <v>81046</v>
      </c>
      <c r="AH6" s="78" t="n">
        <v>81525</v>
      </c>
      <c r="AI6" s="78" t="n">
        <v>81866</v>
      </c>
      <c r="AJ6" s="60" t="n">
        <f aca="false">AVERAGE(X6:AI6)</f>
        <v>80490.8333333333</v>
      </c>
      <c r="AK6" s="63" t="n">
        <v>82285</v>
      </c>
      <c r="AL6" s="63" t="n">
        <v>81814</v>
      </c>
      <c r="AM6" s="63" t="n">
        <v>81155</v>
      </c>
      <c r="AN6" s="63" t="n">
        <v>81929</v>
      </c>
      <c r="AO6" s="63" t="n">
        <v>81598</v>
      </c>
      <c r="AP6" s="63" t="n">
        <v>82133</v>
      </c>
      <c r="AQ6" s="63" t="n">
        <v>85879</v>
      </c>
      <c r="AR6" s="63" t="n">
        <v>82095</v>
      </c>
      <c r="AS6" s="63" t="n">
        <v>81189</v>
      </c>
      <c r="AT6" s="63" t="n">
        <v>81119</v>
      </c>
      <c r="AU6" s="63" t="n">
        <v>81481</v>
      </c>
      <c r="AV6" s="63"/>
      <c r="AW6" s="73" t="n">
        <f aca="false">AVERAGE(AK6:AV6)</f>
        <v>82061.5454545455</v>
      </c>
      <c r="AX6" s="72" t="n">
        <f aca="false">AS6/AF6-1</f>
        <v>-0.0465403043968433</v>
      </c>
    </row>
    <row r="7" customFormat="false" ht="12.8" hidden="false" customHeight="false" outlineLevel="0" collapsed="false">
      <c r="A7" s="81" t="s">
        <v>85</v>
      </c>
      <c r="B7" s="81" t="n">
        <f aca="false">+B8/B6</f>
        <v>0.91524181281727</v>
      </c>
      <c r="C7" s="81" t="n">
        <v>0.96</v>
      </c>
      <c r="D7" s="81" t="n">
        <v>0.96</v>
      </c>
      <c r="E7" s="81" t="n">
        <v>0.85</v>
      </c>
      <c r="F7" s="81" t="n">
        <v>0.8</v>
      </c>
      <c r="G7" s="81" t="n">
        <v>0.96</v>
      </c>
      <c r="H7" s="81" t="n">
        <v>0.96</v>
      </c>
      <c r="I7" s="81" t="n">
        <v>0.96</v>
      </c>
      <c r="J7" s="81" t="n">
        <v>0.96</v>
      </c>
      <c r="K7" s="81" t="n">
        <v>0.97</v>
      </c>
      <c r="L7" s="81" t="n">
        <v>0.98</v>
      </c>
      <c r="M7" s="81" t="n">
        <v>0.97</v>
      </c>
      <c r="N7" s="81" t="n">
        <v>0.98</v>
      </c>
      <c r="O7" s="81" t="n">
        <v>0.98</v>
      </c>
      <c r="P7" s="81" t="n">
        <v>0.97</v>
      </c>
      <c r="Q7" s="81" t="n">
        <v>0.97</v>
      </c>
      <c r="R7" s="81" t="n">
        <v>0.97</v>
      </c>
      <c r="S7" s="81" t="n">
        <v>0.97</v>
      </c>
      <c r="T7" s="81" t="n">
        <v>0.97</v>
      </c>
      <c r="U7" s="81" t="n">
        <v>0.97</v>
      </c>
      <c r="V7" s="81" t="n">
        <v>0.97</v>
      </c>
      <c r="W7" s="81" t="n">
        <f aca="false">AVERAGE(K7:V7)</f>
        <v>0.9725</v>
      </c>
      <c r="X7" s="81" t="n">
        <v>0.974</v>
      </c>
      <c r="Y7" s="81" t="n">
        <v>0.928</v>
      </c>
      <c r="Z7" s="81" t="n">
        <v>0.91</v>
      </c>
      <c r="AA7" s="82" t="n">
        <v>0.911</v>
      </c>
      <c r="AB7" s="82" t="n">
        <v>0.923</v>
      </c>
      <c r="AC7" s="82" t="n">
        <v>0.918</v>
      </c>
      <c r="AD7" s="82" t="n">
        <v>0.908</v>
      </c>
      <c r="AE7" s="82" t="n">
        <v>0.93</v>
      </c>
      <c r="AF7" s="82" t="n">
        <v>0.931</v>
      </c>
      <c r="AG7" s="82" t="n">
        <v>0.932</v>
      </c>
      <c r="AH7" s="82" t="n">
        <v>0.936</v>
      </c>
      <c r="AI7" s="82" t="n">
        <v>0.98</v>
      </c>
      <c r="AJ7" s="82" t="n">
        <f aca="false">AVERAGE(X7:AI7)</f>
        <v>0.93175</v>
      </c>
      <c r="AK7" s="81" t="n">
        <v>0.93</v>
      </c>
      <c r="AL7" s="81" t="n">
        <v>0.959</v>
      </c>
      <c r="AM7" s="81" t="n">
        <v>0.96</v>
      </c>
      <c r="AN7" s="81" t="n">
        <v>0.974</v>
      </c>
      <c r="AO7" s="81" t="n">
        <v>0.98</v>
      </c>
      <c r="AP7" s="81" t="n">
        <v>0.974</v>
      </c>
      <c r="AQ7" s="81" t="n">
        <v>0.974</v>
      </c>
      <c r="AR7" s="81" t="n">
        <v>0.976</v>
      </c>
      <c r="AS7" s="81" t="n">
        <v>0.974</v>
      </c>
      <c r="AT7" s="81" t="n">
        <v>0.973</v>
      </c>
      <c r="AU7" s="81" t="n">
        <v>0.973</v>
      </c>
      <c r="AV7" s="81"/>
      <c r="AW7" s="81" t="n">
        <f aca="false">AVERAGE(AK7:AV7)</f>
        <v>0.967909090909091</v>
      </c>
      <c r="AX7" s="72" t="n">
        <f aca="false">AS7/AF7-1</f>
        <v>0.0461868958109559</v>
      </c>
    </row>
    <row r="8" customFormat="false" ht="12.8" hidden="false" customHeight="false" outlineLevel="0" collapsed="false">
      <c r="A8" s="83" t="s">
        <v>86</v>
      </c>
      <c r="B8" s="84" t="n">
        <v>49942</v>
      </c>
      <c r="C8" s="83" t="n">
        <f aca="false">+C6*C7</f>
        <v>68631.36</v>
      </c>
      <c r="D8" s="83" t="n">
        <f aca="false">+D6*D7</f>
        <v>68631.36</v>
      </c>
      <c r="E8" s="83" t="n">
        <f aca="false">+E6*E7</f>
        <v>68276.25</v>
      </c>
      <c r="F8" s="83" t="n">
        <f aca="false">+F6*F7</f>
        <v>64773.6</v>
      </c>
      <c r="G8" s="83" t="n">
        <f aca="false">+G6*G7</f>
        <v>68631.36</v>
      </c>
      <c r="H8" s="83" t="n">
        <f aca="false">+H6*H7</f>
        <v>77332.8</v>
      </c>
      <c r="I8" s="83" t="n">
        <f aca="false">+I6*I7</f>
        <v>78748.8</v>
      </c>
      <c r="J8" s="83" t="n">
        <v>74080</v>
      </c>
      <c r="K8" s="74" t="n">
        <f aca="false">+K6*K7</f>
        <v>85199.95</v>
      </c>
      <c r="L8" s="74" t="n">
        <f aca="false">+L6*L7</f>
        <v>87709.02</v>
      </c>
      <c r="M8" s="74" t="n">
        <f aca="false">+M6*M7</f>
        <v>87270.9</v>
      </c>
      <c r="N8" s="74" t="n">
        <f aca="false">+N6*N7</f>
        <v>87565.94</v>
      </c>
      <c r="O8" s="74" t="n">
        <f aca="false">+O6*O7</f>
        <v>87682.56</v>
      </c>
      <c r="P8" s="74" t="n">
        <f aca="false">+P6*P7</f>
        <v>88130.32</v>
      </c>
      <c r="Q8" s="74" t="n">
        <f aca="false">+Q6*Q7</f>
        <v>89207.99</v>
      </c>
      <c r="R8" s="74" t="n">
        <f aca="false">R6*R7</f>
        <v>89293.35</v>
      </c>
      <c r="S8" s="74" t="n">
        <f aca="false">S6*S7</f>
        <v>90141.13</v>
      </c>
      <c r="T8" s="74" t="n">
        <f aca="false">T7*T6</f>
        <v>87396.03</v>
      </c>
      <c r="U8" s="74" t="n">
        <f aca="false">U7*U6</f>
        <v>88033.32</v>
      </c>
      <c r="V8" s="74" t="n">
        <v>91463</v>
      </c>
      <c r="W8" s="74" t="n">
        <f aca="false">AVERAGE(K8:V8)</f>
        <v>88257.7925</v>
      </c>
      <c r="X8" s="74" t="n">
        <f aca="false">X7*X6</f>
        <v>75236.63</v>
      </c>
      <c r="Y8" s="74" t="n">
        <f aca="false">Y7*Y6</f>
        <v>70856.512</v>
      </c>
      <c r="Z8" s="74" t="n">
        <f aca="false">Z7*Z6</f>
        <v>72370.48</v>
      </c>
      <c r="AA8" s="74" t="n">
        <f aca="false">AA7*AA6</f>
        <v>73011.184</v>
      </c>
      <c r="AB8" s="74" t="n">
        <f aca="false">AB7*AB6</f>
        <v>74535.019</v>
      </c>
      <c r="AC8" s="74" t="n">
        <f aca="false">AC7*AC6</f>
        <v>73831.068</v>
      </c>
      <c r="AD8" s="74" t="n">
        <f aca="false">AD7*AD6</f>
        <v>72711.732</v>
      </c>
      <c r="AE8" s="74" t="n">
        <f aca="false">AE7*AE6</f>
        <v>76047.96</v>
      </c>
      <c r="AF8" s="74" t="n">
        <f aca="false">AF7*AF6</f>
        <v>79276.512</v>
      </c>
      <c r="AG8" s="74" t="n">
        <f aca="false">AG7*AG6</f>
        <v>75534.872</v>
      </c>
      <c r="AH8" s="74" t="n">
        <f aca="false">AH7*AH6</f>
        <v>76307.4</v>
      </c>
      <c r="AI8" s="74" t="n">
        <f aca="false">AI7*AI6</f>
        <v>80228.68</v>
      </c>
      <c r="AJ8" s="60" t="n">
        <f aca="false">AVERAGE(X8:AI8)</f>
        <v>74995.67075</v>
      </c>
      <c r="AK8" s="74" t="n">
        <f aca="false">AK7*AK6</f>
        <v>76525.05</v>
      </c>
      <c r="AL8" s="73" t="n">
        <f aca="false">+AL6*AL7</f>
        <v>78459.626</v>
      </c>
      <c r="AM8" s="73" t="n">
        <f aca="false">+AM6*AM7</f>
        <v>77908.8</v>
      </c>
      <c r="AN8" s="73" t="n">
        <f aca="false">+AN6*AN7</f>
        <v>79798.846</v>
      </c>
      <c r="AO8" s="73" t="n">
        <f aca="false">+AO6*AO7</f>
        <v>79966.04</v>
      </c>
      <c r="AP8" s="73" t="n">
        <f aca="false">+AP6*AP7</f>
        <v>79997.542</v>
      </c>
      <c r="AQ8" s="73" t="n">
        <f aca="false">+AQ6*AQ7</f>
        <v>83646.146</v>
      </c>
      <c r="AR8" s="73" t="n">
        <f aca="false">+AR6*AR7</f>
        <v>80124.72</v>
      </c>
      <c r="AS8" s="73" t="n">
        <f aca="false">+AS6*AS7</f>
        <v>79078.086</v>
      </c>
      <c r="AT8" s="73" t="n">
        <f aca="false">+AT6*AT7</f>
        <v>78928.787</v>
      </c>
      <c r="AU8" s="73" t="n">
        <f aca="false">+AU6*AU7</f>
        <v>79281.013</v>
      </c>
      <c r="AV8" s="73"/>
      <c r="AW8" s="73" t="n">
        <f aca="false">AVERAGE(AK8:AV8)</f>
        <v>79428.6050909091</v>
      </c>
      <c r="AX8" s="72" t="n">
        <f aca="false">AS8/AF8-1</f>
        <v>-0.00250296077607459</v>
      </c>
    </row>
    <row r="9" customFormat="false" ht="12.8" hidden="true" customHeight="false" outlineLevel="0" collapsed="false">
      <c r="A9" s="83"/>
      <c r="B9" s="84"/>
      <c r="C9" s="83"/>
      <c r="D9" s="83"/>
      <c r="E9" s="83"/>
      <c r="F9" s="83"/>
      <c r="G9" s="83"/>
      <c r="H9" s="83"/>
      <c r="I9" s="83"/>
      <c r="J9" s="83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 t="n">
        <f aca="false">0.47*AI3</f>
        <v>71151.42</v>
      </c>
      <c r="AJ9" s="60"/>
      <c r="AK9" s="73" t="n">
        <v>71265</v>
      </c>
      <c r="AL9" s="63"/>
      <c r="AM9" s="73"/>
      <c r="AN9" s="73"/>
      <c r="AO9" s="73"/>
      <c r="AP9" s="73"/>
      <c r="AQ9" s="73"/>
      <c r="AR9" s="73"/>
      <c r="AS9" s="73" t="n">
        <v>77097</v>
      </c>
      <c r="AT9" s="73" t="n">
        <v>77097</v>
      </c>
      <c r="AU9" s="73"/>
      <c r="AV9" s="73"/>
      <c r="AW9" s="73"/>
      <c r="AX9" s="72"/>
    </row>
    <row r="10" customFormat="false" ht="12.8" hidden="true" customHeight="false" outlineLevel="0" collapsed="false">
      <c r="A10" s="83"/>
      <c r="B10" s="84"/>
      <c r="C10" s="83"/>
      <c r="D10" s="83"/>
      <c r="E10" s="83"/>
      <c r="F10" s="83"/>
      <c r="G10" s="83"/>
      <c r="H10" s="83"/>
      <c r="I10" s="83"/>
      <c r="J10" s="83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60"/>
      <c r="AK10" s="73" t="n">
        <f aca="false">+AK8-AK9</f>
        <v>5260.05</v>
      </c>
      <c r="AL10" s="63"/>
      <c r="AM10" s="73"/>
      <c r="AN10" s="73"/>
      <c r="AO10" s="73"/>
      <c r="AP10" s="73"/>
      <c r="AQ10" s="73"/>
      <c r="AR10" s="73"/>
      <c r="AS10" s="73" t="n">
        <f aca="false">+AS8-AS9</f>
        <v>1981.086</v>
      </c>
      <c r="AT10" s="73" t="n">
        <f aca="false">+AT8-AT9</f>
        <v>1831.787</v>
      </c>
      <c r="AU10" s="73"/>
      <c r="AV10" s="73"/>
      <c r="AW10" s="73"/>
      <c r="AX10" s="72"/>
    </row>
    <row r="11" customFormat="false" ht="12.8" hidden="false" customHeight="false" outlineLevel="0" collapsed="false">
      <c r="A11" s="83" t="s">
        <v>87</v>
      </c>
      <c r="B11" s="84"/>
      <c r="C11" s="83"/>
      <c r="D11" s="83"/>
      <c r="E11" s="83"/>
      <c r="F11" s="83"/>
      <c r="G11" s="83"/>
      <c r="H11" s="83"/>
      <c r="I11" s="83"/>
      <c r="J11" s="83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81" t="n">
        <f aca="false">X8/X5</f>
        <v>0.88070222877745</v>
      </c>
      <c r="Y11" s="81" t="n">
        <f aca="false">Y8/Y5</f>
        <v>0.829429601535796</v>
      </c>
      <c r="Z11" s="81" t="n">
        <f aca="false">Z8/Z5</f>
        <v>0.847151753523435</v>
      </c>
      <c r="AA11" s="81" t="n">
        <f aca="false">AA8/AA5</f>
        <v>0.854651683288851</v>
      </c>
      <c r="AB11" s="81" t="n">
        <f aca="false">AB8/AB5</f>
        <v>0.872489336049071</v>
      </c>
      <c r="AC11" s="81" t="n">
        <f aca="false">AC8/AC5</f>
        <v>0.864249051833123</v>
      </c>
      <c r="AD11" s="81" t="n">
        <f aca="false">AD8/AD5</f>
        <v>0.851146368872033</v>
      </c>
      <c r="AE11" s="81" t="n">
        <f aca="false">AE8/AE5</f>
        <v>0.890199466217165</v>
      </c>
      <c r="AF11" s="81" t="n">
        <f aca="false">AF8/AF5</f>
        <v>0.927992133726647</v>
      </c>
      <c r="AG11" s="81" t="n">
        <f aca="false">AG8/AG5</f>
        <v>0.884193379219928</v>
      </c>
      <c r="AH11" s="81" t="n">
        <f aca="false">AH8/AH5</f>
        <v>0.893236409608091</v>
      </c>
      <c r="AI11" s="81" t="n">
        <f aca="false">AI8/AI5</f>
        <v>0.939137987545067</v>
      </c>
      <c r="AJ11" s="82" t="n">
        <f aca="false">AVERAGE(X11:AI11)</f>
        <v>0.877881616683055</v>
      </c>
      <c r="AK11" s="81" t="n">
        <f aca="false">AK8/AK5</f>
        <v>0.856109389508542</v>
      </c>
      <c r="AL11" s="81" t="n">
        <f aca="false">AL8/AL5</f>
        <v>0.877752089229978</v>
      </c>
      <c r="AM11" s="81" t="n">
        <f aca="false">AM8/AM5</f>
        <v>0.871589828498551</v>
      </c>
      <c r="AN11" s="81" t="n">
        <f aca="false">AN8/AN5</f>
        <v>0.892734357345028</v>
      </c>
      <c r="AO11" s="81" t="n">
        <f aca="false">AO8/AO5</f>
        <v>0.894604808305458</v>
      </c>
      <c r="AP11" s="81" t="n">
        <f aca="false">AP8/AP5</f>
        <v>0.894957230917247</v>
      </c>
      <c r="AQ11" s="81" t="n">
        <f aca="false">AQ8/AQ5</f>
        <v>0.935775291709085</v>
      </c>
      <c r="AR11" s="81" t="n">
        <f aca="false">AR8/AR5</f>
        <v>0.896380010516071</v>
      </c>
      <c r="AS11" s="81" t="n">
        <f aca="false">AS8/AS5</f>
        <v>0.884670992426192</v>
      </c>
      <c r="AT11" s="81" t="n">
        <f aca="false">AT8/AT5</f>
        <v>0.883000738362402</v>
      </c>
      <c r="AU11" s="81" t="n">
        <f aca="false">AU8/AU5</f>
        <v>0.886941199503283</v>
      </c>
      <c r="AV11" s="81" t="n">
        <f aca="false">AV8/AV5</f>
        <v>0</v>
      </c>
      <c r="AW11" s="81" t="n">
        <f aca="false">AW8/AW5</f>
        <v>0.88859235784744</v>
      </c>
      <c r="AX11" s="72" t="n">
        <f aca="false">AS11/AF11-1</f>
        <v>-0.0466826600420476</v>
      </c>
    </row>
    <row r="12" customFormat="false" ht="12.8" hidden="false" customHeight="false" outlineLevel="0" collapsed="false">
      <c r="A12" s="83" t="s">
        <v>88</v>
      </c>
      <c r="B12" s="83" t="n">
        <f aca="false">B8*0.75</f>
        <v>37456.5</v>
      </c>
      <c r="C12" s="83" t="n">
        <f aca="false">C8*0.75</f>
        <v>51473.52</v>
      </c>
      <c r="D12" s="83" t="n">
        <f aca="false">D8*0.75</f>
        <v>51473.52</v>
      </c>
      <c r="E12" s="83" t="n">
        <f aca="false">E8*0.75</f>
        <v>51207.1875</v>
      </c>
      <c r="F12" s="83" t="n">
        <f aca="false">F8*0.75</f>
        <v>48580.2</v>
      </c>
      <c r="G12" s="83" t="n">
        <f aca="false">G8*0.75</f>
        <v>51473.52</v>
      </c>
      <c r="H12" s="83" t="n">
        <f aca="false">H8*0.75</f>
        <v>57999.6</v>
      </c>
      <c r="I12" s="83" t="n">
        <f aca="false">I8*0.75</f>
        <v>59061.6</v>
      </c>
      <c r="J12" s="83" t="n">
        <f aca="false">J8*0.75</f>
        <v>55560</v>
      </c>
      <c r="K12" s="74" t="n">
        <f aca="false">K8*0.75</f>
        <v>63899.9625</v>
      </c>
      <c r="L12" s="74" t="n">
        <f aca="false">L8*0.75</f>
        <v>65781.765</v>
      </c>
      <c r="M12" s="74" t="n">
        <f aca="false">M8*0.75</f>
        <v>65453.175</v>
      </c>
      <c r="N12" s="74" t="n">
        <f aca="false">N8*0.75</f>
        <v>65674.455</v>
      </c>
      <c r="O12" s="74" t="n">
        <f aca="false">O8*0.75</f>
        <v>65761.92</v>
      </c>
      <c r="P12" s="74" t="n">
        <f aca="false">P8*0.75</f>
        <v>66097.74</v>
      </c>
      <c r="Q12" s="74" t="n">
        <v>61567</v>
      </c>
      <c r="R12" s="74" t="n">
        <f aca="false">R8*0.69</f>
        <v>61612.4115</v>
      </c>
      <c r="S12" s="74" t="n">
        <f aca="false">S8*0.69</f>
        <v>62197.3797</v>
      </c>
      <c r="T12" s="74" t="n">
        <f aca="false">T8*0.69</f>
        <v>60303.2607</v>
      </c>
      <c r="U12" s="74" t="n">
        <f aca="false">U8*0.69</f>
        <v>60742.9908</v>
      </c>
      <c r="V12" s="74" t="n">
        <v>70203</v>
      </c>
      <c r="W12" s="74" t="n">
        <f aca="false">AVERAGE(K12:V12)</f>
        <v>64107.9216833333</v>
      </c>
      <c r="X12" s="74" t="n">
        <f aca="false">X8*0.85</f>
        <v>63951.1355</v>
      </c>
      <c r="Y12" s="74" t="n">
        <f aca="false">Y8*0.85</f>
        <v>60228.0352</v>
      </c>
      <c r="Z12" s="74" t="n">
        <f aca="false">Z8*0.85</f>
        <v>61514.908</v>
      </c>
      <c r="AA12" s="74" t="n">
        <f aca="false">AA8*0.85</f>
        <v>62059.5064</v>
      </c>
      <c r="AB12" s="74" t="n">
        <f aca="false">AB8*0.85</f>
        <v>63354.76615</v>
      </c>
      <c r="AC12" s="74" t="n">
        <f aca="false">AC8*0.85</f>
        <v>62756.4078</v>
      </c>
      <c r="AD12" s="74" t="n">
        <f aca="false">AD8*0.85</f>
        <v>61804.9722</v>
      </c>
      <c r="AE12" s="74" t="n">
        <f aca="false">AE8*0.85</f>
        <v>64640.766</v>
      </c>
      <c r="AF12" s="74" t="n">
        <f aca="false">AF8*0.85</f>
        <v>67385.0352</v>
      </c>
      <c r="AG12" s="74" t="n">
        <f aca="false">AG8*0.85</f>
        <v>64204.6412</v>
      </c>
      <c r="AH12" s="74" t="n">
        <f aca="false">AH8*0.85</f>
        <v>64861.29</v>
      </c>
      <c r="AI12" s="74" t="n">
        <f aca="false">AI8*0.85</f>
        <v>68194.378</v>
      </c>
      <c r="AJ12" s="74" t="n">
        <f aca="false">AJ8*0.85</f>
        <v>63746.3201375</v>
      </c>
      <c r="AK12" s="74" t="n">
        <f aca="false">AK8*0.85</f>
        <v>65046.2925</v>
      </c>
      <c r="AL12" s="74" t="n">
        <f aca="false">AL8*0.85</f>
        <v>66690.6821</v>
      </c>
      <c r="AM12" s="74" t="n">
        <f aca="false">AM8*0.85</f>
        <v>66222.48</v>
      </c>
      <c r="AN12" s="74" t="n">
        <f aca="false">AN8*0.85</f>
        <v>67829.0191</v>
      </c>
      <c r="AO12" s="74" t="n">
        <f aca="false">AO8*0.85</f>
        <v>67971.134</v>
      </c>
      <c r="AP12" s="74" t="n">
        <f aca="false">AP8*0.85</f>
        <v>67997.9107</v>
      </c>
      <c r="AQ12" s="74" t="n">
        <f aca="false">AQ8*0.85</f>
        <v>71099.2241</v>
      </c>
      <c r="AR12" s="74" t="n">
        <f aca="false">AR8*0.85</f>
        <v>68106.012</v>
      </c>
      <c r="AS12" s="74" t="n">
        <f aca="false">AS8*0.85</f>
        <v>67216.3731</v>
      </c>
      <c r="AT12" s="74" t="n">
        <f aca="false">AT8*0.85</f>
        <v>67089.46895</v>
      </c>
      <c r="AU12" s="74" t="n">
        <f aca="false">AU8*0.85</f>
        <v>67388.86105</v>
      </c>
      <c r="AV12" s="74" t="n">
        <f aca="false">AV8*0.85</f>
        <v>0</v>
      </c>
      <c r="AW12" s="73" t="n">
        <f aca="false">AVERAGE(AK12:AV12)</f>
        <v>61888.1214666667</v>
      </c>
      <c r="AX12" s="72" t="n">
        <f aca="false">AS12/AF12-1</f>
        <v>-0.00250296077607448</v>
      </c>
    </row>
    <row r="13" customFormat="false" ht="12.8" hidden="false" customHeight="false" outlineLevel="0" collapsed="false">
      <c r="A13" s="83" t="s">
        <v>89</v>
      </c>
      <c r="B13" s="83" t="n">
        <f aca="false">B3-B12</f>
        <v>70642.5</v>
      </c>
      <c r="C13" s="83" t="n">
        <f aca="false">C3-C12</f>
        <v>57662.48</v>
      </c>
      <c r="D13" s="83" t="n">
        <f aca="false">D3-D12</f>
        <v>57855.48</v>
      </c>
      <c r="E13" s="83" t="n">
        <f aca="false">E3-E12</f>
        <v>60542.8125</v>
      </c>
      <c r="F13" s="83" t="n">
        <f aca="false">F3-F12</f>
        <v>63954.8</v>
      </c>
      <c r="G13" s="83" t="n">
        <f aca="false">G3-G12</f>
        <v>62317.48</v>
      </c>
      <c r="H13" s="83" t="n">
        <f aca="false">H3-H12</f>
        <v>58716.4</v>
      </c>
      <c r="I13" s="83" t="n">
        <f aca="false">I3-I12</f>
        <v>61357.4</v>
      </c>
      <c r="J13" s="83" t="n">
        <f aca="false">J3-J12</f>
        <v>66352</v>
      </c>
      <c r="K13" s="74" t="n">
        <f aca="false">K3-K12</f>
        <v>59443.0375</v>
      </c>
      <c r="L13" s="74" t="n">
        <f aca="false">L3-L12</f>
        <v>55619.235</v>
      </c>
      <c r="M13" s="74" t="n">
        <f aca="false">M3-M12</f>
        <v>57193.825</v>
      </c>
      <c r="N13" s="74" t="n">
        <f aca="false">N3-N12</f>
        <v>58501.545</v>
      </c>
      <c r="O13" s="74" t="n">
        <f aca="false">O3-O12</f>
        <v>61831.08</v>
      </c>
      <c r="P13" s="74" t="n">
        <f aca="false">P3-P12</f>
        <v>62342.26</v>
      </c>
      <c r="Q13" s="74" t="n">
        <v>68951</v>
      </c>
      <c r="R13" s="74" t="n">
        <f aca="false">R3-R12</f>
        <v>70258.5885</v>
      </c>
      <c r="S13" s="74" t="n">
        <f aca="false">S3-S12</f>
        <v>72790.6203</v>
      </c>
      <c r="T13" s="74" t="n">
        <f aca="false">T3-T12</f>
        <v>74357.7393</v>
      </c>
      <c r="U13" s="74" t="n">
        <f aca="false">U3-U12</f>
        <v>79176.0092</v>
      </c>
      <c r="V13" s="74" t="n">
        <f aca="false">V3-V12</f>
        <v>71765</v>
      </c>
      <c r="W13" s="74" t="n">
        <f aca="false">AVERAGE(K13:V13)</f>
        <v>66019.16165</v>
      </c>
      <c r="X13" s="74" t="n">
        <f aca="false">X3-X12</f>
        <v>77497.8645</v>
      </c>
      <c r="Y13" s="74" t="n">
        <f aca="false">Y3-Y12</f>
        <v>84141.9648</v>
      </c>
      <c r="Z13" s="74" t="n">
        <f aca="false">Z3-Z12</f>
        <v>87120.092</v>
      </c>
      <c r="AA13" s="74" t="n">
        <f aca="false">AA3-AA12</f>
        <v>88262.4936</v>
      </c>
      <c r="AB13" s="74" t="n">
        <f aca="false">AB3-AB12</f>
        <v>87004.23385</v>
      </c>
      <c r="AC13" s="74" t="n">
        <f aca="false">AC3-AC12</f>
        <v>87016.5922</v>
      </c>
      <c r="AD13" s="74" t="n">
        <f aca="false">AD3-AD12</f>
        <v>90081.0278</v>
      </c>
      <c r="AE13" s="74" t="n">
        <f aca="false">AE3-AE12</f>
        <v>86375.234</v>
      </c>
      <c r="AF13" s="74" t="n">
        <f aca="false">AF3-AF12</f>
        <v>83413.9648</v>
      </c>
      <c r="AG13" s="74" t="n">
        <f aca="false">AG3-AG12</f>
        <v>88718.3588</v>
      </c>
      <c r="AH13" s="74" t="n">
        <f aca="false">AH3-AH12</f>
        <v>87464.71</v>
      </c>
      <c r="AI13" s="74" t="n">
        <f aca="false">AI3-AI12</f>
        <v>83191.622</v>
      </c>
      <c r="AJ13" s="60" t="n">
        <f aca="false">AVERAGE(X13:AI13)</f>
        <v>85857.3465291667</v>
      </c>
      <c r="AK13" s="74" t="n">
        <f aca="false">AK3-AK12</f>
        <v>86581.7075</v>
      </c>
      <c r="AL13" s="73" t="n">
        <f aca="false">+AL3-AL12</f>
        <v>85512.3179</v>
      </c>
      <c r="AM13" s="73" t="n">
        <f aca="false">+AM3-AM12</f>
        <v>83680.52</v>
      </c>
      <c r="AN13" s="73" t="n">
        <f aca="false">+AN3-AN12</f>
        <v>79248.9809</v>
      </c>
      <c r="AO13" s="73" t="n">
        <f aca="false">+AO3-AO12</f>
        <v>84670.866</v>
      </c>
      <c r="AP13" s="73" t="n">
        <f aca="false">+AP3-AP12</f>
        <v>82538.0893</v>
      </c>
      <c r="AQ13" s="73" t="n">
        <f aca="false">+AQ3-AQ12</f>
        <v>78789.7759</v>
      </c>
      <c r="AR13" s="73" t="n">
        <f aca="false">+AR3-AR12</f>
        <v>73224.988</v>
      </c>
      <c r="AS13" s="73" t="n">
        <f aca="false">+AS3-AS12</f>
        <v>78249.6269</v>
      </c>
      <c r="AT13" s="73" t="n">
        <f aca="false">+AT3-AT12</f>
        <v>80327.53105</v>
      </c>
      <c r="AU13" s="73" t="n">
        <f aca="false">+AU3-AU12</f>
        <v>80010.13895</v>
      </c>
      <c r="AV13" s="73" t="n">
        <f aca="false">+AV3-AV12</f>
        <v>0</v>
      </c>
      <c r="AW13" s="73" t="n">
        <f aca="false">AVERAGE(AK13:AV13)</f>
        <v>74402.8785333333</v>
      </c>
      <c r="AX13" s="72" t="n">
        <f aca="false">AS13/AF13-1</f>
        <v>-0.0619121499905013</v>
      </c>
    </row>
    <row r="14" customFormat="false" ht="12.8" hidden="false" customHeight="false" outlineLevel="0" collapsed="false">
      <c r="A14" s="63" t="s">
        <v>90</v>
      </c>
      <c r="B14" s="81" t="n">
        <f aca="false">B12/B3</f>
        <v>0.346501817778148</v>
      </c>
      <c r="C14" s="81" t="n">
        <f aca="false">C12/C3</f>
        <v>0.47164565313004</v>
      </c>
      <c r="D14" s="81" t="n">
        <f aca="false">D12/D3</f>
        <v>0.470813050517246</v>
      </c>
      <c r="E14" s="81" t="n">
        <f aca="false">E12/E3</f>
        <v>0.458229865771812</v>
      </c>
      <c r="F14" s="81" t="n">
        <f aca="false">F12/F3</f>
        <v>0.431689696538855</v>
      </c>
      <c r="G14" s="81" t="n">
        <f aca="false">G12/G3</f>
        <v>0.452351416192845</v>
      </c>
      <c r="H14" s="81" t="n">
        <f aca="false">H12/H3</f>
        <v>0.496929298468076</v>
      </c>
      <c r="I14" s="81" t="n">
        <f aca="false">I12/I3</f>
        <v>0.490467451149736</v>
      </c>
      <c r="J14" s="81" t="n">
        <f aca="false">J12/J3</f>
        <v>0.455738565522672</v>
      </c>
      <c r="K14" s="81" t="n">
        <f aca="false">K12/K3</f>
        <v>0.518067198787122</v>
      </c>
      <c r="L14" s="81" t="n">
        <f aca="false">L12/L3</f>
        <v>0.541855215360664</v>
      </c>
      <c r="M14" s="81" t="n">
        <f aca="false">M12/M3</f>
        <v>0.533671227180445</v>
      </c>
      <c r="N14" s="81" t="n">
        <f aca="false">N12/N3</f>
        <v>0.528882030344028</v>
      </c>
      <c r="O14" s="81" t="n">
        <f aca="false">O12/O3</f>
        <v>0.515403823093743</v>
      </c>
      <c r="P14" s="81" t="n">
        <f aca="false">P12/P3</f>
        <v>0.514619588913111</v>
      </c>
      <c r="Q14" s="81" t="n">
        <f aca="false">Q12/Q3</f>
        <v>0.471712713955163</v>
      </c>
      <c r="R14" s="81" t="n">
        <f aca="false">R12/R3</f>
        <v>0.467217291898901</v>
      </c>
      <c r="S14" s="81" t="n">
        <f aca="false">S12/S3</f>
        <v>0.460762287758912</v>
      </c>
      <c r="T14" s="81" t="n">
        <f aca="false">T12/T3</f>
        <v>0.447815334061087</v>
      </c>
      <c r="U14" s="81" t="n">
        <f aca="false">U12/U3</f>
        <v>0.434129680743859</v>
      </c>
      <c r="V14" s="81" t="n">
        <f aca="false">V12/V3</f>
        <v>0.494498760284008</v>
      </c>
      <c r="W14" s="85" t="n">
        <f aca="false">AVERAGE(K14:S14)</f>
        <v>0.505799041921343</v>
      </c>
      <c r="X14" s="81" t="n">
        <f aca="false">X12/X3</f>
        <v>0.452114440540407</v>
      </c>
      <c r="Y14" s="81" t="n">
        <f aca="false">Y12/Y3</f>
        <v>0.41717832790746</v>
      </c>
      <c r="Z14" s="81" t="n">
        <f aca="false">Z12/Z3</f>
        <v>0.41386556329263</v>
      </c>
      <c r="AA14" s="81" t="n">
        <f aca="false">AA12/AA3</f>
        <v>0.412843804632722</v>
      </c>
      <c r="AB14" s="81" t="n">
        <f aca="false">AB12/AB3</f>
        <v>0.421356660725331</v>
      </c>
      <c r="AC14" s="81" t="n">
        <f aca="false">AC12/AC3</f>
        <v>0.419010154033103</v>
      </c>
      <c r="AD14" s="81" t="n">
        <f aca="false">AD12/AD3</f>
        <v>0.406916846845661</v>
      </c>
      <c r="AE14" s="81" t="n">
        <f aca="false">AE12/AE3</f>
        <v>0.42803918790062</v>
      </c>
      <c r="AF14" s="81" t="n">
        <f aca="false">AF12/AF3</f>
        <v>0.446853329266109</v>
      </c>
      <c r="AG14" s="81" t="n">
        <f aca="false">AG12/AG3</f>
        <v>0.41984947457217</v>
      </c>
      <c r="AH14" s="81" t="n">
        <f aca="false">AH12/AH3</f>
        <v>0.425805771831467</v>
      </c>
      <c r="AI14" s="81" t="n">
        <f aca="false">AI12/AI3</f>
        <v>0.450466872762343</v>
      </c>
      <c r="AJ14" s="81" t="n">
        <f aca="false">AJ12/AJ3</f>
        <v>0.426101321965148</v>
      </c>
      <c r="AK14" s="81" t="n">
        <f aca="false">AK12/AK3</f>
        <v>0.42898602171103</v>
      </c>
      <c r="AL14" s="81" t="n">
        <f aca="false">AL12/AL3</f>
        <v>0.43816930086792</v>
      </c>
      <c r="AM14" s="81" t="n">
        <f aca="false">AM12/AM3</f>
        <v>0.441768877207261</v>
      </c>
      <c r="AN14" s="81" t="n">
        <f aca="false">AN12/AN3</f>
        <v>0.461177192374114</v>
      </c>
      <c r="AO14" s="81" t="n">
        <f aca="false">AO12/AO3</f>
        <v>0.445297716224892</v>
      </c>
      <c r="AP14" s="81" t="n">
        <f aca="false">AP12/AP3</f>
        <v>0.451705311021948</v>
      </c>
      <c r="AQ14" s="81" t="n">
        <f aca="false">AQ12/AQ3</f>
        <v>0.474345843257344</v>
      </c>
      <c r="AR14" s="81" t="n">
        <f aca="false">AR12/AR3</f>
        <v>0.481890116110407</v>
      </c>
      <c r="AS14" s="81" t="n">
        <f aca="false">AS12/AS3</f>
        <v>0.462076176563596</v>
      </c>
      <c r="AT14" s="81" t="n">
        <f aca="false">AT12/AT3</f>
        <v>0.455099947428044</v>
      </c>
      <c r="AU14" s="81" t="n">
        <f aca="false">AU12/AU3</f>
        <v>0.457186690886641</v>
      </c>
      <c r="AV14" s="81" t="e">
        <f aca="false">AV12/AV3</f>
        <v>#DIV/0!</v>
      </c>
      <c r="AW14" s="81" t="n">
        <f aca="false">AW12/AW3</f>
        <v>0.416247426544021</v>
      </c>
      <c r="AX14" s="72" t="n">
        <f aca="false">AS14/AF14-1</f>
        <v>0.0340667648655271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LibreOffice/6.4.6.2$MacOSX_X86_64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2021-01-14T09:48:48Z</dcterms:created>
  <dc:creator/>
  <dc:description/>
  <dc:language>fr-FR</dc:language>
  <cp:lastModifiedBy/>
  <dcterms:modified xsi:type="dcterms:W3CDTF">2021-01-18T09:17:02Z</dcterms:modified>
  <cp:revision>3</cp:revision>
  <dc:subject/>
  <dc:title/>
</cp:coreProperties>
</file>