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8.xml.rels" ContentType="application/vnd.openxmlformats-package.relationships+xml"/>
  <Override PartName="/xl/drawings/_rels/drawing6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8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ONNEES GENERALES" sheetId="1" state="visible" r:id="rId2"/>
    <sheet name="DECISIONS 2020" sheetId="2" state="visible" r:id="rId3"/>
    <sheet name="RECOURS 2020" sheetId="3" state="visible" r:id="rId4"/>
    <sheet name="REGION 19-20" sheetId="4" state="visible" r:id="rId5"/>
    <sheet name="recours 2019" sheetId="5" state="visible" r:id="rId6"/>
    <sheet name="DECISIONS" sheetId="6" state="visible" r:id="rId7"/>
    <sheet name="DECISIONS 2019" sheetId="7" state="visible" r:id="rId8"/>
    <sheet name="BAJ" sheetId="8" state="visible" r:id="rId9"/>
  </sheets>
  <definedNames>
    <definedName function="false" hidden="true" localSheetId="6" name="_xlnm._FilterDatabase" vbProcedure="false">'DECISIONS 2019'!$A$1:$I$126</definedName>
    <definedName function="false" hidden="true" localSheetId="1" name="_xlnm._FilterDatabase" vbProcedure="false">'DECISIONS 2020'!$A$1:$N$123</definedName>
    <definedName function="false" hidden="true" localSheetId="0" name="_xlnm._FilterDatabase" vbProcedure="false">'DONNEES GENERALES'!$A$11:$C$15</definedName>
    <definedName function="false" hidden="true" localSheetId="4" name="_xlnm._FilterDatabase" vbProcedure="false">'recours 2019'!$A$1:$D$127</definedName>
    <definedName function="false" hidden="true" localSheetId="2" name="_xlnm._FilterDatabase" vbProcedure="false">'RECOURS 2020'!$A$1:$E$115</definedName>
    <definedName function="false" hidden="true" localSheetId="3" name="_xlnm._FilterDatabase" vbProcedure="false">'REGION 19-20'!$A$1:$G$15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<sst xmlns="http://schemas.openxmlformats.org/spreadsheetml/2006/main" count="1058" uniqueCount="464">
  <si>
    <t xml:space="preserve">type</t>
  </si>
  <si>
    <t xml:space="preserve">RECOURS</t>
  </si>
  <si>
    <t xml:space="preserve">RECOURS EXAMINES</t>
  </si>
  <si>
    <t xml:space="preserve">PART</t>
  </si>
  <si>
    <t xml:space="preserve">ANNULATIONS</t>
  </si>
  <si>
    <t xml:space="preserve">REJETS</t>
  </si>
  <si>
    <t xml:space="preserve">NLS</t>
  </si>
  <si>
    <t xml:space="preserve">DECISIONS</t>
  </si>
  <si>
    <t xml:space="preserve">COLLEGIALE</t>
  </si>
  <si>
    <t xml:space="preserve">AUDIENCE JU</t>
  </si>
  <si>
    <t xml:space="preserve">DECISIONS APRES AUDIENCE</t>
  </si>
  <si>
    <t xml:space="preserve">ORDONNANCE AU FOND</t>
  </si>
  <si>
    <t xml:space="preserve">AUTRES</t>
  </si>
  <si>
    <t xml:space="preserve">TOTAL</t>
  </si>
  <si>
    <t xml:space="preserve">ANNEE</t>
  </si>
  <si>
    <t xml:space="preserve">RECOURS EN INSTANCE</t>
  </si>
  <si>
    <t xml:space="preserve">EST AVEC MINEURS</t>
  </si>
  <si>
    <t xml:space="preserve">2018</t>
  </si>
  <si>
    <t xml:space="preserve">36388</t>
  </si>
  <si>
    <t xml:space="preserve">2020/2019</t>
  </si>
  <si>
    <t xml:space="preserve">délai</t>
  </si>
  <si>
    <t xml:space="preserve">délai moyen constaté pour décisions prises en collégiale</t>
  </si>
  <si>
    <t xml:space="preserve">délai moyen constaté pour décisions prises après audience Juge unique</t>
  </si>
  <si>
    <t xml:space="preserve">délai moyen constaté pour ordonnances</t>
  </si>
  <si>
    <t xml:space="preserve">délai moyen constaté toutes procédures confondues</t>
  </si>
  <si>
    <t xml:space="preserve"> </t>
  </si>
  <si>
    <t xml:space="preserve">nat </t>
  </si>
  <si>
    <t xml:space="preserve">RS CNDA</t>
  </si>
  <si>
    <t xml:space="preserve">PS CNDA</t>
  </si>
  <si>
    <t xml:space="preserve">ACCORDS</t>
  </si>
  <si>
    <t xml:space="preserve">décisions </t>
  </si>
  <si>
    <t xml:space="preserve">TX ANNUL</t>
  </si>
  <si>
    <t xml:space="preserve">Rejets  </t>
  </si>
  <si>
    <t xml:space="preserve">TX 19</t>
  </si>
  <si>
    <t xml:space="preserve">GN</t>
  </si>
  <si>
    <t xml:space="preserve">Guinée</t>
  </si>
  <si>
    <t xml:space="preserve">AF</t>
  </si>
  <si>
    <t xml:space="preserve">Afghanistan</t>
  </si>
  <si>
    <t xml:space="preserve">GE</t>
  </si>
  <si>
    <t xml:space="preserve">Géorgie</t>
  </si>
  <si>
    <t xml:space="preserve">AL</t>
  </si>
  <si>
    <t xml:space="preserve">Albanie</t>
  </si>
  <si>
    <t xml:space="preserve">BD</t>
  </si>
  <si>
    <t xml:space="preserve">Bangladesh</t>
  </si>
  <si>
    <t xml:space="preserve">HT</t>
  </si>
  <si>
    <t xml:space="preserve">Haïti</t>
  </si>
  <si>
    <t xml:space="preserve">NG</t>
  </si>
  <si>
    <t xml:space="preserve">Nigéria</t>
  </si>
  <si>
    <t xml:space="preserve">CI</t>
  </si>
  <si>
    <t xml:space="preserve">Côted'Ivoire</t>
  </si>
  <si>
    <t xml:space="preserve">ML</t>
  </si>
  <si>
    <t xml:space="preserve">Mali</t>
  </si>
  <si>
    <t xml:space="preserve">PK</t>
  </si>
  <si>
    <t xml:space="preserve">Pakistan</t>
  </si>
  <si>
    <t xml:space="preserve">SD</t>
  </si>
  <si>
    <t xml:space="preserve">Soudan</t>
  </si>
  <si>
    <t xml:space="preserve">CD</t>
  </si>
  <si>
    <t xml:space="preserve">RD CONGO</t>
  </si>
  <si>
    <t xml:space="preserve">SO</t>
  </si>
  <si>
    <t xml:space="preserve">Somalie</t>
  </si>
  <si>
    <t xml:space="preserve">TR</t>
  </si>
  <si>
    <t xml:space="preserve">Turquie</t>
  </si>
  <si>
    <t xml:space="preserve">LK</t>
  </si>
  <si>
    <t xml:space="preserve">Sri Lanka</t>
  </si>
  <si>
    <t xml:space="preserve">SY</t>
  </si>
  <si>
    <t xml:space="preserve">Syrie</t>
  </si>
  <si>
    <t xml:space="preserve">AM</t>
  </si>
  <si>
    <t xml:space="preserve">Arménie</t>
  </si>
  <si>
    <t xml:space="preserve">RU</t>
  </si>
  <si>
    <t xml:space="preserve">Russie</t>
  </si>
  <si>
    <t xml:space="preserve">SN</t>
  </si>
  <si>
    <t xml:space="preserve">Sénégal</t>
  </si>
  <si>
    <t xml:space="preserve">MR</t>
  </si>
  <si>
    <t xml:space="preserve">Mauritanie</t>
  </si>
  <si>
    <t xml:space="preserve">XK</t>
  </si>
  <si>
    <t xml:space="preserve">Kosovo</t>
  </si>
  <si>
    <t xml:space="preserve">DZ</t>
  </si>
  <si>
    <t xml:space="preserve">Algérie</t>
  </si>
  <si>
    <t xml:space="preserve">TD</t>
  </si>
  <si>
    <t xml:space="preserve">Tchad</t>
  </si>
  <si>
    <t xml:space="preserve">CN</t>
  </si>
  <si>
    <t xml:space="preserve">Chine</t>
  </si>
  <si>
    <t xml:space="preserve">RS</t>
  </si>
  <si>
    <t xml:space="preserve">Serbie</t>
  </si>
  <si>
    <t xml:space="preserve">CG</t>
  </si>
  <si>
    <t xml:space="preserve">Congo</t>
  </si>
  <si>
    <t xml:space="preserve">AO</t>
  </si>
  <si>
    <t xml:space="preserve">Angola</t>
  </si>
  <si>
    <t xml:space="preserve">ET</t>
  </si>
  <si>
    <t xml:space="preserve">Ethiopie</t>
  </si>
  <si>
    <t xml:space="preserve">CM</t>
  </si>
  <si>
    <t xml:space="preserve">Cameroun</t>
  </si>
  <si>
    <t xml:space="preserve">LY</t>
  </si>
  <si>
    <t xml:space="preserve">Libye</t>
  </si>
  <si>
    <t xml:space="preserve">BA</t>
  </si>
  <si>
    <t xml:space="preserve">Bosnie-Herzégovine</t>
  </si>
  <si>
    <t xml:space="preserve">IR</t>
  </si>
  <si>
    <t xml:space="preserve">Iran</t>
  </si>
  <si>
    <t xml:space="preserve">CF</t>
  </si>
  <si>
    <t xml:space="preserve">Centrafrique</t>
  </si>
  <si>
    <t xml:space="preserve">ER</t>
  </si>
  <si>
    <t xml:space="preserve">Erythrée</t>
  </si>
  <si>
    <t xml:space="preserve">IQ</t>
  </si>
  <si>
    <t xml:space="preserve">Irak</t>
  </si>
  <si>
    <t xml:space="preserve">MA</t>
  </si>
  <si>
    <t xml:space="preserve">Maroc</t>
  </si>
  <si>
    <t xml:space="preserve">MK</t>
  </si>
  <si>
    <t xml:space="preserve">ARYM</t>
  </si>
  <si>
    <t xml:space="preserve">EH</t>
  </si>
  <si>
    <t xml:space="preserve">Sahara occidental</t>
  </si>
  <si>
    <t xml:space="preserve">IN</t>
  </si>
  <si>
    <t xml:space="preserve">Inde</t>
  </si>
  <si>
    <t xml:space="preserve">UA</t>
  </si>
  <si>
    <t xml:space="preserve">Ukraine</t>
  </si>
  <si>
    <t xml:space="preserve">EG</t>
  </si>
  <si>
    <t xml:space="preserve">Egypte</t>
  </si>
  <si>
    <t xml:space="preserve">MD</t>
  </si>
  <si>
    <t xml:space="preserve">Moldavie</t>
  </si>
  <si>
    <t xml:space="preserve">KM</t>
  </si>
  <si>
    <t xml:space="preserve">Comores</t>
  </si>
  <si>
    <t xml:space="preserve">AZ</t>
  </si>
  <si>
    <t xml:space="preserve">Azerbaïdjan</t>
  </si>
  <si>
    <t xml:space="preserve">SL</t>
  </si>
  <si>
    <t xml:space="preserve">Sierra Leone</t>
  </si>
  <si>
    <t xml:space="preserve">KZ</t>
  </si>
  <si>
    <t xml:space="preserve">Kazakhstan</t>
  </si>
  <si>
    <t xml:space="preserve">GA</t>
  </si>
  <si>
    <t xml:space="preserve">Gabon</t>
  </si>
  <si>
    <t xml:space="preserve">BF</t>
  </si>
  <si>
    <t xml:space="preserve">Burkina</t>
  </si>
  <si>
    <t xml:space="preserve">DO</t>
  </si>
  <si>
    <t xml:space="preserve">Rép. Dominicaine</t>
  </si>
  <si>
    <t xml:space="preserve">MN</t>
  </si>
  <si>
    <t xml:space="preserve">Mongolie</t>
  </si>
  <si>
    <t xml:space="preserve">GM</t>
  </si>
  <si>
    <t xml:space="preserve">Gambie</t>
  </si>
  <si>
    <t xml:space="preserve">TN</t>
  </si>
  <si>
    <t xml:space="preserve">Tunisie</t>
  </si>
  <si>
    <t xml:space="preserve">YE</t>
  </si>
  <si>
    <t xml:space="preserve">Yémen</t>
  </si>
  <si>
    <t xml:space="preserve">RW</t>
  </si>
  <si>
    <t xml:space="preserve">Rwanda</t>
  </si>
  <si>
    <t xml:space="preserve">CO</t>
  </si>
  <si>
    <t xml:space="preserve">Colombie</t>
  </si>
  <si>
    <t xml:space="preserve">TG</t>
  </si>
  <si>
    <t xml:space="preserve">Togo</t>
  </si>
  <si>
    <t xml:space="preserve">PSE</t>
  </si>
  <si>
    <t xml:space="preserve">Palestine</t>
  </si>
  <si>
    <t xml:space="preserve">VE</t>
  </si>
  <si>
    <t xml:space="preserve">Venezuela</t>
  </si>
  <si>
    <t xml:space="preserve">LB</t>
  </si>
  <si>
    <t xml:space="preserve">Liban</t>
  </si>
  <si>
    <t xml:space="preserve">GH</t>
  </si>
  <si>
    <t xml:space="preserve">Ghana</t>
  </si>
  <si>
    <t xml:space="preserve">BI</t>
  </si>
  <si>
    <t xml:space="preserve">Burundi</t>
  </si>
  <si>
    <t xml:space="preserve">NP</t>
  </si>
  <si>
    <t xml:space="preserve">Népal</t>
  </si>
  <si>
    <t xml:space="preserve">BJ</t>
  </si>
  <si>
    <t xml:space="preserve">Bénin</t>
  </si>
  <si>
    <t xml:space="preserve">NE</t>
  </si>
  <si>
    <t xml:space="preserve">Niger</t>
  </si>
  <si>
    <t xml:space="preserve">DJ</t>
  </si>
  <si>
    <t xml:space="preserve">Djibouti</t>
  </si>
  <si>
    <t xml:space="preserve">KW</t>
  </si>
  <si>
    <t xml:space="preserve">Koweït</t>
  </si>
  <si>
    <t xml:space="preserve">KH</t>
  </si>
  <si>
    <t xml:space="preserve">Cambodge</t>
  </si>
  <si>
    <t xml:space="preserve">GW</t>
  </si>
  <si>
    <t xml:space="preserve">Guinée-Bissau</t>
  </si>
  <si>
    <t xml:space="preserve">CU</t>
  </si>
  <si>
    <t xml:space="preserve">Cuba</t>
  </si>
  <si>
    <t xml:space="preserve">TJ</t>
  </si>
  <si>
    <t xml:space="preserve">Tadjikistan</t>
  </si>
  <si>
    <t xml:space="preserve">BY</t>
  </si>
  <si>
    <t xml:space="preserve">Biélorussie</t>
  </si>
  <si>
    <t xml:space="preserve">MG</t>
  </si>
  <si>
    <t xml:space="preserve">Madagascar</t>
  </si>
  <si>
    <t xml:space="preserve">Cisjordanie</t>
  </si>
  <si>
    <t xml:space="preserve">LR</t>
  </si>
  <si>
    <t xml:space="preserve">Libéria</t>
  </si>
  <si>
    <t xml:space="preserve">HN</t>
  </si>
  <si>
    <t xml:space="preserve">Honduras</t>
  </si>
  <si>
    <t xml:space="preserve">SS</t>
  </si>
  <si>
    <t xml:space="preserve">Soudan Sud</t>
  </si>
  <si>
    <t xml:space="preserve">ME</t>
  </si>
  <si>
    <t xml:space="preserve">Monténégro</t>
  </si>
  <si>
    <t xml:space="preserve">PE</t>
  </si>
  <si>
    <t xml:space="preserve">Pérou</t>
  </si>
  <si>
    <t xml:space="preserve">KE</t>
  </si>
  <si>
    <t xml:space="preserve">Kenya</t>
  </si>
  <si>
    <t xml:space="preserve">VN</t>
  </si>
  <si>
    <t xml:space="preserve">Viêt-Nam</t>
  </si>
  <si>
    <t xml:space="preserve">BR</t>
  </si>
  <si>
    <t xml:space="preserve">Brésil</t>
  </si>
  <si>
    <t xml:space="preserve">ZA</t>
  </si>
  <si>
    <t xml:space="preserve">Afrique Sud</t>
  </si>
  <si>
    <t xml:space="preserve">GQ</t>
  </si>
  <si>
    <t xml:space="preserve">Guinée Equatoriale</t>
  </si>
  <si>
    <t xml:space="preserve">MM</t>
  </si>
  <si>
    <t xml:space="preserve">Birmanie</t>
  </si>
  <si>
    <t xml:space="preserve">UG</t>
  </si>
  <si>
    <t xml:space="preserve">Ouganda</t>
  </si>
  <si>
    <t xml:space="preserve">SV</t>
  </si>
  <si>
    <t xml:space="preserve">Salvador</t>
  </si>
  <si>
    <t xml:space="preserve">MY</t>
  </si>
  <si>
    <t xml:space="preserve">Malaisie</t>
  </si>
  <si>
    <t xml:space="preserve">KG</t>
  </si>
  <si>
    <t xml:space="preserve">Kirghizistan</t>
  </si>
  <si>
    <t xml:space="preserve">NI</t>
  </si>
  <si>
    <t xml:space="preserve">Nicaragua</t>
  </si>
  <si>
    <t xml:space="preserve">US</t>
  </si>
  <si>
    <t xml:space="preserve">Etats-Unis</t>
  </si>
  <si>
    <t xml:space="preserve">UZ</t>
  </si>
  <si>
    <t xml:space="preserve">Ouzbékistan</t>
  </si>
  <si>
    <t xml:space="preserve">BO</t>
  </si>
  <si>
    <t xml:space="preserve">Bolivie</t>
  </si>
  <si>
    <t xml:space="preserve">JO</t>
  </si>
  <si>
    <t xml:space="preserve">Jordanie</t>
  </si>
  <si>
    <t xml:space="preserve">SR</t>
  </si>
  <si>
    <t xml:space="preserve">Suriname</t>
  </si>
  <si>
    <t xml:space="preserve">ZW</t>
  </si>
  <si>
    <t xml:space="preserve">Zimbabwe</t>
  </si>
  <si>
    <t xml:space="preserve">SA</t>
  </si>
  <si>
    <t xml:space="preserve">ARABIE</t>
  </si>
  <si>
    <t xml:space="preserve">CL</t>
  </si>
  <si>
    <t xml:space="preserve">Chili</t>
  </si>
  <si>
    <t xml:space="preserve">LA</t>
  </si>
  <si>
    <t xml:space="preserve">Laos</t>
  </si>
  <si>
    <t xml:space="preserve">TZ</t>
  </si>
  <si>
    <t xml:space="preserve">Tanzanie</t>
  </si>
  <si>
    <t xml:space="preserve">TM</t>
  </si>
  <si>
    <t xml:space="preserve">Turkménistan</t>
  </si>
  <si>
    <t xml:space="preserve">AR</t>
  </si>
  <si>
    <t xml:space="preserve">Argentine</t>
  </si>
  <si>
    <t xml:space="preserve">BT</t>
  </si>
  <si>
    <t xml:space="preserve">Bhoutan</t>
  </si>
  <si>
    <t xml:space="preserve">CV</t>
  </si>
  <si>
    <t xml:space="preserve">Cap-Vert</t>
  </si>
  <si>
    <t xml:space="preserve">KR</t>
  </si>
  <si>
    <t xml:space="preserve">Corée  Sud</t>
  </si>
  <si>
    <t xml:space="preserve">HR</t>
  </si>
  <si>
    <t xml:space="preserve">Croatie</t>
  </si>
  <si>
    <t xml:space="preserve">JM</t>
  </si>
  <si>
    <t xml:space="preserve">Jamaïque</t>
  </si>
  <si>
    <t xml:space="preserve">MX</t>
  </si>
  <si>
    <t xml:space="preserve">Mexique</t>
  </si>
  <si>
    <t xml:space="preserve">CA</t>
  </si>
  <si>
    <t xml:space="preserve">Canada</t>
  </si>
  <si>
    <t xml:space="preserve">KP</t>
  </si>
  <si>
    <t xml:space="preserve">Corée du nord</t>
  </si>
  <si>
    <t xml:space="preserve">AE</t>
  </si>
  <si>
    <t xml:space="preserve">Emirats arabes unies</t>
  </si>
  <si>
    <t xml:space="preserve">SZ</t>
  </si>
  <si>
    <t xml:space="preserve">ESWATINI</t>
  </si>
  <si>
    <t xml:space="preserve">SOL</t>
  </si>
  <si>
    <t xml:space="preserve">Iles Salomon</t>
  </si>
  <si>
    <t xml:space="preserve">ID</t>
  </si>
  <si>
    <t xml:space="preserve">Indonésie</t>
  </si>
  <si>
    <t xml:space="preserve">IL</t>
  </si>
  <si>
    <t xml:space="preserve">Israël</t>
  </si>
  <si>
    <t xml:space="preserve">IT</t>
  </si>
  <si>
    <t xml:space="preserve">Italie</t>
  </si>
  <si>
    <t xml:space="preserve">JP</t>
  </si>
  <si>
    <t xml:space="preserve">Japon</t>
  </si>
  <si>
    <t xml:space="preserve">MU</t>
  </si>
  <si>
    <t xml:space="preserve">Maurice</t>
  </si>
  <si>
    <t xml:space="preserve">MZ</t>
  </si>
  <si>
    <t xml:space="preserve">MOZAMBIQUE</t>
  </si>
  <si>
    <t xml:space="preserve">PH</t>
  </si>
  <si>
    <t xml:space="preserve">Philippines</t>
  </si>
  <si>
    <t xml:space="preserve">RO</t>
  </si>
  <si>
    <t xml:space="preserve">Roumanie</t>
  </si>
  <si>
    <t xml:space="preserve">SK</t>
  </si>
  <si>
    <t xml:space="preserve">SLOVAQUIE</t>
  </si>
  <si>
    <t xml:space="preserve">NAT</t>
  </si>
  <si>
    <t xml:space="preserve">EVOLUTION</t>
  </si>
  <si>
    <t xml:space="preserve">Afrique du Sud</t>
  </si>
  <si>
    <t xml:space="preserve">Arabie Saoudite</t>
  </si>
  <si>
    <t xml:space="preserve">BG</t>
  </si>
  <si>
    <t xml:space="preserve">Bulgarie</t>
  </si>
  <si>
    <t xml:space="preserve">Corée du Sud</t>
  </si>
  <si>
    <t xml:space="preserve">Côte d'Ivoire</t>
  </si>
  <si>
    <t xml:space="preserve">GB</t>
  </si>
  <si>
    <t xml:space="preserve">Grande-Bretagne</t>
  </si>
  <si>
    <t xml:space="preserve">GR</t>
  </si>
  <si>
    <t xml:space="preserve">Grèce</t>
  </si>
  <si>
    <t xml:space="preserve">MACEDOINE NORD</t>
  </si>
  <si>
    <t xml:space="preserve">Mozambique</t>
  </si>
  <si>
    <t xml:space="preserve">PS</t>
  </si>
  <si>
    <t xml:space="preserve">Rd Congo</t>
  </si>
  <si>
    <t xml:space="preserve">Sahara Occidental</t>
  </si>
  <si>
    <t xml:space="preserve">Soudan du Sud</t>
  </si>
  <si>
    <t xml:space="preserve">Swaziland</t>
  </si>
  <si>
    <t xml:space="preserve">TH</t>
  </si>
  <si>
    <t xml:space="preserve">Thaïlande</t>
  </si>
  <si>
    <t xml:space="preserve">ZM</t>
  </si>
  <si>
    <t xml:space="preserve">Zambie</t>
  </si>
  <si>
    <t xml:space="preserve">nr</t>
  </si>
  <si>
    <t xml:space="preserve">région</t>
  </si>
  <si>
    <t xml:space="preserve">PART 2019</t>
  </si>
  <si>
    <t xml:space="preserve">PART 2020</t>
  </si>
  <si>
    <t xml:space="preserve">AURA</t>
  </si>
  <si>
    <t xml:space="preserve">BFC</t>
  </si>
  <si>
    <t xml:space="preserve">BRETAGNE</t>
  </si>
  <si>
    <t xml:space="preserve">CENTRE</t>
  </si>
  <si>
    <t xml:space="preserve">GRAND EST</t>
  </si>
  <si>
    <t xml:space="preserve">HDF</t>
  </si>
  <si>
    <t xml:space="preserve">IDF</t>
  </si>
  <si>
    <t xml:space="preserve">NORMANDIE</t>
  </si>
  <si>
    <t xml:space="preserve">NOUVELLE AQUITAINE</t>
  </si>
  <si>
    <t xml:space="preserve">OCCITANIE</t>
  </si>
  <si>
    <t xml:space="preserve">OUTREMER</t>
  </si>
  <si>
    <t xml:space="preserve">PAYS DE LA LOIRE</t>
  </si>
  <si>
    <t xml:space="preserve">PROVENCE ALPES COTE D’AZUR</t>
  </si>
  <si>
    <t xml:space="preserve">iso</t>
  </si>
  <si>
    <t xml:space="preserve">Femmes</t>
  </si>
  <si>
    <t xml:space="preserve">HOMME</t>
  </si>
  <si>
    <t xml:space="preserve">Recours 2019</t>
  </si>
  <si>
    <t xml:space="preserve">PART FEMMES</t>
  </si>
  <si>
    <t xml:space="preserve">R</t>
  </si>
  <si>
    <t xml:space="preserve">AFG</t>
  </si>
  <si>
    <t xml:space="preserve">ZAF</t>
  </si>
  <si>
    <t xml:space="preserve">ALB</t>
  </si>
  <si>
    <t xml:space="preserve">DZA</t>
  </si>
  <si>
    <t xml:space="preserve">AGO</t>
  </si>
  <si>
    <t xml:space="preserve">ARG</t>
  </si>
  <si>
    <t xml:space="preserve">ARM</t>
  </si>
  <si>
    <t xml:space="preserve">MKD</t>
  </si>
  <si>
    <t xml:space="preserve">autres</t>
  </si>
  <si>
    <t xml:space="preserve">AUT</t>
  </si>
  <si>
    <t xml:space="preserve">Autriche</t>
  </si>
  <si>
    <t xml:space="preserve">AZE</t>
  </si>
  <si>
    <t xml:space="preserve">BGD</t>
  </si>
  <si>
    <t xml:space="preserve">BEN</t>
  </si>
  <si>
    <t xml:space="preserve">BTN</t>
  </si>
  <si>
    <t xml:space="preserve">BLR</t>
  </si>
  <si>
    <t xml:space="preserve">MMR</t>
  </si>
  <si>
    <t xml:space="preserve">BOL</t>
  </si>
  <si>
    <t xml:space="preserve">BIH</t>
  </si>
  <si>
    <t xml:space="preserve">BRA</t>
  </si>
  <si>
    <t xml:space="preserve">BGR</t>
  </si>
  <si>
    <t xml:space="preserve">BFA</t>
  </si>
  <si>
    <t xml:space="preserve">BDI</t>
  </si>
  <si>
    <t xml:space="preserve">KHM</t>
  </si>
  <si>
    <t xml:space="preserve">CMR</t>
  </si>
  <si>
    <t xml:space="preserve">CAN</t>
  </si>
  <si>
    <t xml:space="preserve">CPV</t>
  </si>
  <si>
    <t xml:space="preserve">CAF</t>
  </si>
  <si>
    <t xml:space="preserve">CHL</t>
  </si>
  <si>
    <t xml:space="preserve">CHN</t>
  </si>
  <si>
    <t xml:space="preserve">COL</t>
  </si>
  <si>
    <t xml:space="preserve">COM</t>
  </si>
  <si>
    <t xml:space="preserve">COG</t>
  </si>
  <si>
    <t xml:space="preserve">KOR</t>
  </si>
  <si>
    <t xml:space="preserve">PRK</t>
  </si>
  <si>
    <t xml:space="preserve">CIV</t>
  </si>
  <si>
    <t xml:space="preserve">HRV</t>
  </si>
  <si>
    <t xml:space="preserve">CUB</t>
  </si>
  <si>
    <t xml:space="preserve">DJI</t>
  </si>
  <si>
    <t xml:space="preserve">DMA</t>
  </si>
  <si>
    <t xml:space="preserve">Dominique</t>
  </si>
  <si>
    <t xml:space="preserve">EGY</t>
  </si>
  <si>
    <t xml:space="preserve">AEU</t>
  </si>
  <si>
    <t xml:space="preserve">ERI</t>
  </si>
  <si>
    <t xml:space="preserve">USA</t>
  </si>
  <si>
    <t xml:space="preserve">ETH</t>
  </si>
  <si>
    <t xml:space="preserve">GAB</t>
  </si>
  <si>
    <t xml:space="preserve">GMB</t>
  </si>
  <si>
    <t xml:space="preserve">GEO</t>
  </si>
  <si>
    <t xml:space="preserve">GHA</t>
  </si>
  <si>
    <t xml:space="preserve">GIN</t>
  </si>
  <si>
    <t xml:space="preserve">GNQ</t>
  </si>
  <si>
    <t xml:space="preserve">GNB</t>
  </si>
  <si>
    <t xml:space="preserve">HTI</t>
  </si>
  <si>
    <t xml:space="preserve">HND</t>
  </si>
  <si>
    <t xml:space="preserve">IND</t>
  </si>
  <si>
    <t xml:space="preserve">IDN</t>
  </si>
  <si>
    <t xml:space="preserve">IRQ</t>
  </si>
  <si>
    <t xml:space="preserve">IRN</t>
  </si>
  <si>
    <t xml:space="preserve">ISL</t>
  </si>
  <si>
    <t xml:space="preserve">ITA</t>
  </si>
  <si>
    <t xml:space="preserve">JAM</t>
  </si>
  <si>
    <t xml:space="preserve">JAP</t>
  </si>
  <si>
    <t xml:space="preserve">JDN</t>
  </si>
  <si>
    <t xml:space="preserve">KAZ</t>
  </si>
  <si>
    <t xml:space="preserve">KEN</t>
  </si>
  <si>
    <t xml:space="preserve">KGZ</t>
  </si>
  <si>
    <t xml:space="preserve">KSV</t>
  </si>
  <si>
    <t xml:space="preserve">KWT</t>
  </si>
  <si>
    <t xml:space="preserve">LAO</t>
  </si>
  <si>
    <t xml:space="preserve">LTV</t>
  </si>
  <si>
    <t xml:space="preserve">Lettonie</t>
  </si>
  <si>
    <t xml:space="preserve">LBN</t>
  </si>
  <si>
    <t xml:space="preserve">LBR</t>
  </si>
  <si>
    <t xml:space="preserve">LBY</t>
  </si>
  <si>
    <t xml:space="preserve">MDG</t>
  </si>
  <si>
    <t xml:space="preserve">MYS</t>
  </si>
  <si>
    <t xml:space="preserve">MLI</t>
  </si>
  <si>
    <t xml:space="preserve">MAR</t>
  </si>
  <si>
    <t xml:space="preserve">MUS</t>
  </si>
  <si>
    <t xml:space="preserve">MRT</t>
  </si>
  <si>
    <t xml:space="preserve">MEX</t>
  </si>
  <si>
    <t xml:space="preserve">MDA</t>
  </si>
  <si>
    <t xml:space="preserve">MNG</t>
  </si>
  <si>
    <t xml:space="preserve">MNE</t>
  </si>
  <si>
    <t xml:space="preserve">NPL</t>
  </si>
  <si>
    <t xml:space="preserve">NIC</t>
  </si>
  <si>
    <t xml:space="preserve">NER</t>
  </si>
  <si>
    <t xml:space="preserve">NGA</t>
  </si>
  <si>
    <t xml:space="preserve">UGA</t>
  </si>
  <si>
    <t xml:space="preserve">UZB</t>
  </si>
  <si>
    <t xml:space="preserve">PAK</t>
  </si>
  <si>
    <t xml:space="preserve">PER</t>
  </si>
  <si>
    <t xml:space="preserve">PHI</t>
  </si>
  <si>
    <t xml:space="preserve">POL</t>
  </si>
  <si>
    <t xml:space="preserve">Pologne</t>
  </si>
  <si>
    <t xml:space="preserve">COD</t>
  </si>
  <si>
    <t xml:space="preserve">DOM</t>
  </si>
  <si>
    <t xml:space="preserve">ROU</t>
  </si>
  <si>
    <t xml:space="preserve">RUS</t>
  </si>
  <si>
    <t xml:space="preserve">RWA</t>
  </si>
  <si>
    <t xml:space="preserve">ESH</t>
  </si>
  <si>
    <t xml:space="preserve">ESV</t>
  </si>
  <si>
    <t xml:space="preserve">SEN</t>
  </si>
  <si>
    <t xml:space="preserve">SRB</t>
  </si>
  <si>
    <t xml:space="preserve">SLE</t>
  </si>
  <si>
    <t xml:space="preserve">SOM</t>
  </si>
  <si>
    <t xml:space="preserve">SDN</t>
  </si>
  <si>
    <t xml:space="preserve">SSD</t>
  </si>
  <si>
    <t xml:space="preserve">LKA</t>
  </si>
  <si>
    <t xml:space="preserve">SUR</t>
  </si>
  <si>
    <t xml:space="preserve">SYR</t>
  </si>
  <si>
    <t xml:space="preserve">TJK</t>
  </si>
  <si>
    <t xml:space="preserve">TWN</t>
  </si>
  <si>
    <t xml:space="preserve">Taiwan</t>
  </si>
  <si>
    <t xml:space="preserve">TZA</t>
  </si>
  <si>
    <t xml:space="preserve">TCD</t>
  </si>
  <si>
    <t xml:space="preserve">TGO</t>
  </si>
  <si>
    <t xml:space="preserve">TTD</t>
  </si>
  <si>
    <t xml:space="preserve">Trinité et Tobago</t>
  </si>
  <si>
    <t xml:space="preserve">TUN</t>
  </si>
  <si>
    <t xml:space="preserve">TKM</t>
  </si>
  <si>
    <t xml:space="preserve">TUR</t>
  </si>
  <si>
    <t xml:space="preserve">UKR</t>
  </si>
  <si>
    <t xml:space="preserve">VEN</t>
  </si>
  <si>
    <t xml:space="preserve">VTN</t>
  </si>
  <si>
    <t xml:space="preserve">YEM</t>
  </si>
  <si>
    <t xml:space="preserve">ZWE</t>
  </si>
  <si>
    <t xml:space="preserve">Décisions</t>
  </si>
  <si>
    <t xml:space="preserve">statut</t>
  </si>
  <si>
    <t xml:space="preserve">irrecevabilité</t>
  </si>
  <si>
    <t xml:space="preserve">ordonnance fond</t>
  </si>
  <si>
    <t xml:space="preserve">rejets au fond</t>
  </si>
  <si>
    <t xml:space="preserve">Annulation et renvoi à l'OFPRA </t>
  </si>
  <si>
    <t xml:space="preserve">Autre décision (non lieu, désistement, radiation, divers)</t>
  </si>
  <si>
    <t xml:space="preserve">tx rs</t>
  </si>
  <si>
    <t xml:space="preserve">tx ps</t>
  </si>
  <si>
    <t xml:space="preserve">années</t>
  </si>
  <si>
    <t xml:space="preserve">Taux des recours avec avocat en %</t>
  </si>
  <si>
    <t xml:space="preserve">Demandes d’AJ </t>
  </si>
  <si>
    <t xml:space="preserve">Décisions rendues par le BAJ </t>
  </si>
  <si>
    <t xml:space="preserve">accords</t>
  </si>
  <si>
    <t xml:space="preserve">rejets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</si>
</sst>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@"/>
    <numFmt numFmtId="167" formatCode="#,##0"/>
    <numFmt numFmtId="168" formatCode="0.0%"/>
    <numFmt numFmtId="169" formatCode="0"/>
    <numFmt numFmtId="170" formatCode="0.0%;[RED]\-0.0%"/>
    <numFmt numFmtId="171" formatCode="0.00\ 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9.5"/>
      <name val="Calibri"/>
      <family val="0"/>
      <charset val="1"/>
    </font>
    <font>
      <sz val="8"/>
      <name val="Arial"/>
      <family val="2"/>
      <charset val="1"/>
    </font>
    <font>
      <sz val="8"/>
      <color rgb="FF141413"/>
      <name val="Arial"/>
      <family val="2"/>
      <charset val="1"/>
    </font>
    <font>
      <b val="true"/>
      <i val="true"/>
      <sz val="8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3"/>
      <name val="Arial"/>
      <family val="2"/>
    </font>
    <font>
      <b val="true"/>
      <sz val="8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>
        <color rgb="FF999999"/>
      </bottom>
      <diagonal/>
    </border>
    <border diagonalUp="false" diagonalDown="false">
      <left/>
      <right/>
      <top style="thin">
        <color rgb="FF999999"/>
      </top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6D6D"/>
      <rgbColor rgb="FF2A6099"/>
      <rgbColor rgb="FFE0C2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000"/>
      <rgbColor rgb="FF666699"/>
      <rgbColor rgb="FF999999"/>
      <rgbColor rgb="FF003366"/>
      <rgbColor rgb="FF00A933"/>
      <rgbColor rgb="FF141413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DECISIONS CNDA 2019-2020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DECISIONS!$A$2</c:f>
              <c:strCache>
                <c:ptCount val="1"/>
                <c:pt idx="0">
                  <c:v>statut</c:v>
                </c:pt>
              </c:strCache>
            </c:strRef>
          </c:tx>
          <c:spPr>
            <a:solidFill>
              <a:srgbClr val="00a933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DECISIONS!$B$2:$C$2</c:f>
              <c:numCache>
                <c:formatCode>General</c:formatCode>
                <c:ptCount val="2"/>
                <c:pt idx="0">
                  <c:v>9337</c:v>
                </c:pt>
                <c:pt idx="1">
                  <c:v>6116</c:v>
                </c:pt>
              </c:numCache>
            </c:numRef>
          </c:val>
        </c:ser>
        <c:ser>
          <c:idx val="1"/>
          <c:order val="1"/>
          <c:tx>
            <c:strRef>
              <c:f>DECISIONS!$A$3</c:f>
              <c:strCache>
                <c:ptCount val="1"/>
                <c:pt idx="0">
                  <c:v>PS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DECISIONS!$B$3:$C$3</c:f>
              <c:numCache>
                <c:formatCode>General</c:formatCode>
                <c:ptCount val="2"/>
                <c:pt idx="0">
                  <c:v>4643</c:v>
                </c:pt>
                <c:pt idx="1">
                  <c:v>4138</c:v>
                </c:pt>
              </c:numCache>
            </c:numRef>
          </c:val>
        </c:ser>
        <c:ser>
          <c:idx val="2"/>
          <c:order val="2"/>
          <c:tx>
            <c:strRef>
              <c:f>DECISIONS!$A$4</c:f>
              <c:strCache>
                <c:ptCount val="1"/>
                <c:pt idx="0">
                  <c:v>irrecevabilité</c:v>
                </c:pt>
              </c:strCache>
            </c:strRef>
          </c:tx>
          <c:spPr>
            <a:solidFill>
              <a:srgbClr val="e0c2c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DECISIONS!$B$4:$C$4</c:f>
              <c:numCache>
                <c:formatCode>General</c:formatCode>
                <c:ptCount val="2"/>
                <c:pt idx="0">
                  <c:v>1245</c:v>
                </c:pt>
                <c:pt idx="1">
                  <c:v>597</c:v>
                </c:pt>
              </c:numCache>
            </c:numRef>
          </c:val>
        </c:ser>
        <c:ser>
          <c:idx val="3"/>
          <c:order val="3"/>
          <c:tx>
            <c:strRef>
              <c:f>DECISIONS!$A$5</c:f>
              <c:strCache>
                <c:ptCount val="1"/>
                <c:pt idx="0">
                  <c:v>ordonnance fond</c:v>
                </c:pt>
              </c:strCache>
            </c:strRef>
          </c:tx>
          <c:spPr>
            <a:solidFill>
              <a:srgbClr val="ff6d6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DECISIONS!$B$5:$C$5</c:f>
              <c:numCache>
                <c:formatCode>General</c:formatCode>
                <c:ptCount val="2"/>
                <c:pt idx="0">
                  <c:v>20321</c:v>
                </c:pt>
                <c:pt idx="1">
                  <c:v>13021</c:v>
                </c:pt>
              </c:numCache>
            </c:numRef>
          </c:val>
        </c:ser>
        <c:ser>
          <c:idx val="4"/>
          <c:order val="4"/>
          <c:tx>
            <c:strRef>
              <c:f>DECISIONS!$A$6</c:f>
              <c:strCache>
                <c:ptCount val="1"/>
                <c:pt idx="0">
                  <c:v>rejets au fond</c:v>
                </c:pt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DECISIONS!$B$6:$C$6</c:f>
              <c:numCache>
                <c:formatCode>General</c:formatCode>
                <c:ptCount val="2"/>
                <c:pt idx="0">
                  <c:v>29833</c:v>
                </c:pt>
                <c:pt idx="1">
                  <c:v>17619</c:v>
                </c:pt>
              </c:numCache>
            </c:numRef>
          </c:val>
        </c:ser>
        <c:ser>
          <c:idx val="5"/>
          <c:order val="5"/>
          <c:tx>
            <c:strRef>
              <c:f>DECISIONS!$A$7</c:f>
              <c:strCache>
                <c:ptCount val="1"/>
                <c:pt idx="0">
                  <c:v>Annulation et renvoi à l'OFPRA </c:v>
                </c:pt>
              </c:strCache>
            </c:strRef>
          </c:tx>
          <c:spPr>
            <a:solidFill>
              <a:srgbClr val="31400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DECISIONS!$B$7:$C$7</c:f>
              <c:numCache>
                <c:formatCode>General</c:formatCode>
                <c:ptCount val="2"/>
                <c:pt idx="0">
                  <c:v>84</c:v>
                </c:pt>
                <c:pt idx="1">
                  <c:v>61</c:v>
                </c:pt>
              </c:numCache>
            </c:numRef>
          </c:val>
        </c:ser>
        <c:ser>
          <c:idx val="6"/>
          <c:order val="6"/>
          <c:tx>
            <c:strRef>
              <c:f>DECISIONS!$A$8</c:f>
              <c:strCache>
                <c:ptCount val="1"/>
                <c:pt idx="0">
                  <c:v>Autre décision (non lieu, désistement, radiation, divers)</c:v>
                </c:pt>
              </c:strCache>
            </c:strRef>
          </c:tx>
          <c:spPr>
            <a:solidFill>
              <a:srgbClr val="aecf00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DECISIONS!$B$8:$C$8</c:f>
              <c:numCache>
                <c:formatCode>General</c:formatCode>
                <c:ptCount val="2"/>
                <c:pt idx="0">
                  <c:v>1001</c:v>
                </c:pt>
                <c:pt idx="1">
                  <c:v>473</c:v>
                </c:pt>
              </c:numCache>
            </c:numRef>
          </c:val>
        </c:ser>
        <c:gapWidth val="100"/>
        <c:overlap val="100"/>
        <c:axId val="36966620"/>
        <c:axId val="69087846"/>
      </c:barChart>
      <c:catAx>
        <c:axId val="369666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087846"/>
        <c:crosses val="autoZero"/>
        <c:auto val="1"/>
        <c:lblAlgn val="ctr"/>
        <c:lblOffset val="100"/>
        <c:noMultiLvlLbl val="0"/>
      </c:catAx>
      <c:valAx>
        <c:axId val="6908784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96662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1" sz="800" spc="-1" strike="noStrike">
              <a:latin typeface="Arial Narrow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BAJ!$A$5</c:f>
              <c:strCache>
                <c:ptCount val="1"/>
                <c:pt idx="0">
                  <c:v>accords</c:v>
                </c:pt>
              </c:strCache>
            </c:strRef>
          </c:tx>
          <c:spPr>
            <a:solidFill>
              <a:srgbClr val="00a933"/>
            </a:solidFill>
            <a:ln w="0">
              <a:noFill/>
            </a:ln>
          </c:spPr>
          <c:invertIfNegative val="0"/>
          <c:dLbls>
            <c:numFmt formatCode="#,##0" sourceLinked="0"/>
            <c:txPr>
              <a:bodyPr wrap="squar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BAJ!$B$1:$H$1</c:f>
              <c:strCache>
                <c:ptCount val="7"/>
                <c:pt idx="0">
                  <c:v>2 014</c:v>
                </c:pt>
                <c:pt idx="1">
                  <c:v>2 015</c:v>
                </c:pt>
                <c:pt idx="2">
                  <c:v>2 016</c:v>
                </c:pt>
                <c:pt idx="3">
                  <c:v>2 017</c:v>
                </c:pt>
                <c:pt idx="4">
                  <c:v>2 018</c:v>
                </c:pt>
                <c:pt idx="5">
                  <c:v>2 019</c:v>
                </c:pt>
                <c:pt idx="6">
                  <c:v>2 020</c:v>
                </c:pt>
              </c:strCache>
            </c:strRef>
          </c:cat>
          <c:val>
            <c:numRef>
              <c:f>BAJ!$B$5:$H$5</c:f>
              <c:numCache>
                <c:formatCode>General</c:formatCode>
                <c:ptCount val="7"/>
                <c:pt idx="0">
                  <c:v>27925</c:v>
                </c:pt>
                <c:pt idx="1">
                  <c:v>25933</c:v>
                </c:pt>
                <c:pt idx="2">
                  <c:v>28217</c:v>
                </c:pt>
                <c:pt idx="3">
                  <c:v>43466</c:v>
                </c:pt>
                <c:pt idx="4">
                  <c:v>44985</c:v>
                </c:pt>
                <c:pt idx="5">
                  <c:v>48789</c:v>
                </c:pt>
                <c:pt idx="6">
                  <c:v>40105</c:v>
                </c:pt>
              </c:numCache>
            </c:numRef>
          </c:val>
        </c:ser>
        <c:ser>
          <c:idx val="1"/>
          <c:order val="1"/>
          <c:tx>
            <c:strRef>
              <c:f>BAJ!$A$6</c:f>
              <c:strCache>
                <c:ptCount val="1"/>
                <c:pt idx="0">
                  <c:v>rejets</c:v>
                </c:pt>
              </c:strCache>
            </c:strRef>
          </c:tx>
          <c:spPr>
            <a:solidFill>
              <a:srgbClr val="ff4000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BAJ!$B$1:$H$1</c:f>
              <c:strCache>
                <c:ptCount val="7"/>
                <c:pt idx="0">
                  <c:v>2 014</c:v>
                </c:pt>
                <c:pt idx="1">
                  <c:v>2 015</c:v>
                </c:pt>
                <c:pt idx="2">
                  <c:v>2 016</c:v>
                </c:pt>
                <c:pt idx="3">
                  <c:v>2 017</c:v>
                </c:pt>
                <c:pt idx="4">
                  <c:v>2 018</c:v>
                </c:pt>
                <c:pt idx="5">
                  <c:v>2 019</c:v>
                </c:pt>
                <c:pt idx="6">
                  <c:v>2 020</c:v>
                </c:pt>
              </c:strCache>
            </c:strRef>
          </c:cat>
          <c:val>
            <c:numRef>
              <c:f>BAJ!$B$6:$H$6</c:f>
              <c:numCache>
                <c:formatCode>General</c:formatCode>
                <c:ptCount val="7"/>
                <c:pt idx="0">
                  <c:v>2726</c:v>
                </c:pt>
                <c:pt idx="1">
                  <c:v>2694</c:v>
                </c:pt>
                <c:pt idx="2">
                  <c:v>1107</c:v>
                </c:pt>
                <c:pt idx="3">
                  <c:v>1523</c:v>
                </c:pt>
                <c:pt idx="4">
                  <c:v>1654</c:v>
                </c:pt>
                <c:pt idx="5">
                  <c:v>3099</c:v>
                </c:pt>
                <c:pt idx="6">
                  <c:v>2156</c:v>
                </c:pt>
              </c:numCache>
            </c:numRef>
          </c:val>
        </c:ser>
        <c:gapWidth val="100"/>
        <c:overlap val="100"/>
        <c:axId val="19355011"/>
        <c:axId val="57537610"/>
      </c:barChart>
      <c:lineChart>
        <c:grouping val="stacked"/>
        <c:varyColors val="0"/>
        <c:ser>
          <c:idx val="2"/>
          <c:order val="2"/>
          <c:tx>
            <c:strRef>
              <c:f>BAJ!$A$3</c:f>
              <c:strCache>
                <c:ptCount val="1"/>
                <c:pt idx="0">
                  <c:v>Demandes d’AJ </c:v>
                </c:pt>
              </c:strCache>
            </c:strRef>
          </c:tx>
          <c:spPr>
            <a:solidFill>
              <a:srgbClr val="2a6099"/>
            </a:solidFill>
            <a:ln w="0">
              <a:solidFill>
                <a:srgbClr val="2a6099"/>
              </a:solidFill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BAJ!$B$1:$H$1</c:f>
              <c:strCache>
                <c:ptCount val="7"/>
                <c:pt idx="0">
                  <c:v>2 014</c:v>
                </c:pt>
                <c:pt idx="1">
                  <c:v>2 015</c:v>
                </c:pt>
                <c:pt idx="2">
                  <c:v>2 016</c:v>
                </c:pt>
                <c:pt idx="3">
                  <c:v>2 017</c:v>
                </c:pt>
                <c:pt idx="4">
                  <c:v>2 018</c:v>
                </c:pt>
                <c:pt idx="5">
                  <c:v>2 019</c:v>
                </c:pt>
                <c:pt idx="6">
                  <c:v>2 020</c:v>
                </c:pt>
              </c:strCache>
            </c:strRef>
          </c:cat>
          <c:val>
            <c:numRef>
              <c:f>BAJ!$B$3:$H$3</c:f>
              <c:numCache>
                <c:formatCode>General</c:formatCode>
                <c:ptCount val="7"/>
                <c:pt idx="0">
                  <c:v>25825</c:v>
                </c:pt>
                <c:pt idx="1">
                  <c:v>29181</c:v>
                </c:pt>
                <c:pt idx="2">
                  <c:v>30193</c:v>
                </c:pt>
                <c:pt idx="3">
                  <c:v>42749</c:v>
                </c:pt>
                <c:pt idx="4">
                  <c:v>42620</c:v>
                </c:pt>
                <c:pt idx="5">
                  <c:v>51181</c:v>
                </c:pt>
                <c:pt idx="6">
                  <c:v>39788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355011"/>
        <c:axId val="57537610"/>
      </c:lineChart>
      <c:catAx>
        <c:axId val="1935501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537610"/>
        <c:crosses val="autoZero"/>
        <c:auto val="1"/>
        <c:lblAlgn val="ctr"/>
        <c:lblOffset val="100"/>
        <c:noMultiLvlLbl val="0"/>
      </c:catAx>
      <c:valAx>
        <c:axId val="5753761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355011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2203920</xdr:colOff>
      <xdr:row>14</xdr:row>
      <xdr:rowOff>97920</xdr:rowOff>
    </xdr:from>
    <xdr:to>
      <xdr:col>5</xdr:col>
      <xdr:colOff>731160</xdr:colOff>
      <xdr:row>34</xdr:row>
      <xdr:rowOff>84600</xdr:rowOff>
    </xdr:to>
    <xdr:graphicFrame>
      <xdr:nvGraphicFramePr>
        <xdr:cNvPr id="0" name=""/>
        <xdr:cNvGraphicFramePr/>
      </xdr:nvGraphicFramePr>
      <xdr:xfrm>
        <a:off x="2203920" y="2373480"/>
        <a:ext cx="576288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5400</xdr:colOff>
      <xdr:row>8</xdr:row>
      <xdr:rowOff>48240</xdr:rowOff>
    </xdr:from>
    <xdr:to>
      <xdr:col>12</xdr:col>
      <xdr:colOff>711360</xdr:colOff>
      <xdr:row>28</xdr:row>
      <xdr:rowOff>34200</xdr:rowOff>
    </xdr:to>
    <xdr:graphicFrame>
      <xdr:nvGraphicFramePr>
        <xdr:cNvPr id="1" name=""/>
        <xdr:cNvGraphicFramePr/>
      </xdr:nvGraphicFramePr>
      <xdr:xfrm>
        <a:off x="3080520" y="1185840"/>
        <a:ext cx="718560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:F 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37.71"/>
    <col collapsed="false" customWidth="true" hidden="false" outlineLevel="0" max="2" min="2" style="0" width="21.56"/>
    <col collapsed="false" customWidth="true" hidden="false" outlineLevel="0" max="3" min="3" style="0" width="24.47"/>
    <col collapsed="false" customWidth="true" hidden="false" outlineLevel="0" max="4" min="4" style="1" width="21.56"/>
    <col collapsed="false" customWidth="true" hidden="false" outlineLevel="0" max="5" min="5" style="0" width="17.3"/>
    <col collapsed="false" customWidth="true" hidden="false" outlineLevel="0" max="6" min="6" style="0" width="10.01"/>
    <col collapsed="false" customWidth="true" hidden="false" outlineLevel="0" max="7" min="7" style="0" width="5.88"/>
    <col collapsed="false" customWidth="true" hidden="false" outlineLevel="0" max="8" min="8" style="0" width="13.5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2.8" hidden="false" customHeight="false" outlineLevel="0" collapsed="false">
      <c r="A2" s="4" t="s">
        <v>8</v>
      </c>
      <c r="B2" s="5" t="n">
        <v>29560</v>
      </c>
      <c r="C2" s="5" t="n">
        <v>23149</v>
      </c>
      <c r="D2" s="6" t="n">
        <f aca="false">+C2/C7</f>
        <v>0.550838786436645</v>
      </c>
      <c r="E2" s="5"/>
      <c r="F2" s="5"/>
      <c r="G2" s="5"/>
      <c r="H2" s="5" t="n">
        <v>23149</v>
      </c>
    </row>
    <row r="3" customFormat="false" ht="12.8" hidden="false" customHeight="false" outlineLevel="0" collapsed="false">
      <c r="A3" s="4" t="s">
        <v>9</v>
      </c>
      <c r="B3" s="5" t="n">
        <v>16463</v>
      </c>
      <c r="C3" s="5" t="n">
        <v>5029</v>
      </c>
      <c r="D3" s="6" t="n">
        <f aca="false">+C3/C7</f>
        <v>0.119666864961333</v>
      </c>
      <c r="E3" s="5"/>
      <c r="F3" s="5"/>
      <c r="G3" s="5"/>
      <c r="H3" s="5" t="n">
        <v>5029</v>
      </c>
    </row>
    <row r="4" customFormat="false" ht="12.8" hidden="false" customHeight="false" outlineLevel="0" collapsed="false">
      <c r="A4" s="4" t="s">
        <v>10</v>
      </c>
      <c r="B4" s="5"/>
      <c r="C4" s="5" t="n">
        <f aca="false">SUM(C2:C3)</f>
        <v>28178</v>
      </c>
      <c r="D4" s="6" t="n">
        <f aca="false">SUM(D2:D3)</f>
        <v>0.670505651397978</v>
      </c>
      <c r="E4" s="5" t="n">
        <f aca="false">10254+61</f>
        <v>10315</v>
      </c>
      <c r="F4" s="5" t="n">
        <v>17619</v>
      </c>
      <c r="G4" s="5" t="n">
        <v>244</v>
      </c>
      <c r="H4" s="5" t="n">
        <f aca="false">SUM(H2:H3)</f>
        <v>28178</v>
      </c>
      <c r="I4" s="7" t="n">
        <f aca="false">+E4/H4</f>
        <v>0.366065725033714</v>
      </c>
    </row>
    <row r="5" customFormat="false" ht="12.8" hidden="false" customHeight="false" outlineLevel="0" collapsed="false">
      <c r="A5" s="4" t="s">
        <v>11</v>
      </c>
      <c r="B5" s="5"/>
      <c r="C5" s="5" t="n">
        <v>13021</v>
      </c>
      <c r="D5" s="6" t="n">
        <f aca="false">+C5/C7</f>
        <v>0.309839381320642</v>
      </c>
      <c r="E5" s="5"/>
      <c r="F5" s="5" t="n">
        <v>13021</v>
      </c>
      <c r="G5" s="5"/>
      <c r="H5" s="5" t="n">
        <v>13021</v>
      </c>
      <c r="I5" s="7" t="n">
        <f aca="false">+E5/H5</f>
        <v>0</v>
      </c>
    </row>
    <row r="6" customFormat="false" ht="12.8" hidden="false" customHeight="false" outlineLevel="0" collapsed="false">
      <c r="A6" s="4" t="s">
        <v>12</v>
      </c>
      <c r="B6" s="5"/>
      <c r="C6" s="5" t="n">
        <f aca="false">+13847-C5</f>
        <v>826</v>
      </c>
      <c r="D6" s="6" t="n">
        <f aca="false">+C6/C7</f>
        <v>0.0196549672813801</v>
      </c>
      <c r="E6" s="5"/>
      <c r="F6" s="5" t="n">
        <f aca="false">+473+597-244</f>
        <v>826</v>
      </c>
      <c r="G6" s="5"/>
      <c r="H6" s="5" t="n">
        <f aca="false">SUM(E6:F6)</f>
        <v>826</v>
      </c>
      <c r="I6" s="7" t="n">
        <f aca="false">+E6/H6</f>
        <v>0</v>
      </c>
    </row>
    <row r="7" customFormat="false" ht="12.8" hidden="false" customHeight="false" outlineLevel="0" collapsed="false">
      <c r="A7" s="8" t="s">
        <v>13</v>
      </c>
      <c r="B7" s="9" t="n">
        <f aca="false">SUM(B2:B6)</f>
        <v>46023</v>
      </c>
      <c r="C7" s="9" t="n">
        <f aca="false">SUM(C4:C6)</f>
        <v>42025</v>
      </c>
      <c r="D7" s="10"/>
      <c r="E7" s="9" t="n">
        <f aca="false">SUM(E4:E6)</f>
        <v>10315</v>
      </c>
      <c r="F7" s="9" t="n">
        <f aca="false">SUM(F4:F6)</f>
        <v>31466</v>
      </c>
      <c r="G7" s="9" t="n">
        <v>244</v>
      </c>
      <c r="H7" s="9" t="n">
        <f aca="false">SUM(E7:G7)</f>
        <v>42025</v>
      </c>
      <c r="I7" s="7" t="n">
        <f aca="false">+E7/H7</f>
        <v>0.245449137418203</v>
      </c>
    </row>
    <row r="11" customFormat="false" ht="12.8" hidden="false" customHeight="false" outlineLevel="0" collapsed="false">
      <c r="A11" s="2" t="s">
        <v>14</v>
      </c>
      <c r="B11" s="2" t="s">
        <v>15</v>
      </c>
      <c r="C11" s="2" t="s">
        <v>16</v>
      </c>
    </row>
    <row r="12" customFormat="false" ht="12.8" hidden="false" customHeight="false" outlineLevel="0" collapsed="false">
      <c r="A12" s="4" t="s">
        <v>17</v>
      </c>
      <c r="B12" s="11" t="s">
        <v>18</v>
      </c>
      <c r="C12" s="5" t="n">
        <f aca="false">+B12*1.2</f>
        <v>43665.6</v>
      </c>
    </row>
    <row r="13" customFormat="false" ht="12.8" hidden="false" customHeight="false" outlineLevel="0" collapsed="false">
      <c r="A13" s="4" t="n">
        <v>2019</v>
      </c>
      <c r="B13" s="5" t="n">
        <v>29495</v>
      </c>
      <c r="C13" s="5" t="n">
        <f aca="false">+B13*1.2</f>
        <v>35394</v>
      </c>
    </row>
    <row r="14" customFormat="false" ht="12.8" hidden="false" customHeight="false" outlineLevel="0" collapsed="false">
      <c r="A14" s="4" t="n">
        <v>2020</v>
      </c>
      <c r="B14" s="5" t="n">
        <v>33513</v>
      </c>
      <c r="C14" s="5" t="n">
        <f aca="false">+B14*1.2</f>
        <v>40215.6</v>
      </c>
    </row>
    <row r="15" customFormat="false" ht="12.8" hidden="false" customHeight="false" outlineLevel="0" collapsed="false">
      <c r="A15" s="8" t="s">
        <v>19</v>
      </c>
      <c r="B15" s="9" t="n">
        <f aca="false">+B14-B13</f>
        <v>4018</v>
      </c>
      <c r="C15" s="9" t="n">
        <f aca="false">+C14-C13</f>
        <v>4821.6</v>
      </c>
    </row>
    <row r="18" customFormat="false" ht="12.8" hidden="false" customHeight="false" outlineLevel="0" collapsed="false">
      <c r="A18" s="12" t="s">
        <v>20</v>
      </c>
      <c r="B18" s="12" t="n">
        <v>2019</v>
      </c>
      <c r="C18" s="12" t="n">
        <v>2020</v>
      </c>
    </row>
    <row r="19" customFormat="false" ht="12.8" hidden="false" customHeight="false" outlineLevel="0" collapsed="false">
      <c r="A19" s="13" t="s">
        <v>21</v>
      </c>
      <c r="B19" s="14" t="n">
        <v>294</v>
      </c>
      <c r="C19" s="14" t="n">
        <v>323</v>
      </c>
    </row>
    <row r="20" customFormat="false" ht="12.8" hidden="false" customHeight="false" outlineLevel="0" collapsed="false">
      <c r="A20" s="13" t="s">
        <v>22</v>
      </c>
      <c r="B20" s="14" t="n">
        <v>120</v>
      </c>
      <c r="C20" s="14" t="n">
        <v>112</v>
      </c>
    </row>
    <row r="21" customFormat="false" ht="12.8" hidden="false" customHeight="false" outlineLevel="0" collapsed="false">
      <c r="A21" s="13" t="s">
        <v>23</v>
      </c>
      <c r="B21" s="14" t="n">
        <v>169</v>
      </c>
      <c r="C21" s="14" t="n">
        <v>100</v>
      </c>
    </row>
    <row r="22" customFormat="false" ht="12.8" hidden="false" customHeight="false" outlineLevel="0" collapsed="false">
      <c r="A22" s="15" t="s">
        <v>24</v>
      </c>
      <c r="B22" s="16" t="n">
        <v>218</v>
      </c>
      <c r="C22" s="16" t="n">
        <v>291</v>
      </c>
    </row>
  </sheetData>
  <autoFilter ref="A11:C1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:F"/>
    </sheetView>
  </sheetViews>
  <sheetFormatPr defaultColWidth="11.55078125" defaultRowHeight="12.8" zeroHeight="false" outlineLevelRow="0" outlineLevelCol="0"/>
  <cols>
    <col collapsed="false" customWidth="false" hidden="false" outlineLevel="0" max="5" min="3" style="17" width="11.5"/>
    <col collapsed="false" customWidth="false" hidden="false" outlineLevel="0" max="7" min="7" style="17" width="11.5"/>
    <col collapsed="false" customWidth="false" hidden="false" outlineLevel="0" max="8" min="8" style="18" width="11.5"/>
  </cols>
  <sheetData>
    <row r="1" customFormat="false" ht="12.8" hidden="false" customHeight="false" outlineLevel="0" collapsed="false">
      <c r="A1" s="19" t="s">
        <v>25</v>
      </c>
      <c r="B1" s="19" t="s">
        <v>26</v>
      </c>
      <c r="C1" s="20" t="s">
        <v>5</v>
      </c>
      <c r="D1" s="20" t="s">
        <v>27</v>
      </c>
      <c r="E1" s="20" t="s">
        <v>28</v>
      </c>
      <c r="G1" s="20" t="s">
        <v>29</v>
      </c>
      <c r="H1" s="21" t="s">
        <v>30</v>
      </c>
      <c r="I1" s="19" t="s">
        <v>31</v>
      </c>
      <c r="J1" s="19" t="s">
        <v>27</v>
      </c>
      <c r="K1" s="19" t="s">
        <v>28</v>
      </c>
      <c r="L1" s="19" t="s">
        <v>32</v>
      </c>
      <c r="M1" s="19" t="s">
        <v>30</v>
      </c>
      <c r="N1" s="19" t="s">
        <v>33</v>
      </c>
    </row>
    <row r="2" customFormat="false" ht="12.8" hidden="false" customHeight="false" outlineLevel="0" collapsed="false">
      <c r="A2" s="0" t="s">
        <v>13</v>
      </c>
      <c r="B2" s="0" t="s">
        <v>13</v>
      </c>
      <c r="C2" s="17" t="n">
        <v>31746</v>
      </c>
      <c r="D2" s="17" t="n">
        <v>6130</v>
      </c>
      <c r="E2" s="17" t="n">
        <v>4141</v>
      </c>
      <c r="G2" s="17" t="n">
        <f aca="false">SUM(D2:E2)</f>
        <v>10271</v>
      </c>
      <c r="H2" s="18" t="n">
        <v>42020</v>
      </c>
      <c r="I2" s="22" t="n">
        <f aca="false">+1-C2/H2</f>
        <v>0.244502617801047</v>
      </c>
      <c r="J2" s="0" t="n">
        <v>9237</v>
      </c>
      <c r="K2" s="0" t="n">
        <v>4638</v>
      </c>
      <c r="L2" s="0" t="n">
        <v>52442</v>
      </c>
      <c r="M2" s="0" t="n">
        <v>66437</v>
      </c>
      <c r="N2" s="22" t="n">
        <f aca="false">+1-L2/M2</f>
        <v>0.210650691632675</v>
      </c>
    </row>
    <row r="3" customFormat="false" ht="12.8" hidden="false" customHeight="false" outlineLevel="0" collapsed="false">
      <c r="A3" s="19" t="s">
        <v>34</v>
      </c>
      <c r="B3" s="19" t="s">
        <v>35</v>
      </c>
      <c r="C3" s="20" t="n">
        <v>3219</v>
      </c>
      <c r="D3" s="20" t="n">
        <v>823</v>
      </c>
      <c r="E3" s="20" t="n">
        <v>143</v>
      </c>
      <c r="G3" s="17" t="n">
        <f aca="false">SUM(D3:E3)</f>
        <v>966</v>
      </c>
      <c r="H3" s="21" t="n">
        <v>4185</v>
      </c>
      <c r="I3" s="22" t="n">
        <f aca="false">+1-C3/H3</f>
        <v>0.230824372759857</v>
      </c>
      <c r="J3" s="0" t="n">
        <v>801</v>
      </c>
      <c r="K3" s="0" t="n">
        <v>153</v>
      </c>
      <c r="L3" s="0" t="n">
        <f aca="false">+M3-J3-K3</f>
        <v>2567</v>
      </c>
      <c r="M3" s="0" t="n">
        <v>3521</v>
      </c>
      <c r="N3" s="22" t="n">
        <f aca="false">+1-L3/M3</f>
        <v>0.270945754047146</v>
      </c>
    </row>
    <row r="4" customFormat="false" ht="12.8" hidden="false" customHeight="false" outlineLevel="0" collapsed="false">
      <c r="A4" s="19" t="s">
        <v>36</v>
      </c>
      <c r="B4" s="19" t="s">
        <v>37</v>
      </c>
      <c r="C4" s="20" t="n">
        <v>609</v>
      </c>
      <c r="D4" s="20" t="n">
        <v>501</v>
      </c>
      <c r="E4" s="20" t="n">
        <v>2029</v>
      </c>
      <c r="G4" s="17" t="n">
        <f aca="false">SUM(D4:E4)</f>
        <v>2530</v>
      </c>
      <c r="H4" s="21" t="n">
        <v>3139</v>
      </c>
      <c r="I4" s="22" t="n">
        <f aca="false">+1-C4/H4</f>
        <v>0.805989168525008</v>
      </c>
      <c r="J4" s="23" t="n">
        <v>521</v>
      </c>
      <c r="K4" s="23" t="n">
        <v>1208</v>
      </c>
      <c r="L4" s="0" t="n">
        <f aca="false">+M4-J4-K4</f>
        <v>583</v>
      </c>
      <c r="M4" s="0" t="n">
        <v>2312</v>
      </c>
      <c r="N4" s="22" t="n">
        <f aca="false">+1-L4/M4</f>
        <v>0.747837370242215</v>
      </c>
    </row>
    <row r="5" customFormat="false" ht="12.8" hidden="false" customHeight="false" outlineLevel="0" collapsed="false">
      <c r="A5" s="19" t="s">
        <v>38</v>
      </c>
      <c r="B5" s="19" t="s">
        <v>39</v>
      </c>
      <c r="C5" s="20" t="n">
        <v>2536</v>
      </c>
      <c r="D5" s="20" t="n">
        <v>30</v>
      </c>
      <c r="E5" s="20" t="n">
        <v>20</v>
      </c>
      <c r="G5" s="17" t="n">
        <f aca="false">SUM(D5:E5)</f>
        <v>50</v>
      </c>
      <c r="H5" s="21" t="n">
        <v>2586</v>
      </c>
      <c r="I5" s="22" t="n">
        <f aca="false">+1-C5/H5</f>
        <v>0.0193348801237432</v>
      </c>
      <c r="J5" s="0" t="n">
        <v>83</v>
      </c>
      <c r="K5" s="0" t="n">
        <v>89</v>
      </c>
      <c r="L5" s="0" t="n">
        <f aca="false">+M5-J5-K5</f>
        <v>5376</v>
      </c>
      <c r="M5" s="0" t="n">
        <v>5548</v>
      </c>
      <c r="N5" s="22" t="n">
        <f aca="false">+1-L5/M5</f>
        <v>0.0310021629416006</v>
      </c>
    </row>
    <row r="6" customFormat="false" ht="12.8" hidden="false" customHeight="false" outlineLevel="0" collapsed="false">
      <c r="A6" s="19" t="s">
        <v>40</v>
      </c>
      <c r="B6" s="19" t="s">
        <v>41</v>
      </c>
      <c r="C6" s="20" t="n">
        <v>2393</v>
      </c>
      <c r="D6" s="20" t="n">
        <v>49</v>
      </c>
      <c r="E6" s="20" t="n">
        <v>81</v>
      </c>
      <c r="G6" s="17" t="n">
        <f aca="false">SUM(D6:E6)</f>
        <v>130</v>
      </c>
      <c r="H6" s="21" t="n">
        <v>2523</v>
      </c>
      <c r="I6" s="22" t="n">
        <f aca="false">+1-C6/H6</f>
        <v>0.0515259611573523</v>
      </c>
      <c r="J6" s="0" t="n">
        <v>118</v>
      </c>
      <c r="K6" s="0" t="n">
        <v>277</v>
      </c>
      <c r="L6" s="0" t="n">
        <f aca="false">+M6-J6-K6</f>
        <v>5727</v>
      </c>
      <c r="M6" s="0" t="n">
        <v>6122</v>
      </c>
      <c r="N6" s="22" t="n">
        <f aca="false">+1-L6/M6</f>
        <v>0.0645213982358707</v>
      </c>
    </row>
    <row r="7" customFormat="false" ht="12.8" hidden="false" customHeight="false" outlineLevel="0" collapsed="false">
      <c r="A7" s="19" t="s">
        <v>42</v>
      </c>
      <c r="B7" s="19" t="s">
        <v>43</v>
      </c>
      <c r="C7" s="20" t="n">
        <v>1702</v>
      </c>
      <c r="D7" s="20" t="n">
        <v>292</v>
      </c>
      <c r="E7" s="20" t="n">
        <v>126</v>
      </c>
      <c r="G7" s="17" t="n">
        <f aca="false">SUM(D7:E7)</f>
        <v>418</v>
      </c>
      <c r="H7" s="21" t="n">
        <v>2120</v>
      </c>
      <c r="I7" s="22" t="n">
        <f aca="false">+1-C7/H7</f>
        <v>0.197169811320755</v>
      </c>
      <c r="J7" s="0" t="n">
        <v>483</v>
      </c>
      <c r="K7" s="0" t="n">
        <v>174</v>
      </c>
      <c r="L7" s="0" t="n">
        <f aca="false">+M7-J7-K7</f>
        <v>2157</v>
      </c>
      <c r="M7" s="0" t="n">
        <v>2814</v>
      </c>
      <c r="N7" s="22" t="n">
        <f aca="false">+1-L7/M7</f>
        <v>0.233475479744137</v>
      </c>
    </row>
    <row r="8" customFormat="false" ht="12.8" hidden="false" customHeight="false" outlineLevel="0" collapsed="false">
      <c r="A8" s="19" t="s">
        <v>44</v>
      </c>
      <c r="B8" s="19" t="s">
        <v>45</v>
      </c>
      <c r="C8" s="20" t="n">
        <v>1930</v>
      </c>
      <c r="D8" s="20" t="n">
        <v>21</v>
      </c>
      <c r="E8" s="20" t="n">
        <v>10</v>
      </c>
      <c r="G8" s="17" t="n">
        <f aca="false">SUM(D8:E8)</f>
        <v>31</v>
      </c>
      <c r="H8" s="21" t="n">
        <v>1961</v>
      </c>
      <c r="I8" s="22" t="n">
        <f aca="false">+1-C8/H8</f>
        <v>0.01580826109128</v>
      </c>
      <c r="J8" s="0" t="n">
        <v>35</v>
      </c>
      <c r="K8" s="0" t="n">
        <v>19</v>
      </c>
      <c r="L8" s="0" t="n">
        <f aca="false">+M8-J8-K8</f>
        <v>2820</v>
      </c>
      <c r="M8" s="0" t="n">
        <v>2874</v>
      </c>
      <c r="N8" s="22" t="n">
        <f aca="false">+1-L8/M8</f>
        <v>0.0187891440501043</v>
      </c>
    </row>
    <row r="9" customFormat="false" ht="12.8" hidden="false" customHeight="false" outlineLevel="0" collapsed="false">
      <c r="A9" s="19" t="s">
        <v>46</v>
      </c>
      <c r="B9" s="19" t="s">
        <v>47</v>
      </c>
      <c r="C9" s="20" t="n">
        <v>1601</v>
      </c>
      <c r="D9" s="20" t="n">
        <v>293</v>
      </c>
      <c r="E9" s="20" t="n">
        <v>44</v>
      </c>
      <c r="G9" s="17" t="n">
        <f aca="false">SUM(D9:E9)</f>
        <v>337</v>
      </c>
      <c r="H9" s="21" t="n">
        <v>1938</v>
      </c>
      <c r="I9" s="22" t="n">
        <f aca="false">+1-C9/H9</f>
        <v>0.173890608875129</v>
      </c>
      <c r="J9" s="0" t="n">
        <v>444</v>
      </c>
      <c r="K9" s="0" t="n">
        <v>62</v>
      </c>
      <c r="L9" s="0" t="n">
        <f aca="false">+M9-J9-K9</f>
        <v>1932</v>
      </c>
      <c r="M9" s="0" t="n">
        <v>2438</v>
      </c>
      <c r="N9" s="22" t="n">
        <f aca="false">+1-L9/M9</f>
        <v>0.207547169811321</v>
      </c>
    </row>
    <row r="10" customFormat="false" ht="12.8" hidden="false" customHeight="false" outlineLevel="0" collapsed="false">
      <c r="A10" s="19" t="s">
        <v>48</v>
      </c>
      <c r="B10" s="19" t="s">
        <v>49</v>
      </c>
      <c r="C10" s="20" t="n">
        <v>1435</v>
      </c>
      <c r="D10" s="20" t="n">
        <v>281</v>
      </c>
      <c r="E10" s="20" t="n">
        <v>75</v>
      </c>
      <c r="G10" s="17" t="n">
        <f aca="false">SUM(D10:E10)</f>
        <v>356</v>
      </c>
      <c r="H10" s="21" t="n">
        <v>1791</v>
      </c>
      <c r="I10" s="22" t="n">
        <f aca="false">+1-C10/H10</f>
        <v>0.198771635957566</v>
      </c>
      <c r="J10" s="0" t="n">
        <v>607</v>
      </c>
      <c r="K10" s="0" t="n">
        <v>149</v>
      </c>
      <c r="L10" s="0" t="n">
        <f aca="false">+M10-J10-K10</f>
        <v>3011</v>
      </c>
      <c r="M10" s="0" t="n">
        <v>3767</v>
      </c>
      <c r="N10" s="22" t="n">
        <f aca="false">+1-L10/M10</f>
        <v>0.20069020440669</v>
      </c>
    </row>
    <row r="11" customFormat="false" ht="12.8" hidden="false" customHeight="false" outlineLevel="0" collapsed="false">
      <c r="A11" s="19" t="s">
        <v>50</v>
      </c>
      <c r="B11" s="19" t="s">
        <v>51</v>
      </c>
      <c r="C11" s="20" t="n">
        <v>1596</v>
      </c>
      <c r="D11" s="20" t="n">
        <v>75</v>
      </c>
      <c r="E11" s="20" t="n">
        <v>37</v>
      </c>
      <c r="G11" s="17" t="n">
        <f aca="false">SUM(D11:E11)</f>
        <v>112</v>
      </c>
      <c r="H11" s="21" t="n">
        <v>1708</v>
      </c>
      <c r="I11" s="22" t="n">
        <f aca="false">+1-C11/H11</f>
        <v>0.0655737704918032</v>
      </c>
      <c r="J11" s="0" t="n">
        <v>45</v>
      </c>
      <c r="K11" s="0" t="n">
        <v>40</v>
      </c>
      <c r="L11" s="0" t="n">
        <f aca="false">+M11-J11-K11</f>
        <v>2277</v>
      </c>
      <c r="M11" s="0" t="n">
        <v>2362</v>
      </c>
      <c r="N11" s="22" t="n">
        <f aca="false">+1-L11/M11</f>
        <v>0.0359864521591872</v>
      </c>
    </row>
    <row r="12" customFormat="false" ht="12.8" hidden="false" customHeight="false" outlineLevel="0" collapsed="false">
      <c r="A12" s="19" t="s">
        <v>52</v>
      </c>
      <c r="B12" s="19" t="s">
        <v>53</v>
      </c>
      <c r="C12" s="20" t="n">
        <v>1517</v>
      </c>
      <c r="D12" s="20" t="n">
        <v>120</v>
      </c>
      <c r="E12" s="20" t="n">
        <v>27</v>
      </c>
      <c r="G12" s="17" t="n">
        <f aca="false">SUM(D12:E12)</f>
        <v>147</v>
      </c>
      <c r="H12" s="21" t="n">
        <v>1664</v>
      </c>
      <c r="I12" s="22" t="n">
        <f aca="false">+1-C12/H12</f>
        <v>0.0883413461538462</v>
      </c>
      <c r="J12" s="0" t="n">
        <v>170</v>
      </c>
      <c r="K12" s="0" t="n">
        <v>46</v>
      </c>
      <c r="L12" s="0" t="n">
        <f aca="false">+M12-J12-K12</f>
        <v>1755</v>
      </c>
      <c r="M12" s="0" t="n">
        <v>1971</v>
      </c>
      <c r="N12" s="22" t="n">
        <f aca="false">+1-L12/M12</f>
        <v>0.10958904109589</v>
      </c>
    </row>
    <row r="13" customFormat="false" ht="12.8" hidden="false" customHeight="false" outlineLevel="0" collapsed="false">
      <c r="A13" s="19" t="s">
        <v>54</v>
      </c>
      <c r="B13" s="19" t="s">
        <v>55</v>
      </c>
      <c r="C13" s="20" t="n">
        <v>674</v>
      </c>
      <c r="D13" s="20" t="n">
        <v>440</v>
      </c>
      <c r="E13" s="20" t="n">
        <v>244</v>
      </c>
      <c r="G13" s="17" t="n">
        <f aca="false">SUM(D13:E13)</f>
        <v>684</v>
      </c>
      <c r="H13" s="21" t="n">
        <v>1358</v>
      </c>
      <c r="I13" s="22" t="n">
        <f aca="false">+1-C13/H13</f>
        <v>0.503681885125184</v>
      </c>
      <c r="J13" s="0" t="n">
        <v>743</v>
      </c>
      <c r="K13" s="0" t="n">
        <v>635</v>
      </c>
      <c r="L13" s="0" t="n">
        <f aca="false">+M13-J13-K13</f>
        <v>980</v>
      </c>
      <c r="M13" s="0" t="n">
        <v>2358</v>
      </c>
      <c r="N13" s="22" t="n">
        <f aca="false">+1-L13/M13</f>
        <v>0.584393553859203</v>
      </c>
    </row>
    <row r="14" customFormat="false" ht="12.8" hidden="false" customHeight="false" outlineLevel="0" collapsed="false">
      <c r="A14" s="19" t="s">
        <v>56</v>
      </c>
      <c r="B14" s="19" t="s">
        <v>57</v>
      </c>
      <c r="C14" s="20" t="n">
        <v>1037</v>
      </c>
      <c r="D14" s="20" t="n">
        <v>197</v>
      </c>
      <c r="E14" s="20" t="n">
        <v>67</v>
      </c>
      <c r="G14" s="17" t="n">
        <f aca="false">SUM(D14:E14)</f>
        <v>264</v>
      </c>
      <c r="H14" s="21" t="n">
        <v>1301</v>
      </c>
      <c r="I14" s="22" t="n">
        <f aca="false">+1-C14/H14</f>
        <v>0.202920830130669</v>
      </c>
      <c r="J14" s="0" t="n">
        <v>443</v>
      </c>
      <c r="K14" s="0" t="n">
        <v>125</v>
      </c>
      <c r="L14" s="0" t="n">
        <f aca="false">+M14-J14-K14</f>
        <v>2220</v>
      </c>
      <c r="M14" s="0" t="n">
        <v>2788</v>
      </c>
      <c r="N14" s="22" t="n">
        <f aca="false">+1-L14/M14</f>
        <v>0.203730272596844</v>
      </c>
    </row>
    <row r="15" customFormat="false" ht="12.8" hidden="false" customHeight="false" outlineLevel="0" collapsed="false">
      <c r="A15" s="19" t="s">
        <v>58</v>
      </c>
      <c r="B15" s="19" t="s">
        <v>59</v>
      </c>
      <c r="C15" s="20" t="n">
        <v>435</v>
      </c>
      <c r="D15" s="20" t="n">
        <v>288</v>
      </c>
      <c r="E15" s="20" t="n">
        <v>489</v>
      </c>
      <c r="G15" s="17" t="n">
        <f aca="false">SUM(D15:E15)</f>
        <v>777</v>
      </c>
      <c r="H15" s="21" t="n">
        <v>1212</v>
      </c>
      <c r="I15" s="22" t="n">
        <f aca="false">+1-C15/H15</f>
        <v>0.641089108910891</v>
      </c>
      <c r="J15" s="0" t="n">
        <v>133</v>
      </c>
      <c r="K15" s="0" t="n">
        <v>406</v>
      </c>
      <c r="L15" s="0" t="n">
        <f aca="false">+M15-J15-K15</f>
        <v>260</v>
      </c>
      <c r="M15" s="0" t="n">
        <v>799</v>
      </c>
      <c r="N15" s="22" t="n">
        <f aca="false">+1-L15/M15</f>
        <v>0.67459324155194</v>
      </c>
    </row>
    <row r="16" customFormat="false" ht="12.8" hidden="false" customHeight="false" outlineLevel="0" collapsed="false">
      <c r="A16" s="19" t="s">
        <v>60</v>
      </c>
      <c r="B16" s="19" t="s">
        <v>61</v>
      </c>
      <c r="C16" s="20" t="n">
        <v>740</v>
      </c>
      <c r="D16" s="20" t="n">
        <v>395</v>
      </c>
      <c r="E16" s="20" t="n">
        <v>8</v>
      </c>
      <c r="G16" s="17" t="n">
        <f aca="false">SUM(D16:E16)</f>
        <v>403</v>
      </c>
      <c r="H16" s="21" t="n">
        <v>1143</v>
      </c>
      <c r="I16" s="22" t="n">
        <f aca="false">+1-C16/H16</f>
        <v>0.352580927384077</v>
      </c>
      <c r="J16" s="0" t="n">
        <v>495</v>
      </c>
      <c r="K16" s="0" t="n">
        <v>6</v>
      </c>
      <c r="L16" s="0" t="n">
        <f aca="false">+M16-J16-K16</f>
        <v>911</v>
      </c>
      <c r="M16" s="0" t="n">
        <v>1412</v>
      </c>
      <c r="N16" s="22" t="n">
        <f aca="false">+1-L16/M16</f>
        <v>0.354815864022663</v>
      </c>
    </row>
    <row r="17" customFormat="false" ht="12.8" hidden="false" customHeight="false" outlineLevel="0" collapsed="false">
      <c r="A17" s="19" t="s">
        <v>62</v>
      </c>
      <c r="B17" s="19" t="s">
        <v>63</v>
      </c>
      <c r="C17" s="20" t="n">
        <v>746</v>
      </c>
      <c r="D17" s="20" t="n">
        <v>252</v>
      </c>
      <c r="E17" s="20" t="n">
        <v>27</v>
      </c>
      <c r="G17" s="17" t="n">
        <f aca="false">SUM(D17:E17)</f>
        <v>279</v>
      </c>
      <c r="H17" s="21" t="n">
        <v>1025</v>
      </c>
      <c r="I17" s="22" t="n">
        <f aca="false">+1-C17/H17</f>
        <v>0.27219512195122</v>
      </c>
      <c r="J17" s="0" t="n">
        <v>288</v>
      </c>
      <c r="K17" s="0" t="n">
        <v>29</v>
      </c>
      <c r="L17" s="0" t="n">
        <f aca="false">+M17-J17-K17</f>
        <v>885</v>
      </c>
      <c r="M17" s="0" t="n">
        <v>1202</v>
      </c>
      <c r="N17" s="22" t="n">
        <f aca="false">+1-L17/M17</f>
        <v>0.263727121464226</v>
      </c>
    </row>
    <row r="18" customFormat="false" ht="12.8" hidden="false" customHeight="false" outlineLevel="0" collapsed="false">
      <c r="A18" s="19" t="s">
        <v>64</v>
      </c>
      <c r="B18" s="19" t="s">
        <v>65</v>
      </c>
      <c r="C18" s="20" t="n">
        <v>324</v>
      </c>
      <c r="D18" s="20" t="n">
        <v>459</v>
      </c>
      <c r="E18" s="20" t="n">
        <v>136</v>
      </c>
      <c r="G18" s="17" t="n">
        <f aca="false">SUM(D18:E18)</f>
        <v>595</v>
      </c>
      <c r="H18" s="21" t="n">
        <v>919</v>
      </c>
      <c r="I18" s="22" t="n">
        <f aca="false">+1-C18/H18</f>
        <v>0.647442872687704</v>
      </c>
      <c r="J18" s="0" t="n">
        <v>646</v>
      </c>
      <c r="K18" s="0" t="n">
        <v>90</v>
      </c>
      <c r="L18" s="0" t="n">
        <f aca="false">+M18-J18-K18</f>
        <v>490</v>
      </c>
      <c r="M18" s="0" t="n">
        <v>1226</v>
      </c>
      <c r="N18" s="22" t="n">
        <f aca="false">+1-L18/M18</f>
        <v>0.600326264274062</v>
      </c>
    </row>
    <row r="19" customFormat="false" ht="12.8" hidden="false" customHeight="false" outlineLevel="0" collapsed="false">
      <c r="A19" s="19" t="s">
        <v>66</v>
      </c>
      <c r="B19" s="19" t="s">
        <v>67</v>
      </c>
      <c r="C19" s="20" t="n">
        <v>852</v>
      </c>
      <c r="D19" s="20" t="n">
        <v>18</v>
      </c>
      <c r="E19" s="20" t="n">
        <v>23</v>
      </c>
      <c r="G19" s="17" t="n">
        <f aca="false">SUM(D19:E19)</f>
        <v>41</v>
      </c>
      <c r="H19" s="21" t="n">
        <v>893</v>
      </c>
      <c r="I19" s="22" t="n">
        <f aca="false">+1-C19/H19</f>
        <v>0.0459126539753639</v>
      </c>
      <c r="J19" s="0" t="n">
        <v>22</v>
      </c>
      <c r="K19" s="0" t="n">
        <v>72</v>
      </c>
      <c r="L19" s="0" t="n">
        <f aca="false">+M19-J19-K19</f>
        <v>1514</v>
      </c>
      <c r="M19" s="0" t="n">
        <v>1608</v>
      </c>
      <c r="N19" s="22" t="n">
        <f aca="false">+1-L19/M19</f>
        <v>0.0584577114427861</v>
      </c>
    </row>
    <row r="20" customFormat="false" ht="12.8" hidden="false" customHeight="false" outlineLevel="0" collapsed="false">
      <c r="A20" s="19" t="s">
        <v>68</v>
      </c>
      <c r="B20" s="19" t="s">
        <v>69</v>
      </c>
      <c r="C20" s="20" t="n">
        <v>666</v>
      </c>
      <c r="D20" s="20" t="n">
        <v>181</v>
      </c>
      <c r="E20" s="20" t="n">
        <v>40</v>
      </c>
      <c r="G20" s="17" t="n">
        <f aca="false">SUM(D20:E20)</f>
        <v>221</v>
      </c>
      <c r="H20" s="21" t="n">
        <v>887</v>
      </c>
      <c r="I20" s="22" t="n">
        <f aca="false">+1-C20/H20</f>
        <v>0.249154453213078</v>
      </c>
      <c r="J20" s="0" t="n">
        <v>376</v>
      </c>
      <c r="K20" s="0" t="n">
        <v>81</v>
      </c>
      <c r="L20" s="0" t="n">
        <f aca="false">+M20-J20-K20</f>
        <v>944</v>
      </c>
      <c r="M20" s="0" t="n">
        <v>1401</v>
      </c>
      <c r="N20" s="22" t="n">
        <f aca="false">+1-L20/M20</f>
        <v>0.326195574589579</v>
      </c>
    </row>
    <row r="21" customFormat="false" ht="12.8" hidden="false" customHeight="false" outlineLevel="0" collapsed="false">
      <c r="A21" s="19" t="s">
        <v>70</v>
      </c>
      <c r="B21" s="19" t="s">
        <v>71</v>
      </c>
      <c r="C21" s="20" t="n">
        <v>741</v>
      </c>
      <c r="D21" s="20" t="n">
        <v>96</v>
      </c>
      <c r="E21" s="20" t="n">
        <v>15</v>
      </c>
      <c r="G21" s="17" t="n">
        <f aca="false">SUM(D21:E21)</f>
        <v>111</v>
      </c>
      <c r="H21" s="21" t="n">
        <v>852</v>
      </c>
      <c r="I21" s="22" t="n">
        <f aca="false">+1-C21/H21</f>
        <v>0.130281690140845</v>
      </c>
      <c r="J21" s="0" t="n">
        <v>177</v>
      </c>
      <c r="K21" s="0" t="n">
        <v>33</v>
      </c>
      <c r="L21" s="0" t="n">
        <f aca="false">+M21-J21-K21</f>
        <v>1178</v>
      </c>
      <c r="M21" s="0" t="n">
        <v>1388</v>
      </c>
      <c r="N21" s="22" t="n">
        <f aca="false">+1-L21/M21</f>
        <v>0.151296829971182</v>
      </c>
    </row>
    <row r="22" customFormat="false" ht="12.8" hidden="false" customHeight="false" outlineLevel="0" collapsed="false">
      <c r="A22" s="19" t="s">
        <v>72</v>
      </c>
      <c r="B22" s="19" t="s">
        <v>73</v>
      </c>
      <c r="C22" s="20" t="n">
        <v>640</v>
      </c>
      <c r="D22" s="20" t="n">
        <v>113</v>
      </c>
      <c r="E22" s="20" t="n">
        <v>9</v>
      </c>
      <c r="G22" s="17" t="n">
        <f aca="false">SUM(D22:E22)</f>
        <v>122</v>
      </c>
      <c r="H22" s="21" t="n">
        <v>762</v>
      </c>
      <c r="I22" s="22" t="n">
        <f aca="false">+1-C22/H22</f>
        <v>0.16010498687664</v>
      </c>
      <c r="J22" s="0" t="n">
        <v>190</v>
      </c>
      <c r="K22" s="0" t="n">
        <v>8</v>
      </c>
      <c r="L22" s="0" t="n">
        <f aca="false">+M22-J22-K22</f>
        <v>751</v>
      </c>
      <c r="M22" s="0" t="n">
        <v>949</v>
      </c>
      <c r="N22" s="22" t="n">
        <f aca="false">+1-L22/M22</f>
        <v>0.208640674394099</v>
      </c>
    </row>
    <row r="23" customFormat="false" ht="12.8" hidden="false" customHeight="false" outlineLevel="0" collapsed="false">
      <c r="A23" s="19" t="s">
        <v>74</v>
      </c>
      <c r="B23" s="19" t="s">
        <v>75</v>
      </c>
      <c r="C23" s="20" t="n">
        <v>621</v>
      </c>
      <c r="D23" s="20" t="n">
        <v>29</v>
      </c>
      <c r="E23" s="20" t="n">
        <v>32</v>
      </c>
      <c r="G23" s="17" t="n">
        <f aca="false">SUM(D23:E23)</f>
        <v>61</v>
      </c>
      <c r="H23" s="21" t="n">
        <v>682</v>
      </c>
      <c r="I23" s="22" t="n">
        <f aca="false">+1-C23/H23</f>
        <v>0.0894428152492669</v>
      </c>
      <c r="J23" s="0" t="n">
        <v>116</v>
      </c>
      <c r="K23" s="0" t="n">
        <v>95</v>
      </c>
      <c r="L23" s="0" t="n">
        <f aca="false">+M23-J23-K23</f>
        <v>1223</v>
      </c>
      <c r="M23" s="0" t="n">
        <v>1434</v>
      </c>
      <c r="N23" s="22" t="n">
        <f aca="false">+1-L23/M23</f>
        <v>0.147140864714087</v>
      </c>
    </row>
    <row r="24" customFormat="false" ht="12.8" hidden="false" customHeight="false" outlineLevel="0" collapsed="false">
      <c r="A24" s="19" t="s">
        <v>76</v>
      </c>
      <c r="B24" s="19" t="s">
        <v>77</v>
      </c>
      <c r="C24" s="20" t="n">
        <v>619</v>
      </c>
      <c r="D24" s="20" t="n">
        <v>19</v>
      </c>
      <c r="E24" s="20" t="n">
        <v>19</v>
      </c>
      <c r="G24" s="17" t="n">
        <f aca="false">SUM(D24:E24)</f>
        <v>38</v>
      </c>
      <c r="H24" s="21" t="n">
        <v>657</v>
      </c>
      <c r="I24" s="22" t="n">
        <f aca="false">+1-C24/H24</f>
        <v>0.0578386605783866</v>
      </c>
      <c r="J24" s="0" t="n">
        <v>66</v>
      </c>
      <c r="K24" s="0" t="n">
        <v>45</v>
      </c>
      <c r="L24" s="0" t="n">
        <f aca="false">+M24-J24-K24</f>
        <v>1268</v>
      </c>
      <c r="M24" s="0" t="n">
        <v>1379</v>
      </c>
      <c r="N24" s="22" t="n">
        <f aca="false">+1-L24/M24</f>
        <v>0.0804931109499637</v>
      </c>
    </row>
    <row r="25" customFormat="false" ht="12.8" hidden="false" customHeight="false" outlineLevel="0" collapsed="false">
      <c r="A25" s="19" t="s">
        <v>78</v>
      </c>
      <c r="B25" s="19" t="s">
        <v>79</v>
      </c>
      <c r="C25" s="20" t="n">
        <v>358</v>
      </c>
      <c r="D25" s="20" t="n">
        <v>122</v>
      </c>
      <c r="E25" s="20" t="n">
        <v>37</v>
      </c>
      <c r="G25" s="17" t="n">
        <f aca="false">SUM(D25:E25)</f>
        <v>159</v>
      </c>
      <c r="H25" s="21" t="n">
        <v>517</v>
      </c>
      <c r="I25" s="22" t="n">
        <f aca="false">+1-C25/H25</f>
        <v>0.307543520309478</v>
      </c>
      <c r="J25" s="0" t="n">
        <v>136</v>
      </c>
      <c r="K25" s="0" t="n">
        <v>39</v>
      </c>
      <c r="L25" s="0" t="n">
        <f aca="false">+M25-J25-K25</f>
        <v>375</v>
      </c>
      <c r="M25" s="0" t="n">
        <v>550</v>
      </c>
      <c r="N25" s="22" t="n">
        <f aca="false">+1-L25/M25</f>
        <v>0.318181818181818</v>
      </c>
    </row>
    <row r="26" customFormat="false" ht="12.8" hidden="false" customHeight="false" outlineLevel="0" collapsed="false">
      <c r="A26" s="19" t="s">
        <v>80</v>
      </c>
      <c r="B26" s="19" t="s">
        <v>81</v>
      </c>
      <c r="C26" s="20" t="n">
        <v>448</v>
      </c>
      <c r="D26" s="20" t="n">
        <v>5</v>
      </c>
      <c r="E26" s="20"/>
      <c r="G26" s="17" t="n">
        <f aca="false">SUM(D26:E26)</f>
        <v>5</v>
      </c>
      <c r="H26" s="21" t="n">
        <v>453</v>
      </c>
      <c r="I26" s="22" t="n">
        <f aca="false">+1-C26/H26</f>
        <v>0.0110375275938189</v>
      </c>
      <c r="J26" s="0" t="n">
        <v>19</v>
      </c>
      <c r="L26" s="0" t="n">
        <f aca="false">+M26-J26-K26</f>
        <v>1825</v>
      </c>
      <c r="M26" s="0" t="n">
        <v>1844</v>
      </c>
      <c r="N26" s="22" t="n">
        <f aca="false">+1-L26/M26</f>
        <v>0.0103036876355749</v>
      </c>
    </row>
    <row r="27" customFormat="false" ht="12.8" hidden="false" customHeight="false" outlineLevel="0" collapsed="false">
      <c r="A27" s="19" t="s">
        <v>82</v>
      </c>
      <c r="B27" s="19" t="s">
        <v>83</v>
      </c>
      <c r="C27" s="20" t="n">
        <v>352</v>
      </c>
      <c r="D27" s="20" t="n">
        <v>17</v>
      </c>
      <c r="E27" s="20" t="n">
        <v>17</v>
      </c>
      <c r="G27" s="17" t="n">
        <f aca="false">SUM(D27:E27)</f>
        <v>34</v>
      </c>
      <c r="H27" s="21" t="n">
        <v>386</v>
      </c>
      <c r="I27" s="22" t="n">
        <f aca="false">+1-C27/H27</f>
        <v>0.0880829015544041</v>
      </c>
      <c r="J27" s="0" t="n">
        <v>56</v>
      </c>
      <c r="K27" s="0" t="n">
        <v>28</v>
      </c>
      <c r="L27" s="0" t="n">
        <f aca="false">+M27-J27-K27</f>
        <v>855</v>
      </c>
      <c r="M27" s="0" t="n">
        <v>939</v>
      </c>
      <c r="N27" s="22" t="n">
        <f aca="false">+1-L27/M27</f>
        <v>0.0894568690095847</v>
      </c>
    </row>
    <row r="28" customFormat="false" ht="12.8" hidden="false" customHeight="false" outlineLevel="0" collapsed="false">
      <c r="A28" s="19" t="s">
        <v>84</v>
      </c>
      <c r="B28" s="19" t="s">
        <v>85</v>
      </c>
      <c r="C28" s="20" t="n">
        <v>306</v>
      </c>
      <c r="D28" s="20" t="n">
        <v>46</v>
      </c>
      <c r="E28" s="20" t="n">
        <v>14</v>
      </c>
      <c r="G28" s="17" t="n">
        <f aca="false">SUM(D28:E28)</f>
        <v>60</v>
      </c>
      <c r="H28" s="21" t="n">
        <v>366</v>
      </c>
      <c r="I28" s="22" t="n">
        <f aca="false">+1-C28/H28</f>
        <v>0.163934426229508</v>
      </c>
      <c r="J28" s="0" t="n">
        <v>105</v>
      </c>
      <c r="K28" s="0" t="n">
        <v>31</v>
      </c>
      <c r="L28" s="0" t="n">
        <f aca="false">+M28-J28-K28</f>
        <v>656</v>
      </c>
      <c r="M28" s="0" t="n">
        <v>792</v>
      </c>
      <c r="N28" s="22" t="n">
        <f aca="false">+1-L28/M28</f>
        <v>0.171717171717172</v>
      </c>
    </row>
    <row r="29" customFormat="false" ht="12.8" hidden="false" customHeight="false" outlineLevel="0" collapsed="false">
      <c r="A29" s="19" t="s">
        <v>86</v>
      </c>
      <c r="B29" s="19" t="s">
        <v>87</v>
      </c>
      <c r="C29" s="20" t="n">
        <v>308</v>
      </c>
      <c r="D29" s="20" t="n">
        <v>35</v>
      </c>
      <c r="E29" s="20" t="n">
        <v>17</v>
      </c>
      <c r="G29" s="17" t="n">
        <f aca="false">SUM(D29:E29)</f>
        <v>52</v>
      </c>
      <c r="H29" s="21" t="n">
        <v>360</v>
      </c>
      <c r="I29" s="22" t="n">
        <f aca="false">+1-C29/H29</f>
        <v>0.144444444444444</v>
      </c>
      <c r="J29" s="0" t="n">
        <v>73</v>
      </c>
      <c r="K29" s="0" t="n">
        <v>49</v>
      </c>
      <c r="L29" s="0" t="n">
        <f aca="false">+M29-J29-K29</f>
        <v>507</v>
      </c>
      <c r="M29" s="0" t="n">
        <v>629</v>
      </c>
      <c r="N29" s="22" t="n">
        <f aca="false">+1-L29/M29</f>
        <v>0.1939586645469</v>
      </c>
    </row>
    <row r="30" customFormat="false" ht="12.8" hidden="false" customHeight="false" outlineLevel="0" collapsed="false">
      <c r="A30" s="19" t="s">
        <v>88</v>
      </c>
      <c r="B30" s="19" t="s">
        <v>89</v>
      </c>
      <c r="C30" s="20" t="n">
        <v>164</v>
      </c>
      <c r="D30" s="20" t="n">
        <v>109</v>
      </c>
      <c r="E30" s="20" t="n">
        <v>8</v>
      </c>
      <c r="G30" s="17" t="n">
        <f aca="false">SUM(D30:E30)</f>
        <v>117</v>
      </c>
      <c r="H30" s="21" t="n">
        <v>281</v>
      </c>
      <c r="I30" s="22" t="n">
        <f aca="false">+1-C30/H30</f>
        <v>0.416370106761566</v>
      </c>
      <c r="J30" s="0" t="n">
        <v>80</v>
      </c>
      <c r="K30" s="0" t="n">
        <v>3</v>
      </c>
      <c r="L30" s="0" t="n">
        <f aca="false">+M30-J30-K30</f>
        <v>168</v>
      </c>
      <c r="M30" s="0" t="n">
        <v>251</v>
      </c>
      <c r="N30" s="22" t="n">
        <f aca="false">+1-L30/M30</f>
        <v>0.330677290836653</v>
      </c>
    </row>
    <row r="31" customFormat="false" ht="12.8" hidden="false" customHeight="false" outlineLevel="0" collapsed="false">
      <c r="A31" s="19" t="s">
        <v>90</v>
      </c>
      <c r="B31" s="19" t="s">
        <v>91</v>
      </c>
      <c r="C31" s="20" t="n">
        <v>190</v>
      </c>
      <c r="D31" s="20" t="n">
        <v>53</v>
      </c>
      <c r="E31" s="20" t="n">
        <v>20</v>
      </c>
      <c r="G31" s="17" t="n">
        <f aca="false">SUM(D31:E31)</f>
        <v>73</v>
      </c>
      <c r="H31" s="21" t="n">
        <v>263</v>
      </c>
      <c r="I31" s="22" t="n">
        <f aca="false">+1-C31/H31</f>
        <v>0.277566539923954</v>
      </c>
      <c r="J31" s="0" t="n">
        <v>148</v>
      </c>
      <c r="K31" s="0" t="n">
        <v>49</v>
      </c>
      <c r="L31" s="0" t="n">
        <f aca="false">+M31-J31-K31</f>
        <v>402</v>
      </c>
      <c r="M31" s="0" t="n">
        <v>599</v>
      </c>
      <c r="N31" s="22" t="n">
        <f aca="false">+1-L31/M31</f>
        <v>0.328881469115192</v>
      </c>
    </row>
    <row r="32" customFormat="false" ht="12.8" hidden="false" customHeight="false" outlineLevel="0" collapsed="false">
      <c r="A32" s="19" t="s">
        <v>92</v>
      </c>
      <c r="B32" s="19" t="s">
        <v>93</v>
      </c>
      <c r="C32" s="20" t="n">
        <v>70</v>
      </c>
      <c r="D32" s="20" t="n">
        <v>29</v>
      </c>
      <c r="E32" s="20" t="n">
        <v>106</v>
      </c>
      <c r="G32" s="17" t="n">
        <f aca="false">SUM(D32:E32)</f>
        <v>135</v>
      </c>
      <c r="H32" s="21" t="n">
        <v>205</v>
      </c>
      <c r="I32" s="22" t="n">
        <f aca="false">+1-C32/H32</f>
        <v>0.658536585365854</v>
      </c>
      <c r="J32" s="0" t="n">
        <v>53</v>
      </c>
      <c r="K32" s="0" t="n">
        <v>110</v>
      </c>
      <c r="L32" s="0" t="n">
        <f aca="false">+M32-J32-K32</f>
        <v>87</v>
      </c>
      <c r="M32" s="0" t="n">
        <v>250</v>
      </c>
      <c r="N32" s="22" t="n">
        <f aca="false">+1-L32/M32</f>
        <v>0.652</v>
      </c>
    </row>
    <row r="33" customFormat="false" ht="12.8" hidden="false" customHeight="false" outlineLevel="0" collapsed="false">
      <c r="A33" s="19" t="s">
        <v>94</v>
      </c>
      <c r="B33" s="19" t="s">
        <v>95</v>
      </c>
      <c r="C33" s="20" t="n">
        <v>181</v>
      </c>
      <c r="D33" s="20" t="n">
        <v>3</v>
      </c>
      <c r="E33" s="20" t="n">
        <v>3</v>
      </c>
      <c r="G33" s="17" t="n">
        <f aca="false">SUM(D33:E33)</f>
        <v>6</v>
      </c>
      <c r="H33" s="21" t="n">
        <v>187</v>
      </c>
      <c r="I33" s="22" t="n">
        <f aca="false">+1-C33/H33</f>
        <v>0.0320855614973262</v>
      </c>
      <c r="J33" s="0" t="n">
        <v>12</v>
      </c>
      <c r="K33" s="0" t="n">
        <v>6</v>
      </c>
      <c r="L33" s="0" t="n">
        <f aca="false">+M33-J33-K33</f>
        <v>258</v>
      </c>
      <c r="M33" s="0" t="n">
        <v>276</v>
      </c>
      <c r="N33" s="22" t="n">
        <f aca="false">+1-L33/M33</f>
        <v>0.0652173913043478</v>
      </c>
    </row>
    <row r="34" customFormat="false" ht="12.8" hidden="false" customHeight="false" outlineLevel="0" collapsed="false">
      <c r="A34" s="19" t="s">
        <v>96</v>
      </c>
      <c r="B34" s="19" t="s">
        <v>97</v>
      </c>
      <c r="C34" s="20" t="n">
        <v>77</v>
      </c>
      <c r="D34" s="20" t="n">
        <v>105</v>
      </c>
      <c r="E34" s="20" t="n">
        <v>3</v>
      </c>
      <c r="G34" s="17" t="n">
        <f aca="false">SUM(D34:E34)</f>
        <v>108</v>
      </c>
      <c r="H34" s="21" t="n">
        <v>185</v>
      </c>
      <c r="I34" s="22" t="n">
        <f aca="false">+1-C34/H34</f>
        <v>0.583783783783784</v>
      </c>
      <c r="J34" s="0" t="n">
        <v>168</v>
      </c>
      <c r="K34" s="0" t="n">
        <v>5</v>
      </c>
      <c r="L34" s="0" t="n">
        <f aca="false">+M34-J34-K34</f>
        <v>124</v>
      </c>
      <c r="M34" s="0" t="n">
        <v>297</v>
      </c>
      <c r="N34" s="22" t="n">
        <f aca="false">+1-L34/M34</f>
        <v>0.582491582491582</v>
      </c>
    </row>
    <row r="35" customFormat="false" ht="12.8" hidden="false" customHeight="false" outlineLevel="0" collapsed="false">
      <c r="A35" s="19" t="s">
        <v>98</v>
      </c>
      <c r="B35" s="19" t="s">
        <v>99</v>
      </c>
      <c r="C35" s="20" t="n">
        <v>118</v>
      </c>
      <c r="D35" s="20" t="n">
        <v>26</v>
      </c>
      <c r="E35" s="20" t="n">
        <v>29</v>
      </c>
      <c r="G35" s="17" t="n">
        <f aca="false">SUM(D35:E35)</f>
        <v>55</v>
      </c>
      <c r="H35" s="21" t="n">
        <v>173</v>
      </c>
      <c r="I35" s="22" t="n">
        <f aca="false">+1-C35/H35</f>
        <v>0.317919075144509</v>
      </c>
      <c r="J35" s="0" t="n">
        <v>98</v>
      </c>
      <c r="K35" s="0" t="n">
        <v>106</v>
      </c>
      <c r="L35" s="0" t="n">
        <f aca="false">+M35-J35-K35</f>
        <v>386</v>
      </c>
      <c r="M35" s="0" t="n">
        <v>590</v>
      </c>
      <c r="N35" s="22" t="n">
        <f aca="false">+1-L35/M35</f>
        <v>0.345762711864407</v>
      </c>
    </row>
    <row r="36" customFormat="false" ht="12.8" hidden="false" customHeight="false" outlineLevel="0" collapsed="false">
      <c r="A36" s="19" t="s">
        <v>100</v>
      </c>
      <c r="B36" s="19" t="s">
        <v>101</v>
      </c>
      <c r="C36" s="20" t="n">
        <v>68</v>
      </c>
      <c r="D36" s="20" t="n">
        <v>98</v>
      </c>
      <c r="E36" s="20" t="n">
        <v>3</v>
      </c>
      <c r="G36" s="17" t="n">
        <f aca="false">SUM(D36:E36)</f>
        <v>101</v>
      </c>
      <c r="H36" s="21" t="n">
        <v>169</v>
      </c>
      <c r="I36" s="22" t="n">
        <f aca="false">+1-C36/H36</f>
        <v>0.597633136094674</v>
      </c>
      <c r="J36" s="0" t="n">
        <v>216</v>
      </c>
      <c r="K36" s="0" t="n">
        <v>5</v>
      </c>
      <c r="L36" s="0" t="n">
        <f aca="false">+M36-J36-K36</f>
        <v>179</v>
      </c>
      <c r="M36" s="0" t="n">
        <v>400</v>
      </c>
      <c r="N36" s="22" t="n">
        <f aca="false">+1-L36/M36</f>
        <v>0.5525</v>
      </c>
    </row>
    <row r="37" customFormat="false" ht="12.8" hidden="false" customHeight="false" outlineLevel="0" collapsed="false">
      <c r="A37" s="19" t="s">
        <v>102</v>
      </c>
      <c r="B37" s="19" t="s">
        <v>103</v>
      </c>
      <c r="C37" s="20" t="n">
        <v>93</v>
      </c>
      <c r="D37" s="20" t="n">
        <v>51</v>
      </c>
      <c r="E37" s="20" t="n">
        <v>23</v>
      </c>
      <c r="G37" s="17" t="n">
        <f aca="false">SUM(D37:E37)</f>
        <v>74</v>
      </c>
      <c r="H37" s="21" t="n">
        <v>167</v>
      </c>
      <c r="I37" s="22" t="n">
        <f aca="false">+1-C37/H37</f>
        <v>0.44311377245509</v>
      </c>
      <c r="J37" s="0" t="n">
        <v>78</v>
      </c>
      <c r="K37" s="0" t="n">
        <v>49</v>
      </c>
      <c r="L37" s="0" t="n">
        <f aca="false">+M37-J37-K37</f>
        <v>222</v>
      </c>
      <c r="M37" s="0" t="n">
        <v>349</v>
      </c>
      <c r="N37" s="22" t="n">
        <f aca="false">+1-L37/M37</f>
        <v>0.363896848137536</v>
      </c>
    </row>
    <row r="38" customFormat="false" ht="12.8" hidden="false" customHeight="false" outlineLevel="0" collapsed="false">
      <c r="A38" s="19" t="s">
        <v>104</v>
      </c>
      <c r="B38" s="19" t="s">
        <v>105</v>
      </c>
      <c r="C38" s="20" t="n">
        <v>132</v>
      </c>
      <c r="D38" s="20" t="n">
        <v>26</v>
      </c>
      <c r="E38" s="20" t="n">
        <v>6</v>
      </c>
      <c r="G38" s="17" t="n">
        <f aca="false">SUM(D38:E38)</f>
        <v>32</v>
      </c>
      <c r="H38" s="21" t="n">
        <v>164</v>
      </c>
      <c r="I38" s="22" t="n">
        <f aca="false">+1-C38/H38</f>
        <v>0.195121951219512</v>
      </c>
      <c r="J38" s="0" t="n">
        <v>58</v>
      </c>
      <c r="K38" s="0" t="n">
        <v>17</v>
      </c>
      <c r="L38" s="0" t="n">
        <f aca="false">+M38-J38-K38</f>
        <v>304</v>
      </c>
      <c r="M38" s="0" t="n">
        <v>379</v>
      </c>
      <c r="N38" s="22" t="n">
        <f aca="false">+1-L38/M38</f>
        <v>0.197889182058048</v>
      </c>
    </row>
    <row r="39" customFormat="false" ht="12.8" hidden="false" customHeight="false" outlineLevel="0" collapsed="false">
      <c r="A39" s="19" t="s">
        <v>106</v>
      </c>
      <c r="B39" s="19" t="s">
        <v>107</v>
      </c>
      <c r="C39" s="20" t="n">
        <v>150</v>
      </c>
      <c r="D39" s="20" t="n">
        <v>6</v>
      </c>
      <c r="E39" s="20" t="n">
        <v>5</v>
      </c>
      <c r="G39" s="17" t="n">
        <f aca="false">SUM(D39:E39)</f>
        <v>11</v>
      </c>
      <c r="H39" s="21" t="n">
        <v>161</v>
      </c>
      <c r="I39" s="22" t="n">
        <f aca="false">+1-C39/H39</f>
        <v>0.0683229813664596</v>
      </c>
      <c r="J39" s="0" t="n">
        <v>14</v>
      </c>
      <c r="K39" s="0" t="n">
        <v>10</v>
      </c>
      <c r="L39" s="0" t="n">
        <f aca="false">+M39-J39-K39</f>
        <v>533</v>
      </c>
      <c r="M39" s="0" t="n">
        <v>557</v>
      </c>
      <c r="N39" s="22" t="n">
        <f aca="false">+1-L39/M39</f>
        <v>0.0430879712746858</v>
      </c>
    </row>
    <row r="40" customFormat="false" ht="12.8" hidden="false" customHeight="false" outlineLevel="0" collapsed="false">
      <c r="A40" s="19" t="s">
        <v>108</v>
      </c>
      <c r="B40" s="19" t="s">
        <v>109</v>
      </c>
      <c r="C40" s="20" t="n">
        <v>139</v>
      </c>
      <c r="D40" s="20" t="n">
        <v>17</v>
      </c>
      <c r="E40" s="20" t="n">
        <v>1</v>
      </c>
      <c r="G40" s="17" t="n">
        <f aca="false">SUM(D40:E40)</f>
        <v>18</v>
      </c>
      <c r="H40" s="21" t="n">
        <v>157</v>
      </c>
      <c r="I40" s="22" t="n">
        <f aca="false">+1-C40/H40</f>
        <v>0.114649681528662</v>
      </c>
      <c r="J40" s="0" t="n">
        <v>115</v>
      </c>
      <c r="K40" s="0" t="n">
        <v>25</v>
      </c>
      <c r="L40" s="0" t="n">
        <f aca="false">+M40-J40-K40</f>
        <v>1019</v>
      </c>
      <c r="M40" s="0" t="n">
        <v>1159</v>
      </c>
      <c r="N40" s="22" t="n">
        <f aca="false">+1-L40/M40</f>
        <v>0.120793787748059</v>
      </c>
    </row>
    <row r="41" customFormat="false" ht="12.8" hidden="false" customHeight="false" outlineLevel="0" collapsed="false">
      <c r="A41" s="19" t="s">
        <v>110</v>
      </c>
      <c r="B41" s="19" t="s">
        <v>111</v>
      </c>
      <c r="C41" s="20" t="n">
        <v>147</v>
      </c>
      <c r="D41" s="20" t="n">
        <v>6</v>
      </c>
      <c r="E41" s="20" t="n">
        <v>1</v>
      </c>
      <c r="G41" s="17" t="n">
        <f aca="false">SUM(D41:E41)</f>
        <v>7</v>
      </c>
      <c r="H41" s="21" t="n">
        <v>154</v>
      </c>
      <c r="I41" s="22" t="n">
        <f aca="false">+1-C41/H41</f>
        <v>0.0454545454545454</v>
      </c>
      <c r="J41" s="0" t="n">
        <v>5</v>
      </c>
      <c r="K41" s="0" t="n">
        <v>2</v>
      </c>
      <c r="L41" s="0" t="n">
        <f aca="false">+M41-J41-K41</f>
        <v>180</v>
      </c>
      <c r="M41" s="0" t="n">
        <v>187</v>
      </c>
      <c r="N41" s="22" t="n">
        <f aca="false">+1-L41/M41</f>
        <v>0.0374331550802139</v>
      </c>
    </row>
    <row r="42" customFormat="false" ht="12.8" hidden="false" customHeight="false" outlineLevel="0" collapsed="false">
      <c r="A42" s="19" t="s">
        <v>112</v>
      </c>
      <c r="B42" s="19" t="s">
        <v>113</v>
      </c>
      <c r="C42" s="20" t="n">
        <v>122</v>
      </c>
      <c r="D42" s="20" t="n">
        <v>25</v>
      </c>
      <c r="E42" s="20" t="n">
        <v>7</v>
      </c>
      <c r="G42" s="17" t="n">
        <f aca="false">SUM(D42:E42)</f>
        <v>32</v>
      </c>
      <c r="H42" s="21" t="n">
        <v>154</v>
      </c>
      <c r="I42" s="22" t="n">
        <f aca="false">+1-C42/H42</f>
        <v>0.207792207792208</v>
      </c>
      <c r="J42" s="0" t="n">
        <v>52</v>
      </c>
      <c r="K42" s="0" t="n">
        <v>30</v>
      </c>
      <c r="L42" s="0" t="n">
        <f aca="false">+M42-J42-K42</f>
        <v>239</v>
      </c>
      <c r="M42" s="0" t="n">
        <v>321</v>
      </c>
      <c r="N42" s="22" t="n">
        <f aca="false">+1-L42/M42</f>
        <v>0.255451713395639</v>
      </c>
    </row>
    <row r="43" customFormat="false" ht="12.8" hidden="false" customHeight="false" outlineLevel="0" collapsed="false">
      <c r="A43" s="19" t="s">
        <v>114</v>
      </c>
      <c r="B43" s="19" t="s">
        <v>115</v>
      </c>
      <c r="C43" s="20" t="n">
        <v>96</v>
      </c>
      <c r="D43" s="20" t="n">
        <v>45</v>
      </c>
      <c r="E43" s="20" t="n">
        <v>1</v>
      </c>
      <c r="G43" s="17" t="n">
        <f aca="false">SUM(D43:E43)</f>
        <v>46</v>
      </c>
      <c r="H43" s="21" t="n">
        <v>142</v>
      </c>
      <c r="I43" s="22" t="n">
        <f aca="false">+1-C43/H43</f>
        <v>0.323943661971831</v>
      </c>
      <c r="J43" s="0" t="n">
        <v>128</v>
      </c>
      <c r="K43" s="0" t="n">
        <v>5</v>
      </c>
      <c r="L43" s="0" t="n">
        <f aca="false">+M43-J43-K43</f>
        <v>238</v>
      </c>
      <c r="M43" s="0" t="n">
        <v>371</v>
      </c>
      <c r="N43" s="22" t="n">
        <f aca="false">+1-L43/M43</f>
        <v>0.358490566037736</v>
      </c>
    </row>
    <row r="44" customFormat="false" ht="12.8" hidden="false" customHeight="false" outlineLevel="0" collapsed="false">
      <c r="A44" s="19" t="s">
        <v>116</v>
      </c>
      <c r="B44" s="19" t="s">
        <v>117</v>
      </c>
      <c r="C44" s="20" t="n">
        <v>128</v>
      </c>
      <c r="D44" s="20" t="n">
        <v>1</v>
      </c>
      <c r="E44" s="20" t="n">
        <v>2</v>
      </c>
      <c r="G44" s="17" t="n">
        <f aca="false">SUM(D44:E44)</f>
        <v>3</v>
      </c>
      <c r="H44" s="21" t="n">
        <v>131</v>
      </c>
      <c r="I44" s="22" t="n">
        <f aca="false">+1-C44/H44</f>
        <v>0.0229007633587787</v>
      </c>
      <c r="L44" s="0" t="n">
        <f aca="false">+M44-J44-K44</f>
        <v>88</v>
      </c>
      <c r="M44" s="0" t="n">
        <v>88</v>
      </c>
      <c r="N44" s="22" t="n">
        <f aca="false">+1-L44/M44</f>
        <v>0</v>
      </c>
    </row>
    <row r="45" customFormat="false" ht="12.8" hidden="false" customHeight="false" outlineLevel="0" collapsed="false">
      <c r="A45" s="19" t="s">
        <v>118</v>
      </c>
      <c r="B45" s="19" t="s">
        <v>119</v>
      </c>
      <c r="C45" s="20" t="n">
        <v>127</v>
      </c>
      <c r="D45" s="20" t="n">
        <v>2</v>
      </c>
      <c r="E45" s="20"/>
      <c r="G45" s="17" t="n">
        <f aca="false">SUM(D45:E45)</f>
        <v>2</v>
      </c>
      <c r="H45" s="21" t="n">
        <v>129</v>
      </c>
      <c r="I45" s="22" t="n">
        <f aca="false">+1-C45/H45</f>
        <v>0.0155038759689923</v>
      </c>
      <c r="J45" s="0" t="n">
        <v>5</v>
      </c>
      <c r="K45" s="0" t="n">
        <v>2</v>
      </c>
      <c r="L45" s="0" t="n">
        <f aca="false">+M45-J45-J46</f>
        <v>89</v>
      </c>
      <c r="M45" s="0" t="n">
        <v>182</v>
      </c>
      <c r="N45" s="22" t="n">
        <f aca="false">+1-L45/M45</f>
        <v>0.510989010989011</v>
      </c>
    </row>
    <row r="46" customFormat="false" ht="12.8" hidden="false" customHeight="false" outlineLevel="0" collapsed="false">
      <c r="A46" s="19" t="s">
        <v>120</v>
      </c>
      <c r="B46" s="19" t="s">
        <v>121</v>
      </c>
      <c r="C46" s="20" t="n">
        <v>87</v>
      </c>
      <c r="D46" s="20" t="n">
        <v>39</v>
      </c>
      <c r="E46" s="20" t="n">
        <v>2</v>
      </c>
      <c r="G46" s="17" t="n">
        <f aca="false">SUM(D46:E46)</f>
        <v>41</v>
      </c>
      <c r="H46" s="21" t="n">
        <v>128</v>
      </c>
      <c r="I46" s="22" t="n">
        <f aca="false">+1-C46/H46</f>
        <v>0.3203125</v>
      </c>
      <c r="J46" s="0" t="n">
        <v>88</v>
      </c>
      <c r="K46" s="0" t="n">
        <v>9</v>
      </c>
      <c r="L46" s="0" t="n">
        <f aca="false">+M46-J46-K46</f>
        <v>171</v>
      </c>
      <c r="M46" s="0" t="n">
        <v>268</v>
      </c>
      <c r="N46" s="22" t="n">
        <f aca="false">+1-L46/M46</f>
        <v>0.361940298507463</v>
      </c>
    </row>
    <row r="47" customFormat="false" ht="12.8" hidden="false" customHeight="false" outlineLevel="0" collapsed="false">
      <c r="A47" s="19" t="s">
        <v>122</v>
      </c>
      <c r="B47" s="19" t="s">
        <v>123</v>
      </c>
      <c r="C47" s="20" t="n">
        <v>89</v>
      </c>
      <c r="D47" s="20" t="n">
        <v>32</v>
      </c>
      <c r="E47" s="20" t="n">
        <v>7</v>
      </c>
      <c r="G47" s="17" t="n">
        <f aca="false">SUM(D47:E47)</f>
        <v>39</v>
      </c>
      <c r="H47" s="21" t="n">
        <v>128</v>
      </c>
      <c r="I47" s="22" t="n">
        <f aca="false">+1-C47/H47</f>
        <v>0.3046875</v>
      </c>
      <c r="J47" s="0" t="n">
        <v>46</v>
      </c>
      <c r="K47" s="0" t="n">
        <v>10</v>
      </c>
      <c r="L47" s="0" t="n">
        <f aca="false">+M47-J47-K47</f>
        <v>112</v>
      </c>
      <c r="M47" s="0" t="n">
        <v>168</v>
      </c>
      <c r="N47" s="22" t="n">
        <f aca="false">+1-L47/M47</f>
        <v>0.333333333333333</v>
      </c>
    </row>
    <row r="48" customFormat="false" ht="12.8" hidden="false" customHeight="false" outlineLevel="0" collapsed="false">
      <c r="A48" s="19" t="s">
        <v>124</v>
      </c>
      <c r="B48" s="19" t="s">
        <v>125</v>
      </c>
      <c r="C48" s="20" t="n">
        <v>66</v>
      </c>
      <c r="D48" s="20" t="n">
        <v>12</v>
      </c>
      <c r="E48" s="20"/>
      <c r="G48" s="17" t="n">
        <f aca="false">SUM(D48:E48)</f>
        <v>12</v>
      </c>
      <c r="H48" s="21" t="n">
        <v>78</v>
      </c>
      <c r="I48" s="22" t="n">
        <f aca="false">+1-C48/H48</f>
        <v>0.153846153846154</v>
      </c>
      <c r="J48" s="0" t="n">
        <v>17</v>
      </c>
      <c r="K48" s="0" t="n">
        <v>7</v>
      </c>
      <c r="L48" s="0" t="n">
        <f aca="false">+M48-J48-K48</f>
        <v>89</v>
      </c>
      <c r="M48" s="0" t="n">
        <v>113</v>
      </c>
      <c r="N48" s="22" t="n">
        <f aca="false">+1-L48/M48</f>
        <v>0.212389380530973</v>
      </c>
    </row>
    <row r="49" customFormat="false" ht="12.8" hidden="false" customHeight="false" outlineLevel="0" collapsed="false">
      <c r="A49" s="19" t="s">
        <v>126</v>
      </c>
      <c r="B49" s="19" t="s">
        <v>127</v>
      </c>
      <c r="C49" s="20" t="n">
        <v>56</v>
      </c>
      <c r="D49" s="20" t="n">
        <v>13</v>
      </c>
      <c r="E49" s="20" t="n">
        <v>4</v>
      </c>
      <c r="G49" s="17" t="n">
        <f aca="false">SUM(D49:E49)</f>
        <v>17</v>
      </c>
      <c r="H49" s="21" t="n">
        <v>73</v>
      </c>
      <c r="I49" s="22" t="n">
        <f aca="false">+1-C49/H49</f>
        <v>0.232876712328767</v>
      </c>
      <c r="J49" s="0" t="n">
        <v>43</v>
      </c>
      <c r="K49" s="0" t="n">
        <v>16</v>
      </c>
      <c r="L49" s="0" t="n">
        <f aca="false">+M49-J49-K49</f>
        <v>200</v>
      </c>
      <c r="M49" s="0" t="n">
        <v>259</v>
      </c>
      <c r="N49" s="22" t="n">
        <f aca="false">+1-L49/M49</f>
        <v>0.227799227799228</v>
      </c>
    </row>
    <row r="50" customFormat="false" ht="12.8" hidden="false" customHeight="false" outlineLevel="0" collapsed="false">
      <c r="A50" s="19" t="s">
        <v>128</v>
      </c>
      <c r="B50" s="19" t="s">
        <v>129</v>
      </c>
      <c r="C50" s="20" t="n">
        <v>55</v>
      </c>
      <c r="D50" s="20" t="n">
        <v>12</v>
      </c>
      <c r="E50" s="20" t="n">
        <v>4</v>
      </c>
      <c r="G50" s="17" t="n">
        <f aca="false">SUM(D50:E50)</f>
        <v>16</v>
      </c>
      <c r="H50" s="21" t="n">
        <v>71</v>
      </c>
      <c r="I50" s="22" t="n">
        <f aca="false">+1-C50/H50</f>
        <v>0.225352112676056</v>
      </c>
      <c r="J50" s="0" t="n">
        <v>23</v>
      </c>
      <c r="K50" s="0" t="n">
        <v>10</v>
      </c>
      <c r="L50" s="0" t="n">
        <f aca="false">+M50-J50-K50</f>
        <v>113</v>
      </c>
      <c r="M50" s="0" t="n">
        <v>146</v>
      </c>
      <c r="N50" s="22" t="n">
        <f aca="false">+1-L50/M50</f>
        <v>0.226027397260274</v>
      </c>
    </row>
    <row r="51" customFormat="false" ht="12.8" hidden="false" customHeight="false" outlineLevel="0" collapsed="false">
      <c r="A51" s="19" t="s">
        <v>130</v>
      </c>
      <c r="B51" s="19" t="s">
        <v>131</v>
      </c>
      <c r="C51" s="20" t="n">
        <v>70</v>
      </c>
      <c r="D51" s="20" t="n">
        <v>1</v>
      </c>
      <c r="E51" s="20"/>
      <c r="G51" s="17" t="n">
        <f aca="false">SUM(D51:E51)</f>
        <v>1</v>
      </c>
      <c r="H51" s="21" t="n">
        <v>71</v>
      </c>
      <c r="I51" s="22" t="n">
        <f aca="false">+1-C51/H51</f>
        <v>0.0140845070422535</v>
      </c>
      <c r="J51" s="0" t="n">
        <v>1</v>
      </c>
      <c r="K51" s="0" t="n">
        <v>1</v>
      </c>
      <c r="L51" s="0" t="n">
        <f aca="false">+M51-J51-K51</f>
        <v>272</v>
      </c>
      <c r="M51" s="0" t="n">
        <v>274</v>
      </c>
      <c r="N51" s="22" t="n">
        <f aca="false">+1-L51/M51</f>
        <v>0.00729927007299269</v>
      </c>
    </row>
    <row r="52" customFormat="false" ht="12.8" hidden="false" customHeight="false" outlineLevel="0" collapsed="false">
      <c r="A52" s="19" t="s">
        <v>132</v>
      </c>
      <c r="B52" s="19" t="s">
        <v>133</v>
      </c>
      <c r="C52" s="20" t="n">
        <v>63</v>
      </c>
      <c r="D52" s="20"/>
      <c r="E52" s="20" t="n">
        <v>7</v>
      </c>
      <c r="G52" s="17" t="n">
        <f aca="false">SUM(D52:E52)</f>
        <v>7</v>
      </c>
      <c r="H52" s="21" t="n">
        <v>70</v>
      </c>
      <c r="I52" s="22" t="n">
        <f aca="false">+1-C52/H52</f>
        <v>0.1</v>
      </c>
      <c r="J52" s="0" t="n">
        <v>10</v>
      </c>
      <c r="K52" s="0" t="n">
        <v>7</v>
      </c>
      <c r="L52" s="0" t="n">
        <f aca="false">+M52-J52-K52</f>
        <v>128</v>
      </c>
      <c r="M52" s="0" t="n">
        <v>145</v>
      </c>
      <c r="N52" s="22" t="n">
        <f aca="false">+1-L52/M52</f>
        <v>0.117241379310345</v>
      </c>
    </row>
    <row r="53" customFormat="false" ht="12.8" hidden="false" customHeight="false" outlineLevel="0" collapsed="false">
      <c r="A53" s="19" t="s">
        <v>134</v>
      </c>
      <c r="B53" s="19" t="s">
        <v>135</v>
      </c>
      <c r="C53" s="20" t="n">
        <v>62</v>
      </c>
      <c r="D53" s="20"/>
      <c r="E53" s="20" t="n">
        <v>5</v>
      </c>
      <c r="G53" s="17" t="n">
        <f aca="false">SUM(D53:E53)</f>
        <v>5</v>
      </c>
      <c r="H53" s="21" t="n">
        <v>67</v>
      </c>
      <c r="I53" s="22" t="n">
        <f aca="false">+1-C53/H53</f>
        <v>0.0746268656716418</v>
      </c>
      <c r="J53" s="0" t="n">
        <v>20</v>
      </c>
      <c r="K53" s="0" t="n">
        <v>6</v>
      </c>
      <c r="L53" s="0" t="n">
        <f aca="false">+M53-J53-K53</f>
        <v>160</v>
      </c>
      <c r="M53" s="0" t="n">
        <v>186</v>
      </c>
      <c r="N53" s="22" t="n">
        <f aca="false">+1-L53/M53</f>
        <v>0.139784946236559</v>
      </c>
    </row>
    <row r="54" customFormat="false" ht="12.8" hidden="false" customHeight="false" outlineLevel="0" collapsed="false">
      <c r="A54" s="19" t="s">
        <v>136</v>
      </c>
      <c r="B54" s="19" t="s">
        <v>137</v>
      </c>
      <c r="C54" s="20" t="n">
        <v>57</v>
      </c>
      <c r="D54" s="20" t="n">
        <v>4</v>
      </c>
      <c r="E54" s="20" t="n">
        <v>2</v>
      </c>
      <c r="G54" s="17" t="n">
        <f aca="false">SUM(D54:E54)</f>
        <v>6</v>
      </c>
      <c r="H54" s="21" t="n">
        <v>63</v>
      </c>
      <c r="I54" s="22" t="n">
        <f aca="false">+1-C54/H54</f>
        <v>0.0952380952380952</v>
      </c>
      <c r="J54" s="0" t="n">
        <v>14</v>
      </c>
      <c r="K54" s="0" t="n">
        <v>9</v>
      </c>
      <c r="L54" s="0" t="n">
        <f aca="false">+M54-J54-K54</f>
        <v>155</v>
      </c>
      <c r="M54" s="0" t="n">
        <v>178</v>
      </c>
      <c r="N54" s="22" t="n">
        <f aca="false">+1-L54/M54</f>
        <v>0.129213483146067</v>
      </c>
    </row>
    <row r="55" customFormat="false" ht="12.8" hidden="false" customHeight="false" outlineLevel="0" collapsed="false">
      <c r="A55" s="19" t="s">
        <v>138</v>
      </c>
      <c r="B55" s="19" t="s">
        <v>139</v>
      </c>
      <c r="C55" s="20" t="n">
        <v>9</v>
      </c>
      <c r="D55" s="20" t="n">
        <v>20</v>
      </c>
      <c r="E55" s="20" t="n">
        <v>31</v>
      </c>
      <c r="G55" s="17" t="n">
        <f aca="false">SUM(D55:E55)</f>
        <v>51</v>
      </c>
      <c r="H55" s="21" t="n">
        <v>60</v>
      </c>
      <c r="I55" s="22" t="n">
        <f aca="false">+1-C55/H55</f>
        <v>0.85</v>
      </c>
      <c r="J55" s="0" t="n">
        <v>18</v>
      </c>
      <c r="K55" s="0" t="n">
        <v>24</v>
      </c>
      <c r="L55" s="0" t="n">
        <f aca="false">+M55-J55-K55</f>
        <v>14</v>
      </c>
      <c r="M55" s="0" t="n">
        <v>56</v>
      </c>
      <c r="N55" s="22" t="n">
        <f aca="false">+1-L55/M55</f>
        <v>0.75</v>
      </c>
    </row>
    <row r="56" customFormat="false" ht="12.8" hidden="false" customHeight="false" outlineLevel="0" collapsed="false">
      <c r="A56" s="19" t="s">
        <v>140</v>
      </c>
      <c r="B56" s="19" t="s">
        <v>141</v>
      </c>
      <c r="C56" s="20" t="n">
        <v>39</v>
      </c>
      <c r="D56" s="20" t="n">
        <v>18</v>
      </c>
      <c r="E56" s="20" t="n">
        <v>2</v>
      </c>
      <c r="G56" s="17" t="n">
        <f aca="false">SUM(D56:E56)</f>
        <v>20</v>
      </c>
      <c r="H56" s="21" t="n">
        <v>59</v>
      </c>
      <c r="I56" s="22" t="n">
        <f aca="false">+1-C56/H56</f>
        <v>0.338983050847458</v>
      </c>
      <c r="J56" s="0" t="n">
        <v>35</v>
      </c>
      <c r="K56" s="0" t="n">
        <v>3</v>
      </c>
      <c r="L56" s="0" t="n">
        <f aca="false">+M56-J56-K56</f>
        <v>93</v>
      </c>
      <c r="M56" s="0" t="n">
        <v>131</v>
      </c>
      <c r="N56" s="22" t="n">
        <f aca="false">+1-L56/M56</f>
        <v>0.290076335877863</v>
      </c>
    </row>
    <row r="57" customFormat="false" ht="12.8" hidden="false" customHeight="false" outlineLevel="0" collapsed="false">
      <c r="A57" s="19" t="s">
        <v>142</v>
      </c>
      <c r="B57" s="19" t="s">
        <v>143</v>
      </c>
      <c r="C57" s="20" t="n">
        <v>39</v>
      </c>
      <c r="D57" s="20" t="n">
        <v>3</v>
      </c>
      <c r="E57" s="20" t="n">
        <v>16</v>
      </c>
      <c r="G57" s="17" t="n">
        <f aca="false">SUM(D57:E57)</f>
        <v>19</v>
      </c>
      <c r="H57" s="21" t="n">
        <v>58</v>
      </c>
      <c r="I57" s="22" t="n">
        <f aca="false">+1-C57/H57</f>
        <v>0.327586206896552</v>
      </c>
      <c r="J57" s="0" t="n">
        <v>13</v>
      </c>
      <c r="K57" s="0" t="n">
        <v>19</v>
      </c>
      <c r="L57" s="0" t="n">
        <f aca="false">+M57-J57-K57</f>
        <v>74</v>
      </c>
      <c r="M57" s="0" t="n">
        <v>106</v>
      </c>
      <c r="N57" s="22" t="n">
        <f aca="false">+1-L57/M57</f>
        <v>0.30188679245283</v>
      </c>
    </row>
    <row r="58" customFormat="false" ht="12.8" hidden="false" customHeight="false" outlineLevel="0" collapsed="false">
      <c r="A58" s="19" t="s">
        <v>144</v>
      </c>
      <c r="B58" s="19" t="s">
        <v>145</v>
      </c>
      <c r="C58" s="20" t="n">
        <v>40</v>
      </c>
      <c r="D58" s="20" t="n">
        <v>14</v>
      </c>
      <c r="E58" s="20" t="n">
        <v>4</v>
      </c>
      <c r="G58" s="17" t="n">
        <f aca="false">SUM(D58:E58)</f>
        <v>18</v>
      </c>
      <c r="H58" s="21" t="n">
        <v>58</v>
      </c>
      <c r="I58" s="22" t="n">
        <f aca="false">+1-C58/H58</f>
        <v>0.310344827586207</v>
      </c>
      <c r="J58" s="0" t="n">
        <v>30</v>
      </c>
      <c r="K58" s="0" t="n">
        <v>6</v>
      </c>
      <c r="L58" s="0" t="n">
        <f aca="false">+M58-J58-K58</f>
        <v>160</v>
      </c>
      <c r="M58" s="0" t="n">
        <v>196</v>
      </c>
      <c r="N58" s="22" t="n">
        <f aca="false">+1-L58/M58</f>
        <v>0.183673469387755</v>
      </c>
    </row>
    <row r="59" customFormat="false" ht="12.8" hidden="false" customHeight="false" outlineLevel="0" collapsed="false">
      <c r="A59" s="19" t="s">
        <v>146</v>
      </c>
      <c r="B59" s="19" t="s">
        <v>147</v>
      </c>
      <c r="C59" s="20" t="n">
        <v>29</v>
      </c>
      <c r="D59" s="20" t="n">
        <v>24</v>
      </c>
      <c r="E59" s="20" t="n">
        <v>2</v>
      </c>
      <c r="G59" s="17" t="n">
        <f aca="false">SUM(D59:E59)</f>
        <v>26</v>
      </c>
      <c r="H59" s="21" t="n">
        <v>55</v>
      </c>
      <c r="I59" s="22" t="n">
        <f aca="false">+1-C59/H59</f>
        <v>0.472727272727273</v>
      </c>
      <c r="J59" s="0" t="n">
        <v>27</v>
      </c>
      <c r="K59" s="0" t="n">
        <v>5</v>
      </c>
      <c r="L59" s="0" t="n">
        <f aca="false">+M59-J59-K59</f>
        <v>22</v>
      </c>
      <c r="M59" s="0" t="n">
        <v>54</v>
      </c>
      <c r="N59" s="22" t="n">
        <f aca="false">+1-L59/M59</f>
        <v>0.592592592592593</v>
      </c>
    </row>
    <row r="60" customFormat="false" ht="12.8" hidden="false" customHeight="false" outlineLevel="0" collapsed="false">
      <c r="A60" s="19" t="s">
        <v>148</v>
      </c>
      <c r="B60" s="19" t="s">
        <v>149</v>
      </c>
      <c r="C60" s="20" t="n">
        <v>47</v>
      </c>
      <c r="D60" s="20" t="n">
        <v>6</v>
      </c>
      <c r="E60" s="20" t="n">
        <v>2</v>
      </c>
      <c r="G60" s="17" t="n">
        <f aca="false">SUM(D60:E60)</f>
        <v>8</v>
      </c>
      <c r="H60" s="21" t="n">
        <v>55</v>
      </c>
      <c r="I60" s="22" t="n">
        <f aca="false">+1-C60/H60</f>
        <v>0.145454545454546</v>
      </c>
      <c r="J60" s="0" t="n">
        <v>24</v>
      </c>
      <c r="K60" s="0" t="n">
        <v>10</v>
      </c>
      <c r="L60" s="0" t="n">
        <f aca="false">+M60-J60-K60</f>
        <v>119</v>
      </c>
      <c r="M60" s="0" t="n">
        <v>153</v>
      </c>
      <c r="N60" s="22" t="n">
        <f aca="false">+1-L60/M60</f>
        <v>0.222222222222222</v>
      </c>
    </row>
    <row r="61" customFormat="false" ht="12.8" hidden="false" customHeight="false" outlineLevel="0" collapsed="false">
      <c r="A61" s="19" t="s">
        <v>150</v>
      </c>
      <c r="B61" s="19" t="s">
        <v>151</v>
      </c>
      <c r="C61" s="20" t="n">
        <v>39</v>
      </c>
      <c r="D61" s="20" t="n">
        <v>7</v>
      </c>
      <c r="E61" s="20" t="n">
        <v>1</v>
      </c>
      <c r="G61" s="17" t="n">
        <f aca="false">SUM(D61:E61)</f>
        <v>8</v>
      </c>
      <c r="H61" s="21" t="n">
        <v>47</v>
      </c>
      <c r="I61" s="22" t="n">
        <f aca="false">+1-C61/H61</f>
        <v>0.170212765957447</v>
      </c>
      <c r="J61" s="0" t="n">
        <v>3</v>
      </c>
      <c r="K61" s="0" t="n">
        <v>1</v>
      </c>
      <c r="L61" s="0" t="n">
        <f aca="false">+M61-J61-K61</f>
        <v>37</v>
      </c>
      <c r="M61" s="0" t="n">
        <v>41</v>
      </c>
      <c r="N61" s="22" t="n">
        <f aca="false">+1-L61/M61</f>
        <v>0.0975609756097561</v>
      </c>
    </row>
    <row r="62" customFormat="false" ht="12.8" hidden="false" customHeight="false" outlineLevel="0" collapsed="false">
      <c r="A62" s="19" t="s">
        <v>152</v>
      </c>
      <c r="B62" s="19" t="s">
        <v>153</v>
      </c>
      <c r="C62" s="20" t="n">
        <v>37</v>
      </c>
      <c r="D62" s="20" t="n">
        <v>2</v>
      </c>
      <c r="E62" s="20" t="n">
        <v>2</v>
      </c>
      <c r="G62" s="17" t="n">
        <f aca="false">SUM(D62:E62)</f>
        <v>4</v>
      </c>
      <c r="H62" s="21" t="n">
        <v>41</v>
      </c>
      <c r="I62" s="22" t="n">
        <f aca="false">+1-C62/H62</f>
        <v>0.0975609756097561</v>
      </c>
      <c r="J62" s="0" t="n">
        <v>2</v>
      </c>
      <c r="K62" s="0" t="n">
        <v>1</v>
      </c>
      <c r="L62" s="0" t="n">
        <f aca="false">+M62-J62-K62</f>
        <v>54</v>
      </c>
      <c r="M62" s="0" t="n">
        <v>57</v>
      </c>
      <c r="N62" s="22" t="n">
        <f aca="false">+1-L62/M62</f>
        <v>0.0526315789473685</v>
      </c>
    </row>
    <row r="63" customFormat="false" ht="12.8" hidden="false" customHeight="false" outlineLevel="0" collapsed="false">
      <c r="A63" s="19" t="s">
        <v>154</v>
      </c>
      <c r="B63" s="19" t="s">
        <v>155</v>
      </c>
      <c r="C63" s="20" t="n">
        <v>31</v>
      </c>
      <c r="D63" s="20" t="n">
        <v>6</v>
      </c>
      <c r="E63" s="20"/>
      <c r="G63" s="17" t="n">
        <f aca="false">SUM(D63:E63)</f>
        <v>6</v>
      </c>
      <c r="H63" s="21" t="n">
        <v>37</v>
      </c>
      <c r="I63" s="22" t="n">
        <f aca="false">+1-C63/H63</f>
        <v>0.162162162162162</v>
      </c>
      <c r="J63" s="0" t="n">
        <v>11</v>
      </c>
      <c r="K63" s="0" t="n">
        <v>1</v>
      </c>
      <c r="L63" s="0" t="n">
        <f aca="false">+M63-J63-K63</f>
        <v>50</v>
      </c>
      <c r="M63" s="0" t="n">
        <v>62</v>
      </c>
      <c r="N63" s="22" t="n">
        <f aca="false">+1-L63/M63</f>
        <v>0.193548387096774</v>
      </c>
    </row>
    <row r="64" customFormat="false" ht="12.8" hidden="false" customHeight="false" outlineLevel="0" collapsed="false">
      <c r="A64" s="19" t="s">
        <v>156</v>
      </c>
      <c r="B64" s="19" t="s">
        <v>157</v>
      </c>
      <c r="C64" s="20" t="n">
        <v>27</v>
      </c>
      <c r="D64" s="20" t="n">
        <v>8</v>
      </c>
      <c r="E64" s="20" t="n">
        <v>1</v>
      </c>
      <c r="G64" s="17" t="n">
        <f aca="false">SUM(D64:E64)</f>
        <v>9</v>
      </c>
      <c r="H64" s="21" t="n">
        <v>36</v>
      </c>
      <c r="I64" s="22" t="n">
        <f aca="false">+1-C64/H64</f>
        <v>0.25</v>
      </c>
      <c r="J64" s="0" t="n">
        <v>7</v>
      </c>
      <c r="K64" s="0" t="n">
        <v>8</v>
      </c>
      <c r="L64" s="0" t="n">
        <f aca="false">+M64-J64-K64</f>
        <v>88</v>
      </c>
      <c r="M64" s="0" t="n">
        <v>103</v>
      </c>
      <c r="N64" s="22" t="n">
        <f aca="false">+1-L64/M64</f>
        <v>0.145631067961165</v>
      </c>
    </row>
    <row r="65" customFormat="false" ht="12.8" hidden="false" customHeight="false" outlineLevel="0" collapsed="false">
      <c r="A65" s="19" t="s">
        <v>158</v>
      </c>
      <c r="B65" s="19" t="s">
        <v>159</v>
      </c>
      <c r="C65" s="20" t="n">
        <v>29</v>
      </c>
      <c r="D65" s="20" t="n">
        <v>2</v>
      </c>
      <c r="E65" s="20" t="n">
        <v>3</v>
      </c>
      <c r="G65" s="17" t="n">
        <f aca="false">SUM(D65:E65)</f>
        <v>5</v>
      </c>
      <c r="H65" s="21" t="n">
        <v>34</v>
      </c>
      <c r="I65" s="22" t="n">
        <f aca="false">+1-C65/H65</f>
        <v>0.147058823529412</v>
      </c>
      <c r="J65" s="0" t="n">
        <v>4</v>
      </c>
      <c r="K65" s="0" t="n">
        <v>6</v>
      </c>
      <c r="L65" s="0" t="n">
        <f aca="false">+M65-J65-K65</f>
        <v>74</v>
      </c>
      <c r="M65" s="0" t="n">
        <v>84</v>
      </c>
      <c r="N65" s="22" t="n">
        <f aca="false">+1-L65/M65</f>
        <v>0.119047619047619</v>
      </c>
    </row>
    <row r="66" customFormat="false" ht="12.8" hidden="false" customHeight="false" outlineLevel="0" collapsed="false">
      <c r="A66" s="19" t="s">
        <v>160</v>
      </c>
      <c r="B66" s="19" t="s">
        <v>161</v>
      </c>
      <c r="C66" s="20" t="n">
        <v>19</v>
      </c>
      <c r="D66" s="20" t="n">
        <v>10</v>
      </c>
      <c r="E66" s="20" t="n">
        <v>4</v>
      </c>
      <c r="G66" s="17" t="n">
        <f aca="false">SUM(D66:E66)</f>
        <v>14</v>
      </c>
      <c r="H66" s="21" t="n">
        <v>33</v>
      </c>
      <c r="I66" s="22" t="n">
        <f aca="false">+1-C66/H66</f>
        <v>0.424242424242424</v>
      </c>
      <c r="J66" s="0" t="n">
        <v>12</v>
      </c>
      <c r="K66" s="0" t="n">
        <v>6</v>
      </c>
      <c r="L66" s="0" t="n">
        <f aca="false">+M66-J66-K66</f>
        <v>34</v>
      </c>
      <c r="M66" s="0" t="n">
        <v>52</v>
      </c>
      <c r="N66" s="22" t="n">
        <f aca="false">+1-L66/M66</f>
        <v>0.346153846153846</v>
      </c>
    </row>
    <row r="67" customFormat="false" ht="12.8" hidden="false" customHeight="false" outlineLevel="0" collapsed="false">
      <c r="A67" s="19" t="s">
        <v>162</v>
      </c>
      <c r="B67" s="19" t="s">
        <v>163</v>
      </c>
      <c r="C67" s="20" t="n">
        <v>21</v>
      </c>
      <c r="D67" s="20" t="n">
        <v>5</v>
      </c>
      <c r="E67" s="20" t="n">
        <v>4</v>
      </c>
      <c r="G67" s="17" t="n">
        <f aca="false">SUM(D67:E67)</f>
        <v>9</v>
      </c>
      <c r="H67" s="21" t="n">
        <v>30</v>
      </c>
      <c r="I67" s="22" t="n">
        <f aca="false">+1-C67/H67</f>
        <v>0.3</v>
      </c>
      <c r="J67" s="0" t="n">
        <v>29</v>
      </c>
      <c r="K67" s="0" t="n">
        <v>10</v>
      </c>
      <c r="L67" s="0" t="n">
        <f aca="false">+M67-J67-K67</f>
        <v>20</v>
      </c>
      <c r="M67" s="0" t="n">
        <v>59</v>
      </c>
      <c r="N67" s="22" t="n">
        <f aca="false">+1-L67/M67</f>
        <v>0.661016949152542</v>
      </c>
    </row>
    <row r="68" customFormat="false" ht="12.8" hidden="false" customHeight="false" outlineLevel="0" collapsed="false">
      <c r="A68" s="19" t="s">
        <v>164</v>
      </c>
      <c r="B68" s="19" t="s">
        <v>165</v>
      </c>
      <c r="C68" s="20" t="n">
        <v>11</v>
      </c>
      <c r="D68" s="20" t="n">
        <v>19</v>
      </c>
      <c r="E68" s="20"/>
      <c r="G68" s="17" t="n">
        <f aca="false">SUM(D68:E68)</f>
        <v>19</v>
      </c>
      <c r="H68" s="21" t="n">
        <v>30</v>
      </c>
      <c r="I68" s="22" t="n">
        <f aca="false">+1-C68/H68</f>
        <v>0.633333333333333</v>
      </c>
      <c r="J68" s="0" t="n">
        <v>18</v>
      </c>
      <c r="K68" s="0" t="n">
        <v>1</v>
      </c>
      <c r="L68" s="0" t="n">
        <f aca="false">+M68-J68-K68</f>
        <v>4</v>
      </c>
      <c r="M68" s="0" t="n">
        <v>23</v>
      </c>
      <c r="N68" s="22" t="n">
        <f aca="false">+1-L68/M68</f>
        <v>0.826086956521739</v>
      </c>
    </row>
    <row r="69" customFormat="false" ht="12.8" hidden="false" customHeight="false" outlineLevel="0" collapsed="false">
      <c r="A69" s="19" t="s">
        <v>166</v>
      </c>
      <c r="B69" s="19" t="s">
        <v>167</v>
      </c>
      <c r="C69" s="20" t="n">
        <v>21</v>
      </c>
      <c r="D69" s="20" t="n">
        <v>6</v>
      </c>
      <c r="E69" s="20"/>
      <c r="G69" s="17" t="n">
        <f aca="false">SUM(D69:E69)</f>
        <v>6</v>
      </c>
      <c r="H69" s="21" t="n">
        <v>27</v>
      </c>
      <c r="I69" s="22" t="n">
        <f aca="false">+1-C69/H69</f>
        <v>0.222222222222222</v>
      </c>
      <c r="J69" s="0" t="n">
        <v>6</v>
      </c>
      <c r="K69" s="0" t="n">
        <v>2</v>
      </c>
      <c r="L69" s="0" t="n">
        <f aca="false">+M69-J69-K69</f>
        <v>34</v>
      </c>
      <c r="M69" s="0" t="n">
        <v>42</v>
      </c>
      <c r="N69" s="22" t="n">
        <f aca="false">+1-L69/M69</f>
        <v>0.19047619047619</v>
      </c>
    </row>
    <row r="70" customFormat="false" ht="12.8" hidden="false" customHeight="false" outlineLevel="0" collapsed="false">
      <c r="A70" s="19" t="s">
        <v>168</v>
      </c>
      <c r="B70" s="19" t="s">
        <v>169</v>
      </c>
      <c r="C70" s="20" t="n">
        <v>27</v>
      </c>
      <c r="D70" s="20"/>
      <c r="E70" s="20"/>
      <c r="G70" s="17" t="n">
        <f aca="false">SUM(D70:E70)</f>
        <v>0</v>
      </c>
      <c r="H70" s="21" t="n">
        <v>27</v>
      </c>
      <c r="I70" s="22" t="n">
        <f aca="false">+1-C70/H70</f>
        <v>0</v>
      </c>
      <c r="J70" s="0" t="n">
        <v>8</v>
      </c>
      <c r="K70" s="0" t="n">
        <v>3</v>
      </c>
      <c r="L70" s="0" t="n">
        <f aca="false">+M70-J70-K70</f>
        <v>97</v>
      </c>
      <c r="M70" s="0" t="n">
        <v>108</v>
      </c>
      <c r="N70" s="22" t="n">
        <f aca="false">+1-L70/M70</f>
        <v>0.101851851851852</v>
      </c>
    </row>
    <row r="71" customFormat="false" ht="12.8" hidden="false" customHeight="false" outlineLevel="0" collapsed="false">
      <c r="A71" s="19" t="s">
        <v>170</v>
      </c>
      <c r="B71" s="19" t="s">
        <v>171</v>
      </c>
      <c r="C71" s="20" t="n">
        <v>23</v>
      </c>
      <c r="D71" s="20" t="n">
        <v>3</v>
      </c>
      <c r="E71" s="20"/>
      <c r="G71" s="17" t="n">
        <f aca="false">SUM(D71:E71)</f>
        <v>3</v>
      </c>
      <c r="H71" s="21" t="n">
        <v>26</v>
      </c>
      <c r="I71" s="22" t="n">
        <f aca="false">+1-C71/H71</f>
        <v>0.115384615384615</v>
      </c>
      <c r="J71" s="0" t="n">
        <v>7</v>
      </c>
      <c r="K71" s="0" t="n">
        <v>1</v>
      </c>
      <c r="L71" s="0" t="n">
        <f aca="false">+M71-J71-K71</f>
        <v>38</v>
      </c>
      <c r="M71" s="0" t="n">
        <v>46</v>
      </c>
      <c r="N71" s="22" t="n">
        <f aca="false">+1-L71/M71</f>
        <v>0.173913043478261</v>
      </c>
    </row>
    <row r="72" customFormat="false" ht="12.8" hidden="false" customHeight="false" outlineLevel="0" collapsed="false">
      <c r="A72" s="19" t="s">
        <v>172</v>
      </c>
      <c r="B72" s="19" t="s">
        <v>173</v>
      </c>
      <c r="C72" s="20" t="n">
        <v>21</v>
      </c>
      <c r="D72" s="20" t="n">
        <v>2</v>
      </c>
      <c r="E72" s="20" t="n">
        <v>3</v>
      </c>
      <c r="G72" s="17" t="n">
        <f aca="false">SUM(D72:E72)</f>
        <v>5</v>
      </c>
      <c r="H72" s="21" t="n">
        <v>26</v>
      </c>
      <c r="I72" s="22" t="n">
        <f aca="false">+1-C72/H72</f>
        <v>0.192307692307692</v>
      </c>
      <c r="J72" s="0" t="n">
        <v>6</v>
      </c>
      <c r="L72" s="0" t="n">
        <f aca="false">+M72-J72-K72</f>
        <v>6</v>
      </c>
      <c r="M72" s="0" t="n">
        <v>12</v>
      </c>
      <c r="N72" s="22" t="n">
        <f aca="false">+1-L72/M72</f>
        <v>0.5</v>
      </c>
    </row>
    <row r="73" customFormat="false" ht="12.8" hidden="false" customHeight="false" outlineLevel="0" collapsed="false">
      <c r="A73" s="19" t="s">
        <v>174</v>
      </c>
      <c r="B73" s="19" t="s">
        <v>175</v>
      </c>
      <c r="C73" s="20" t="n">
        <v>10</v>
      </c>
      <c r="D73" s="20" t="n">
        <v>13</v>
      </c>
      <c r="E73" s="20" t="n">
        <v>1</v>
      </c>
      <c r="G73" s="17" t="n">
        <f aca="false">SUM(D73:E73)</f>
        <v>14</v>
      </c>
      <c r="H73" s="21" t="n">
        <v>24</v>
      </c>
      <c r="I73" s="22" t="n">
        <f aca="false">+1-C73/H73</f>
        <v>0.583333333333333</v>
      </c>
      <c r="J73" s="0" t="n">
        <v>7</v>
      </c>
      <c r="K73" s="0" t="n">
        <v>2</v>
      </c>
      <c r="L73" s="0" t="n">
        <f aca="false">+M73-J73-K73</f>
        <v>32</v>
      </c>
      <c r="M73" s="0" t="n">
        <v>41</v>
      </c>
      <c r="N73" s="22" t="n">
        <f aca="false">+1-L73/M73</f>
        <v>0.219512195121951</v>
      </c>
    </row>
    <row r="74" customFormat="false" ht="12.8" hidden="false" customHeight="false" outlineLevel="0" collapsed="false">
      <c r="A74" s="19" t="s">
        <v>176</v>
      </c>
      <c r="B74" s="19" t="s">
        <v>177</v>
      </c>
      <c r="C74" s="20" t="n">
        <v>22</v>
      </c>
      <c r="D74" s="20"/>
      <c r="E74" s="20"/>
      <c r="G74" s="17" t="n">
        <f aca="false">SUM(D74:E74)</f>
        <v>0</v>
      </c>
      <c r="H74" s="21" t="n">
        <v>22</v>
      </c>
      <c r="I74" s="22" t="n">
        <f aca="false">+1-C74/H74</f>
        <v>0</v>
      </c>
      <c r="J74" s="0" t="n">
        <v>1</v>
      </c>
      <c r="K74" s="0" t="n">
        <v>7</v>
      </c>
      <c r="L74" s="0" t="n">
        <f aca="false">+M74-J74-K74</f>
        <v>48</v>
      </c>
      <c r="M74" s="0" t="n">
        <v>56</v>
      </c>
      <c r="N74" s="22" t="n">
        <f aca="false">+1-L74/M74</f>
        <v>0.142857142857143</v>
      </c>
    </row>
    <row r="75" customFormat="false" ht="12.8" hidden="false" customHeight="false" outlineLevel="0" collapsed="false">
      <c r="A75" s="19" t="s">
        <v>146</v>
      </c>
      <c r="B75" s="19" t="s">
        <v>178</v>
      </c>
      <c r="C75" s="20" t="n">
        <v>9</v>
      </c>
      <c r="D75" s="20" t="n">
        <v>11</v>
      </c>
      <c r="E75" s="20"/>
      <c r="G75" s="17" t="n">
        <f aca="false">SUM(D75:E75)</f>
        <v>11</v>
      </c>
      <c r="H75" s="21" t="n">
        <v>20</v>
      </c>
      <c r="I75" s="22" t="n">
        <f aca="false">+1-C75/H75</f>
        <v>0.55</v>
      </c>
      <c r="J75" s="0" t="n">
        <v>9</v>
      </c>
      <c r="K75" s="0" t="n">
        <v>3</v>
      </c>
      <c r="L75" s="0" t="n">
        <f aca="false">+M75-J75-K75</f>
        <v>7</v>
      </c>
      <c r="M75" s="0" t="n">
        <v>19</v>
      </c>
      <c r="N75" s="22" t="n">
        <f aca="false">+1-L75/M75</f>
        <v>0.631578947368421</v>
      </c>
    </row>
    <row r="76" customFormat="false" ht="12.8" hidden="false" customHeight="false" outlineLevel="0" collapsed="false">
      <c r="A76" s="19" t="s">
        <v>179</v>
      </c>
      <c r="B76" s="19" t="s">
        <v>180</v>
      </c>
      <c r="C76" s="20" t="n">
        <v>15</v>
      </c>
      <c r="D76" s="20" t="n">
        <v>4</v>
      </c>
      <c r="E76" s="20"/>
      <c r="G76" s="17" t="n">
        <f aca="false">SUM(D76:E76)</f>
        <v>4</v>
      </c>
      <c r="H76" s="21" t="n">
        <v>19</v>
      </c>
      <c r="I76" s="22" t="n">
        <f aca="false">+1-C76/H76</f>
        <v>0.210526315789474</v>
      </c>
      <c r="J76" s="0" t="n">
        <v>3</v>
      </c>
      <c r="K76" s="0" t="n">
        <v>1</v>
      </c>
      <c r="L76" s="0" t="n">
        <f aca="false">+M76-J76-K76</f>
        <v>33</v>
      </c>
      <c r="M76" s="0" t="n">
        <v>37</v>
      </c>
      <c r="N76" s="22" t="n">
        <f aca="false">+1-L76/M76</f>
        <v>0.108108108108108</v>
      </c>
    </row>
    <row r="77" customFormat="false" ht="12.8" hidden="false" customHeight="false" outlineLevel="0" collapsed="false">
      <c r="A77" s="19" t="s">
        <v>181</v>
      </c>
      <c r="B77" s="19" t="s">
        <v>182</v>
      </c>
      <c r="C77" s="20" t="n">
        <v>9</v>
      </c>
      <c r="D77" s="20"/>
      <c r="E77" s="20" t="n">
        <v>8</v>
      </c>
      <c r="G77" s="17" t="n">
        <f aca="false">SUM(D77:E77)</f>
        <v>8</v>
      </c>
      <c r="H77" s="21" t="n">
        <v>17</v>
      </c>
      <c r="I77" s="22" t="n">
        <f aca="false">+1-C77/H77</f>
        <v>0.470588235294118</v>
      </c>
      <c r="J77" s="0" t="n">
        <v>2</v>
      </c>
      <c r="K77" s="0" t="n">
        <v>6</v>
      </c>
      <c r="L77" s="0" t="n">
        <f aca="false">+M77-J77-K77</f>
        <v>7</v>
      </c>
      <c r="M77" s="0" t="n">
        <v>15</v>
      </c>
      <c r="N77" s="22" t="n">
        <f aca="false">+1-L77/M77</f>
        <v>0.533333333333333</v>
      </c>
    </row>
    <row r="78" customFormat="false" ht="12.8" hidden="false" customHeight="false" outlineLevel="0" collapsed="false">
      <c r="A78" s="19" t="s">
        <v>183</v>
      </c>
      <c r="B78" s="19" t="s">
        <v>184</v>
      </c>
      <c r="C78" s="20" t="n">
        <v>5</v>
      </c>
      <c r="D78" s="20" t="n">
        <v>4</v>
      </c>
      <c r="E78" s="20" t="n">
        <v>8</v>
      </c>
      <c r="G78" s="17" t="n">
        <f aca="false">SUM(D78:E78)</f>
        <v>12</v>
      </c>
      <c r="H78" s="21" t="n">
        <v>17</v>
      </c>
      <c r="I78" s="22" t="n">
        <f aca="false">+1-C78/H78</f>
        <v>0.705882352941176</v>
      </c>
      <c r="J78" s="0" t="n">
        <v>3</v>
      </c>
      <c r="K78" s="0" t="n">
        <v>6</v>
      </c>
      <c r="L78" s="0" t="n">
        <f aca="false">+M78-J78-K78</f>
        <v>4</v>
      </c>
      <c r="M78" s="0" t="n">
        <v>13</v>
      </c>
      <c r="N78" s="22" t="n">
        <f aca="false">+1-L78/M78</f>
        <v>0.692307692307692</v>
      </c>
    </row>
    <row r="79" customFormat="false" ht="12.8" hidden="false" customHeight="false" outlineLevel="0" collapsed="false">
      <c r="A79" s="19" t="s">
        <v>185</v>
      </c>
      <c r="B79" s="19" t="s">
        <v>186</v>
      </c>
      <c r="C79" s="20" t="n">
        <v>14</v>
      </c>
      <c r="D79" s="20" t="n">
        <v>1</v>
      </c>
      <c r="E79" s="20" t="n">
        <v>1</v>
      </c>
      <c r="G79" s="17" t="n">
        <f aca="false">SUM(D79:E79)</f>
        <v>2</v>
      </c>
      <c r="H79" s="21" t="n">
        <v>16</v>
      </c>
      <c r="I79" s="22" t="n">
        <f aca="false">+1-C79/H79</f>
        <v>0.125</v>
      </c>
      <c r="J79" s="0" t="n">
        <v>4</v>
      </c>
      <c r="K79" s="0" t="n">
        <v>2</v>
      </c>
      <c r="L79" s="0" t="n">
        <f aca="false">+M79-J79-K79</f>
        <v>63</v>
      </c>
      <c r="M79" s="0" t="n">
        <v>69</v>
      </c>
      <c r="N79" s="22" t="n">
        <f aca="false">+1-L79/M79</f>
        <v>0.0869565217391305</v>
      </c>
    </row>
    <row r="80" customFormat="false" ht="12.8" hidden="false" customHeight="false" outlineLevel="0" collapsed="false">
      <c r="A80" s="19" t="s">
        <v>187</v>
      </c>
      <c r="B80" s="19" t="s">
        <v>188</v>
      </c>
      <c r="C80" s="20" t="n">
        <v>14</v>
      </c>
      <c r="D80" s="20"/>
      <c r="E80" s="20" t="n">
        <v>2</v>
      </c>
      <c r="G80" s="17" t="n">
        <f aca="false">SUM(D80:E80)</f>
        <v>2</v>
      </c>
      <c r="H80" s="21" t="n">
        <v>16</v>
      </c>
      <c r="I80" s="22" t="n">
        <f aca="false">+1-C80/H80</f>
        <v>0.125</v>
      </c>
      <c r="J80" s="0" t="n">
        <v>4</v>
      </c>
      <c r="K80" s="0" t="n">
        <v>3</v>
      </c>
      <c r="L80" s="0" t="n">
        <f aca="false">+M80-J80-K80</f>
        <v>40</v>
      </c>
      <c r="M80" s="0" t="n">
        <v>47</v>
      </c>
      <c r="N80" s="22" t="n">
        <f aca="false">+1-L80/M80</f>
        <v>0.148936170212766</v>
      </c>
    </row>
    <row r="81" customFormat="false" ht="12.8" hidden="false" customHeight="false" outlineLevel="0" collapsed="false">
      <c r="A81" s="19" t="s">
        <v>189</v>
      </c>
      <c r="B81" s="19" t="s">
        <v>190</v>
      </c>
      <c r="C81" s="20" t="n">
        <v>9</v>
      </c>
      <c r="D81" s="20" t="n">
        <v>4</v>
      </c>
      <c r="E81" s="20" t="n">
        <v>2</v>
      </c>
      <c r="G81" s="17" t="n">
        <f aca="false">SUM(D81:E81)</f>
        <v>6</v>
      </c>
      <c r="H81" s="21" t="n">
        <v>15</v>
      </c>
      <c r="I81" s="22" t="n">
        <f aca="false">+1-C81/H81</f>
        <v>0.4</v>
      </c>
      <c r="J81" s="0" t="n">
        <v>7</v>
      </c>
      <c r="K81" s="0" t="n">
        <v>1</v>
      </c>
      <c r="L81" s="0" t="n">
        <f aca="false">+M81-J81-K81</f>
        <v>26</v>
      </c>
      <c r="M81" s="0" t="n">
        <v>34</v>
      </c>
      <c r="N81" s="22" t="n">
        <f aca="false">+1-L81/M81</f>
        <v>0.235294117647059</v>
      </c>
    </row>
    <row r="82" customFormat="false" ht="12.8" hidden="false" customHeight="false" outlineLevel="0" collapsed="false">
      <c r="A82" s="19" t="s">
        <v>191</v>
      </c>
      <c r="B82" s="19" t="s">
        <v>192</v>
      </c>
      <c r="C82" s="20" t="n">
        <v>13</v>
      </c>
      <c r="D82" s="20"/>
      <c r="E82" s="20"/>
      <c r="G82" s="17" t="n">
        <f aca="false">SUM(D82:E82)</f>
        <v>0</v>
      </c>
      <c r="H82" s="21" t="n">
        <v>13</v>
      </c>
      <c r="I82" s="22" t="n">
        <f aca="false">+1-C82/H82</f>
        <v>0</v>
      </c>
      <c r="J82" s="0" t="n">
        <v>10</v>
      </c>
      <c r="K82" s="0" t="n">
        <v>1</v>
      </c>
      <c r="L82" s="0" t="n">
        <f aca="false">+M82-J82-K82</f>
        <v>29</v>
      </c>
      <c r="M82" s="0" t="n">
        <v>40</v>
      </c>
      <c r="N82" s="22" t="n">
        <f aca="false">+1-L82/M82</f>
        <v>0.275</v>
      </c>
    </row>
    <row r="83" customFormat="false" ht="12.8" hidden="false" customHeight="false" outlineLevel="0" collapsed="false">
      <c r="A83" s="19" t="s">
        <v>193</v>
      </c>
      <c r="B83" s="19" t="s">
        <v>194</v>
      </c>
      <c r="C83" s="20" t="n">
        <v>12</v>
      </c>
      <c r="D83" s="20"/>
      <c r="E83" s="20"/>
      <c r="G83" s="17" t="n">
        <f aca="false">SUM(D83:E83)</f>
        <v>0</v>
      </c>
      <c r="H83" s="21" t="n">
        <v>12</v>
      </c>
      <c r="I83" s="22" t="n">
        <f aca="false">+1-C83/H83</f>
        <v>0</v>
      </c>
      <c r="J83" s="0" t="n">
        <v>2</v>
      </c>
      <c r="L83" s="0" t="n">
        <f aca="false">+M83-J83-K83</f>
        <v>25</v>
      </c>
      <c r="M83" s="0" t="n">
        <v>27</v>
      </c>
      <c r="N83" s="22" t="n">
        <f aca="false">+1-L83/M83</f>
        <v>0.0740740740740741</v>
      </c>
    </row>
    <row r="84" customFormat="false" ht="12.8" hidden="false" customHeight="false" outlineLevel="0" collapsed="false">
      <c r="A84" s="19" t="s">
        <v>195</v>
      </c>
      <c r="B84" s="19" t="s">
        <v>196</v>
      </c>
      <c r="C84" s="20" t="n">
        <v>10</v>
      </c>
      <c r="D84" s="20" t="n">
        <v>1</v>
      </c>
      <c r="E84" s="20" t="n">
        <v>0</v>
      </c>
      <c r="G84" s="17" t="n">
        <f aca="false">SUM(D84:E84)</f>
        <v>1</v>
      </c>
      <c r="H84" s="21" t="n">
        <v>11</v>
      </c>
      <c r="I84" s="22" t="n">
        <f aca="false">+1-C84/H84</f>
        <v>0.0909090909090909</v>
      </c>
      <c r="J84" s="0" t="n">
        <v>1</v>
      </c>
      <c r="L84" s="0" t="n">
        <f aca="false">+M84-J84-K84</f>
        <v>4</v>
      </c>
      <c r="M84" s="0" t="n">
        <v>5</v>
      </c>
      <c r="N84" s="22" t="n">
        <f aca="false">+1-L84/M84</f>
        <v>0.2</v>
      </c>
    </row>
    <row r="85" customFormat="false" ht="12.8" hidden="false" customHeight="false" outlineLevel="0" collapsed="false">
      <c r="A85" s="19" t="s">
        <v>197</v>
      </c>
      <c r="B85" s="19" t="s">
        <v>198</v>
      </c>
      <c r="C85" s="20" t="n">
        <v>7</v>
      </c>
      <c r="D85" s="20" t="n">
        <v>1</v>
      </c>
      <c r="E85" s="20" t="n">
        <v>1</v>
      </c>
      <c r="G85" s="17" t="n">
        <f aca="false">SUM(D85:E85)</f>
        <v>2</v>
      </c>
      <c r="H85" s="21" t="n">
        <v>9</v>
      </c>
      <c r="I85" s="22" t="n">
        <f aca="false">+1-C85/H85</f>
        <v>0.222222222222222</v>
      </c>
      <c r="J85" s="0" t="n">
        <v>2</v>
      </c>
      <c r="K85" s="0" t="n">
        <v>2</v>
      </c>
      <c r="L85" s="0" t="n">
        <f aca="false">+M85-J85-K85</f>
        <v>14</v>
      </c>
      <c r="M85" s="0" t="n">
        <v>18</v>
      </c>
      <c r="N85" s="22" t="n">
        <f aca="false">+1-L85/M85</f>
        <v>0.222222222222222</v>
      </c>
    </row>
    <row r="86" customFormat="false" ht="12.8" hidden="false" customHeight="false" outlineLevel="0" collapsed="false">
      <c r="A86" s="19" t="s">
        <v>199</v>
      </c>
      <c r="B86" s="19" t="s">
        <v>200</v>
      </c>
      <c r="C86" s="20" t="n">
        <v>7</v>
      </c>
      <c r="D86" s="20" t="n">
        <v>1</v>
      </c>
      <c r="E86" s="20"/>
      <c r="G86" s="17" t="n">
        <f aca="false">SUM(D86:E86)</f>
        <v>1</v>
      </c>
      <c r="H86" s="21" t="n">
        <v>8</v>
      </c>
      <c r="I86" s="22" t="n">
        <f aca="false">+1-C86/H86</f>
        <v>0.125</v>
      </c>
      <c r="J86" s="0" t="n">
        <v>13</v>
      </c>
      <c r="L86" s="0" t="n">
        <f aca="false">+M86-J86-K86</f>
        <v>21</v>
      </c>
      <c r="M86" s="0" t="n">
        <v>34</v>
      </c>
      <c r="N86" s="22" t="n">
        <f aca="false">+1-L86/M86</f>
        <v>0.382352941176471</v>
      </c>
    </row>
    <row r="87" customFormat="false" ht="12.8" hidden="false" customHeight="false" outlineLevel="0" collapsed="false">
      <c r="A87" s="19" t="s">
        <v>201</v>
      </c>
      <c r="B87" s="19" t="s">
        <v>202</v>
      </c>
      <c r="C87" s="20" t="n">
        <v>4</v>
      </c>
      <c r="D87" s="20" t="n">
        <v>4</v>
      </c>
      <c r="E87" s="20"/>
      <c r="G87" s="17" t="n">
        <f aca="false">SUM(D87:E87)</f>
        <v>4</v>
      </c>
      <c r="H87" s="21" t="n">
        <v>8</v>
      </c>
      <c r="I87" s="22" t="n">
        <f aca="false">+1-C87/H87</f>
        <v>0.5</v>
      </c>
      <c r="J87" s="0" t="n">
        <v>13</v>
      </c>
      <c r="L87" s="0" t="n">
        <f aca="false">+M87-J87-K87</f>
        <v>9</v>
      </c>
      <c r="M87" s="0" t="n">
        <v>22</v>
      </c>
      <c r="N87" s="22" t="n">
        <f aca="false">+1-L87/M87</f>
        <v>0.590909090909091</v>
      </c>
    </row>
    <row r="88" customFormat="false" ht="12.8" hidden="false" customHeight="false" outlineLevel="0" collapsed="false">
      <c r="A88" s="19" t="s">
        <v>203</v>
      </c>
      <c r="B88" s="19" t="s">
        <v>204</v>
      </c>
      <c r="C88" s="20" t="n">
        <v>3</v>
      </c>
      <c r="D88" s="20"/>
      <c r="E88" s="20" t="n">
        <v>5</v>
      </c>
      <c r="G88" s="17" t="n">
        <f aca="false">SUM(D88:E88)</f>
        <v>5</v>
      </c>
      <c r="H88" s="21" t="n">
        <v>8</v>
      </c>
      <c r="I88" s="22" t="n">
        <f aca="false">+1-C88/H88</f>
        <v>0.625</v>
      </c>
      <c r="K88" s="0" t="n">
        <v>3</v>
      </c>
      <c r="L88" s="0" t="n">
        <f aca="false">+M88-J88-K88</f>
        <v>13</v>
      </c>
      <c r="M88" s="0" t="n">
        <v>16</v>
      </c>
      <c r="N88" s="22" t="n">
        <f aca="false">+1-L88/M88</f>
        <v>0.1875</v>
      </c>
    </row>
    <row r="89" customFormat="false" ht="12.8" hidden="false" customHeight="false" outlineLevel="0" collapsed="false">
      <c r="A89" s="19" t="s">
        <v>205</v>
      </c>
      <c r="B89" s="19" t="s">
        <v>206</v>
      </c>
      <c r="C89" s="20" t="n">
        <v>0</v>
      </c>
      <c r="D89" s="20" t="n">
        <v>6</v>
      </c>
      <c r="E89" s="20" t="n">
        <v>1</v>
      </c>
      <c r="G89" s="17" t="n">
        <f aca="false">SUM(D89:E89)</f>
        <v>7</v>
      </c>
      <c r="H89" s="21" t="n">
        <v>7</v>
      </c>
      <c r="I89" s="22" t="n">
        <f aca="false">+1-C89/H89</f>
        <v>1</v>
      </c>
      <c r="L89" s="0" t="n">
        <f aca="false">+M89-J89-K89</f>
        <v>2</v>
      </c>
      <c r="M89" s="0" t="n">
        <v>2</v>
      </c>
      <c r="N89" s="22" t="n">
        <f aca="false">+1-L89/M89</f>
        <v>0</v>
      </c>
    </row>
    <row r="90" customFormat="false" ht="12.8" hidden="false" customHeight="false" outlineLevel="0" collapsed="false">
      <c r="A90" s="19" t="s">
        <v>207</v>
      </c>
      <c r="B90" s="19" t="s">
        <v>208</v>
      </c>
      <c r="C90" s="20" t="n">
        <v>4</v>
      </c>
      <c r="D90" s="20" t="n">
        <v>2</v>
      </c>
      <c r="E90" s="20"/>
      <c r="G90" s="17" t="n">
        <f aca="false">SUM(D90:E90)</f>
        <v>2</v>
      </c>
      <c r="H90" s="21" t="n">
        <v>6</v>
      </c>
      <c r="I90" s="22" t="n">
        <f aca="false">+1-C90/H90</f>
        <v>0.333333333333333</v>
      </c>
      <c r="J90" s="0" t="n">
        <v>3</v>
      </c>
      <c r="K90" s="0" t="n">
        <v>1</v>
      </c>
      <c r="L90" s="0" t="n">
        <f aca="false">+M90-J90-K90</f>
        <v>14</v>
      </c>
      <c r="M90" s="0" t="n">
        <v>18</v>
      </c>
      <c r="N90" s="22" t="n">
        <f aca="false">+1-L90/M90</f>
        <v>0.222222222222222</v>
      </c>
    </row>
    <row r="91" customFormat="false" ht="12.8" hidden="false" customHeight="false" outlineLevel="0" collapsed="false">
      <c r="A91" s="19" t="s">
        <v>209</v>
      </c>
      <c r="B91" s="19" t="s">
        <v>210</v>
      </c>
      <c r="C91" s="20" t="n">
        <v>4</v>
      </c>
      <c r="D91" s="20" t="n">
        <v>2</v>
      </c>
      <c r="E91" s="20"/>
      <c r="G91" s="17" t="n">
        <f aca="false">SUM(D91:E91)</f>
        <v>2</v>
      </c>
      <c r="H91" s="21" t="n">
        <v>6</v>
      </c>
      <c r="I91" s="22" t="n">
        <f aca="false">+1-C91/H91</f>
        <v>0.333333333333333</v>
      </c>
      <c r="L91" s="0" t="n">
        <f aca="false">+M91-J91-K91</f>
        <v>10</v>
      </c>
      <c r="M91" s="0" t="n">
        <v>10</v>
      </c>
      <c r="N91" s="22" t="n">
        <f aca="false">+1-L91/M91</f>
        <v>0</v>
      </c>
    </row>
    <row r="92" customFormat="false" ht="12.8" hidden="false" customHeight="false" outlineLevel="0" collapsed="false">
      <c r="A92" s="19" t="s">
        <v>211</v>
      </c>
      <c r="B92" s="19" t="s">
        <v>212</v>
      </c>
      <c r="C92" s="20" t="n">
        <v>5</v>
      </c>
      <c r="D92" s="20"/>
      <c r="E92" s="20"/>
      <c r="G92" s="17" t="n">
        <f aca="false">SUM(D92:E92)</f>
        <v>0</v>
      </c>
      <c r="H92" s="21" t="n">
        <v>5</v>
      </c>
      <c r="I92" s="22" t="n">
        <f aca="false">+1-C92/H92</f>
        <v>0</v>
      </c>
      <c r="L92" s="0" t="n">
        <f aca="false">+M92-J92-K92</f>
        <v>8</v>
      </c>
      <c r="M92" s="0" t="n">
        <v>8</v>
      </c>
      <c r="N92" s="22" t="n">
        <f aca="false">+1-L92/M92</f>
        <v>0</v>
      </c>
    </row>
    <row r="93" customFormat="false" ht="12.8" hidden="false" customHeight="false" outlineLevel="0" collapsed="false">
      <c r="A93" s="19" t="s">
        <v>213</v>
      </c>
      <c r="B93" s="19" t="s">
        <v>214</v>
      </c>
      <c r="C93" s="20" t="n">
        <v>5</v>
      </c>
      <c r="D93" s="20"/>
      <c r="E93" s="20"/>
      <c r="G93" s="17" t="n">
        <f aca="false">SUM(D93:E93)</f>
        <v>0</v>
      </c>
      <c r="H93" s="21" t="n">
        <v>5</v>
      </c>
      <c r="I93" s="22" t="n">
        <f aca="false">+1-C93/H93</f>
        <v>0</v>
      </c>
      <c r="J93" s="0" t="n">
        <v>1</v>
      </c>
      <c r="K93" s="0" t="n">
        <v>1</v>
      </c>
      <c r="L93" s="0" t="n">
        <f aca="false">+M93-J93-K93</f>
        <v>4</v>
      </c>
      <c r="M93" s="0" t="n">
        <v>6</v>
      </c>
      <c r="N93" s="22" t="n">
        <f aca="false">+1-L93/M93</f>
        <v>0.333333333333333</v>
      </c>
    </row>
    <row r="94" customFormat="false" ht="12.8" hidden="false" customHeight="false" outlineLevel="0" collapsed="false">
      <c r="A94" s="19" t="s">
        <v>215</v>
      </c>
      <c r="B94" s="19" t="s">
        <v>216</v>
      </c>
      <c r="C94" s="20" t="n">
        <v>3</v>
      </c>
      <c r="D94" s="20"/>
      <c r="E94" s="20" t="n">
        <v>1</v>
      </c>
      <c r="G94" s="17" t="n">
        <f aca="false">SUM(D94:E94)</f>
        <v>1</v>
      </c>
      <c r="H94" s="21" t="n">
        <v>4</v>
      </c>
      <c r="I94" s="22" t="n">
        <f aca="false">+1-C94/H94</f>
        <v>0.25</v>
      </c>
      <c r="L94" s="0" t="n">
        <f aca="false">+M94-J94-K94</f>
        <v>5</v>
      </c>
      <c r="M94" s="0" t="n">
        <v>5</v>
      </c>
      <c r="N94" s="22" t="n">
        <f aca="false">+1-L94/M94</f>
        <v>0</v>
      </c>
    </row>
    <row r="95" customFormat="false" ht="12.8" hidden="false" customHeight="false" outlineLevel="0" collapsed="false">
      <c r="A95" s="19" t="s">
        <v>217</v>
      </c>
      <c r="B95" s="19" t="s">
        <v>218</v>
      </c>
      <c r="C95" s="20" t="n">
        <v>2</v>
      </c>
      <c r="D95" s="20" t="n">
        <v>2</v>
      </c>
      <c r="E95" s="20"/>
      <c r="G95" s="17" t="n">
        <f aca="false">SUM(D95:E95)</f>
        <v>2</v>
      </c>
      <c r="H95" s="21" t="n">
        <v>4</v>
      </c>
      <c r="I95" s="22" t="n">
        <f aca="false">+1-C95/H95</f>
        <v>0.5</v>
      </c>
      <c r="L95" s="0" t="n">
        <f aca="false">+M95-J95-K95</f>
        <v>2</v>
      </c>
      <c r="M95" s="0" t="n">
        <v>2</v>
      </c>
      <c r="N95" s="22" t="n">
        <f aca="false">+1-L95/M95</f>
        <v>0</v>
      </c>
    </row>
    <row r="96" customFormat="false" ht="12.8" hidden="false" customHeight="false" outlineLevel="0" collapsed="false">
      <c r="A96" s="19" t="s">
        <v>219</v>
      </c>
      <c r="B96" s="19" t="s">
        <v>220</v>
      </c>
      <c r="C96" s="20" t="n">
        <v>4</v>
      </c>
      <c r="D96" s="20"/>
      <c r="E96" s="20"/>
      <c r="G96" s="17" t="n">
        <f aca="false">SUM(D96:E96)</f>
        <v>0</v>
      </c>
      <c r="H96" s="21" t="n">
        <v>4</v>
      </c>
      <c r="I96" s="22" t="n">
        <f aca="false">+1-C96/H96</f>
        <v>0</v>
      </c>
      <c r="K96" s="0" t="n">
        <v>1</v>
      </c>
      <c r="M96" s="0" t="n">
        <v>18</v>
      </c>
      <c r="N96" s="22" t="n">
        <f aca="false">+1-L96/M96</f>
        <v>1</v>
      </c>
    </row>
    <row r="97" customFormat="false" ht="12.8" hidden="false" customHeight="false" outlineLevel="0" collapsed="false">
      <c r="A97" s="19" t="s">
        <v>221</v>
      </c>
      <c r="B97" s="19" t="s">
        <v>222</v>
      </c>
      <c r="C97" s="20" t="n">
        <v>4</v>
      </c>
      <c r="D97" s="20"/>
      <c r="E97" s="20"/>
      <c r="G97" s="17" t="n">
        <f aca="false">SUM(D97:E97)</f>
        <v>0</v>
      </c>
      <c r="H97" s="21" t="n">
        <v>4</v>
      </c>
      <c r="I97" s="22" t="n">
        <f aca="false">+1-C97/H97</f>
        <v>0</v>
      </c>
      <c r="J97" s="0" t="n">
        <v>1</v>
      </c>
      <c r="L97" s="0" t="n">
        <f aca="false">+M97-J97-K97</f>
        <v>1</v>
      </c>
      <c r="M97" s="0" t="n">
        <v>2</v>
      </c>
      <c r="N97" s="22" t="n">
        <f aca="false">+1-L97/M97</f>
        <v>0.5</v>
      </c>
    </row>
    <row r="98" customFormat="false" ht="12.8" hidden="false" customHeight="false" outlineLevel="0" collapsed="false">
      <c r="A98" s="19" t="s">
        <v>223</v>
      </c>
      <c r="B98" s="19" t="s">
        <v>224</v>
      </c>
      <c r="C98" s="20" t="n">
        <v>1</v>
      </c>
      <c r="D98" s="20" t="n">
        <v>1</v>
      </c>
      <c r="E98" s="20" t="n">
        <v>1</v>
      </c>
      <c r="G98" s="17" t="n">
        <f aca="false">SUM(D98:E98)</f>
        <v>2</v>
      </c>
      <c r="H98" s="21" t="n">
        <v>3</v>
      </c>
      <c r="I98" s="22" t="n">
        <f aca="false">+1-C98/H98</f>
        <v>0.666666666666667</v>
      </c>
      <c r="N98" s="22" t="e">
        <f aca="false">+1-L98/M98</f>
        <v>#DIV/0!</v>
      </c>
    </row>
    <row r="99" customFormat="false" ht="12.8" hidden="false" customHeight="false" outlineLevel="0" collapsed="false">
      <c r="A99" s="19" t="s">
        <v>225</v>
      </c>
      <c r="B99" s="19" t="s">
        <v>226</v>
      </c>
      <c r="C99" s="20" t="n">
        <v>3</v>
      </c>
      <c r="D99" s="20"/>
      <c r="E99" s="20"/>
      <c r="G99" s="17" t="n">
        <f aca="false">SUM(D99:E99)</f>
        <v>0</v>
      </c>
      <c r="H99" s="21" t="n">
        <v>3</v>
      </c>
      <c r="I99" s="22" t="n">
        <f aca="false">+1-C99/H99</f>
        <v>0</v>
      </c>
      <c r="N99" s="22" t="e">
        <f aca="false">+1-L99/M99</f>
        <v>#DIV/0!</v>
      </c>
    </row>
    <row r="100" customFormat="false" ht="12.8" hidden="false" customHeight="false" outlineLevel="0" collapsed="false">
      <c r="A100" s="19" t="s">
        <v>227</v>
      </c>
      <c r="B100" s="19" t="s">
        <v>228</v>
      </c>
      <c r="C100" s="20" t="n">
        <v>3</v>
      </c>
      <c r="D100" s="20"/>
      <c r="E100" s="20"/>
      <c r="G100" s="17" t="n">
        <f aca="false">SUM(D100:E100)</f>
        <v>0</v>
      </c>
      <c r="H100" s="21" t="n">
        <v>3</v>
      </c>
      <c r="I100" s="22" t="n">
        <f aca="false">+1-C100/H100</f>
        <v>0</v>
      </c>
      <c r="J100" s="0" t="n">
        <v>1</v>
      </c>
      <c r="L100" s="0" t="n">
        <f aca="false">+M100-J100-K100</f>
        <v>8</v>
      </c>
      <c r="M100" s="0" t="n">
        <v>9</v>
      </c>
      <c r="N100" s="22" t="n">
        <f aca="false">+1-L100/M100</f>
        <v>0.111111111111111</v>
      </c>
    </row>
    <row r="101" customFormat="false" ht="12.8" hidden="false" customHeight="false" outlineLevel="0" collapsed="false">
      <c r="A101" s="19" t="s">
        <v>229</v>
      </c>
      <c r="B101" s="19" t="s">
        <v>230</v>
      </c>
      <c r="C101" s="20" t="n">
        <v>3</v>
      </c>
      <c r="D101" s="20"/>
      <c r="E101" s="20"/>
      <c r="G101" s="17" t="n">
        <f aca="false">SUM(D101:E101)</f>
        <v>0</v>
      </c>
      <c r="H101" s="21" t="n">
        <v>3</v>
      </c>
      <c r="I101" s="22" t="n">
        <f aca="false">+1-C101/H101</f>
        <v>0</v>
      </c>
      <c r="L101" s="0" t="n">
        <f aca="false">+M101-J101-K101</f>
        <v>10</v>
      </c>
      <c r="M101" s="0" t="n">
        <v>10</v>
      </c>
      <c r="N101" s="22" t="n">
        <f aca="false">+1-L101/M101</f>
        <v>0</v>
      </c>
    </row>
    <row r="102" customFormat="false" ht="12.8" hidden="false" customHeight="false" outlineLevel="0" collapsed="false">
      <c r="A102" s="19" t="s">
        <v>231</v>
      </c>
      <c r="B102" s="19" t="s">
        <v>232</v>
      </c>
      <c r="C102" s="20" t="n">
        <v>2</v>
      </c>
      <c r="D102" s="20" t="n">
        <v>1</v>
      </c>
      <c r="E102" s="20"/>
      <c r="G102" s="17" t="n">
        <f aca="false">SUM(D102:E102)</f>
        <v>1</v>
      </c>
      <c r="H102" s="21" t="n">
        <v>3</v>
      </c>
      <c r="I102" s="22" t="n">
        <f aca="false">+1-C102/H102</f>
        <v>0.333333333333333</v>
      </c>
      <c r="L102" s="0" t="n">
        <f aca="false">+M102-J102-K102</f>
        <v>1</v>
      </c>
      <c r="M102" s="0" t="n">
        <v>1</v>
      </c>
      <c r="N102" s="22" t="n">
        <f aca="false">+1-L102/M102</f>
        <v>0</v>
      </c>
    </row>
    <row r="103" customFormat="false" ht="12.8" hidden="false" customHeight="false" outlineLevel="0" collapsed="false">
      <c r="A103" s="19" t="s">
        <v>233</v>
      </c>
      <c r="B103" s="19" t="s">
        <v>234</v>
      </c>
      <c r="C103" s="20" t="n">
        <v>2</v>
      </c>
      <c r="D103" s="20" t="n">
        <v>0</v>
      </c>
      <c r="E103" s="20" t="n">
        <v>0</v>
      </c>
      <c r="G103" s="17" t="n">
        <f aca="false">SUM(D103:E103)</f>
        <v>0</v>
      </c>
      <c r="H103" s="21" t="n">
        <v>2</v>
      </c>
      <c r="I103" s="22" t="n">
        <f aca="false">+1-C103/H103</f>
        <v>0</v>
      </c>
      <c r="L103" s="0" t="n">
        <f aca="false">+M103-J103-K103</f>
        <v>5</v>
      </c>
      <c r="M103" s="0" t="n">
        <v>5</v>
      </c>
      <c r="N103" s="22" t="n">
        <f aca="false">+1-L103/M103</f>
        <v>0</v>
      </c>
    </row>
    <row r="104" customFormat="false" ht="12.8" hidden="false" customHeight="false" outlineLevel="0" collapsed="false">
      <c r="A104" s="19" t="s">
        <v>235</v>
      </c>
      <c r="B104" s="19" t="s">
        <v>236</v>
      </c>
      <c r="C104" s="20" t="n">
        <v>1</v>
      </c>
      <c r="D104" s="20" t="n">
        <v>1</v>
      </c>
      <c r="E104" s="20"/>
      <c r="G104" s="17" t="n">
        <f aca="false">SUM(D104:E104)</f>
        <v>1</v>
      </c>
      <c r="H104" s="21" t="n">
        <v>2</v>
      </c>
      <c r="I104" s="22" t="n">
        <f aca="false">+1-C104/H104</f>
        <v>0.5</v>
      </c>
      <c r="J104" s="0" t="n">
        <v>2</v>
      </c>
      <c r="L104" s="0" t="n">
        <f aca="false">+M104-J104-K104</f>
        <v>1</v>
      </c>
      <c r="M104" s="0" t="n">
        <v>3</v>
      </c>
      <c r="N104" s="22" t="n">
        <f aca="false">+1-L104/M104</f>
        <v>0.666666666666667</v>
      </c>
    </row>
    <row r="105" customFormat="false" ht="12.8" hidden="false" customHeight="false" outlineLevel="0" collapsed="false">
      <c r="A105" s="19" t="s">
        <v>237</v>
      </c>
      <c r="B105" s="19" t="s">
        <v>238</v>
      </c>
      <c r="C105" s="20" t="n">
        <v>2</v>
      </c>
      <c r="D105" s="20"/>
      <c r="E105" s="20"/>
      <c r="G105" s="17" t="n">
        <f aca="false">SUM(D105:E105)</f>
        <v>0</v>
      </c>
      <c r="H105" s="21" t="n">
        <v>2</v>
      </c>
      <c r="I105" s="22" t="n">
        <f aca="false">+1-C105/H105</f>
        <v>0</v>
      </c>
      <c r="L105" s="0" t="n">
        <f aca="false">+M105-J105-K105</f>
        <v>0</v>
      </c>
      <c r="N105" s="22" t="e">
        <f aca="false">+1-L105/M105</f>
        <v>#DIV/0!</v>
      </c>
    </row>
    <row r="106" customFormat="false" ht="12.8" hidden="false" customHeight="false" outlineLevel="0" collapsed="false">
      <c r="A106" s="19" t="s">
        <v>239</v>
      </c>
      <c r="B106" s="19" t="s">
        <v>240</v>
      </c>
      <c r="C106" s="20" t="n">
        <v>1</v>
      </c>
      <c r="D106" s="20" t="n">
        <v>1</v>
      </c>
      <c r="E106" s="20"/>
      <c r="G106" s="17" t="n">
        <f aca="false">SUM(D106:E106)</f>
        <v>1</v>
      </c>
      <c r="H106" s="21" t="n">
        <v>2</v>
      </c>
      <c r="I106" s="22" t="n">
        <f aca="false">+1-C106/H106</f>
        <v>0.5</v>
      </c>
      <c r="J106" s="0" t="n">
        <v>1</v>
      </c>
      <c r="L106" s="0" t="n">
        <f aca="false">+M106-J106-K106</f>
        <v>4</v>
      </c>
      <c r="M106" s="0" t="n">
        <v>5</v>
      </c>
      <c r="N106" s="22" t="n">
        <f aca="false">+1-L106/M106</f>
        <v>0.2</v>
      </c>
    </row>
    <row r="107" customFormat="false" ht="12.8" hidden="false" customHeight="false" outlineLevel="0" collapsed="false">
      <c r="A107" s="19" t="s">
        <v>241</v>
      </c>
      <c r="B107" s="19" t="s">
        <v>242</v>
      </c>
      <c r="C107" s="20" t="n">
        <v>2</v>
      </c>
      <c r="D107" s="20"/>
      <c r="E107" s="20"/>
      <c r="G107" s="17" t="n">
        <f aca="false">SUM(D107:E107)</f>
        <v>0</v>
      </c>
      <c r="H107" s="21" t="n">
        <v>2</v>
      </c>
      <c r="I107" s="22" t="n">
        <f aca="false">+1-C107/H107</f>
        <v>0</v>
      </c>
      <c r="N107" s="22" t="e">
        <f aca="false">+1-L107/M107</f>
        <v>#DIV/0!</v>
      </c>
    </row>
    <row r="108" customFormat="false" ht="12.8" hidden="false" customHeight="false" outlineLevel="0" collapsed="false">
      <c r="A108" s="19" t="s">
        <v>243</v>
      </c>
      <c r="B108" s="19" t="s">
        <v>244</v>
      </c>
      <c r="C108" s="20" t="n">
        <v>2</v>
      </c>
      <c r="D108" s="20"/>
      <c r="E108" s="20"/>
      <c r="G108" s="17" t="n">
        <f aca="false">SUM(D108:E108)</f>
        <v>0</v>
      </c>
      <c r="H108" s="21" t="n">
        <v>2</v>
      </c>
      <c r="I108" s="22" t="n">
        <f aca="false">+1-C108/H108</f>
        <v>0</v>
      </c>
      <c r="L108" s="0" t="n">
        <f aca="false">+M108-J108-K108</f>
        <v>3</v>
      </c>
      <c r="M108" s="0" t="n">
        <v>3</v>
      </c>
      <c r="N108" s="22" t="n">
        <f aca="false">+1-L108/M108</f>
        <v>0</v>
      </c>
    </row>
    <row r="109" customFormat="false" ht="12.8" hidden="false" customHeight="false" outlineLevel="0" collapsed="false">
      <c r="A109" s="19" t="s">
        <v>245</v>
      </c>
      <c r="B109" s="19" t="s">
        <v>246</v>
      </c>
      <c r="C109" s="20" t="n">
        <v>2</v>
      </c>
      <c r="D109" s="20"/>
      <c r="E109" s="20"/>
      <c r="G109" s="17" t="n">
        <f aca="false">SUM(D109:E109)</f>
        <v>0</v>
      </c>
      <c r="H109" s="21" t="n">
        <v>2</v>
      </c>
      <c r="I109" s="22" t="n">
        <f aca="false">+1-C109/H109</f>
        <v>0</v>
      </c>
      <c r="K109" s="0" t="n">
        <v>2</v>
      </c>
      <c r="L109" s="0" t="n">
        <f aca="false">+M109-J109-K109</f>
        <v>3</v>
      </c>
      <c r="M109" s="0" t="n">
        <v>5</v>
      </c>
      <c r="N109" s="22" t="n">
        <f aca="false">+1-L109/M109</f>
        <v>0.4</v>
      </c>
    </row>
    <row r="110" customFormat="false" ht="12.8" hidden="false" customHeight="false" outlineLevel="0" collapsed="false">
      <c r="A110" s="19" t="s">
        <v>247</v>
      </c>
      <c r="B110" s="19" t="s">
        <v>248</v>
      </c>
      <c r="C110" s="20" t="n">
        <v>1</v>
      </c>
      <c r="D110" s="20"/>
      <c r="E110" s="20"/>
      <c r="G110" s="17" t="n">
        <f aca="false">SUM(D110:E110)</f>
        <v>0</v>
      </c>
      <c r="H110" s="21" t="n">
        <v>1</v>
      </c>
      <c r="I110" s="22" t="n">
        <f aca="false">+1-C110/H110</f>
        <v>0</v>
      </c>
      <c r="L110" s="0" t="n">
        <f aca="false">+M110-J110-K110</f>
        <v>1</v>
      </c>
      <c r="M110" s="0" t="n">
        <v>1</v>
      </c>
      <c r="N110" s="22" t="n">
        <f aca="false">+1-L110/M110</f>
        <v>0</v>
      </c>
    </row>
    <row r="111" customFormat="false" ht="12.8" hidden="false" customHeight="false" outlineLevel="0" collapsed="false">
      <c r="A111" s="19" t="s">
        <v>249</v>
      </c>
      <c r="B111" s="19" t="s">
        <v>250</v>
      </c>
      <c r="C111" s="20" t="n">
        <v>0</v>
      </c>
      <c r="D111" s="20" t="n">
        <v>1</v>
      </c>
      <c r="E111" s="20"/>
      <c r="G111" s="17" t="n">
        <f aca="false">SUM(D111:E111)</f>
        <v>1</v>
      </c>
      <c r="H111" s="21" t="n">
        <v>1</v>
      </c>
      <c r="I111" s="22" t="n">
        <f aca="false">+1-C111/H111</f>
        <v>1</v>
      </c>
      <c r="J111" s="0" t="n">
        <v>3</v>
      </c>
      <c r="L111" s="0" t="n">
        <f aca="false">+M111-J111-K111</f>
        <v>3</v>
      </c>
      <c r="M111" s="0" t="n">
        <v>6</v>
      </c>
      <c r="N111" s="22" t="n">
        <f aca="false">+1-L111/M111</f>
        <v>0.5</v>
      </c>
    </row>
    <row r="112" customFormat="false" ht="12.8" hidden="false" customHeight="false" outlineLevel="0" collapsed="false">
      <c r="A112" s="19" t="s">
        <v>251</v>
      </c>
      <c r="B112" s="19" t="s">
        <v>252</v>
      </c>
      <c r="C112" s="20" t="n">
        <v>0</v>
      </c>
      <c r="D112" s="20" t="n">
        <v>1</v>
      </c>
      <c r="E112" s="20"/>
      <c r="G112" s="17" t="n">
        <f aca="false">SUM(D112:E112)</f>
        <v>1</v>
      </c>
      <c r="H112" s="21" t="n">
        <v>1</v>
      </c>
      <c r="I112" s="22" t="n">
        <f aca="false">+1-C112/H112</f>
        <v>1</v>
      </c>
      <c r="L112" s="0" t="n">
        <f aca="false">+M112-J112-K112</f>
        <v>0</v>
      </c>
      <c r="N112" s="22" t="e">
        <f aca="false">+1-L112/M112</f>
        <v>#DIV/0!</v>
      </c>
    </row>
    <row r="113" customFormat="false" ht="12.8" hidden="false" customHeight="false" outlineLevel="0" collapsed="false">
      <c r="A113" s="19" t="s">
        <v>253</v>
      </c>
      <c r="B113" s="19" t="s">
        <v>254</v>
      </c>
      <c r="C113" s="20"/>
      <c r="D113" s="20"/>
      <c r="E113" s="20"/>
      <c r="G113" s="17" t="n">
        <f aca="false">SUM(D113:E113)</f>
        <v>0</v>
      </c>
      <c r="H113" s="21" t="n">
        <v>1</v>
      </c>
      <c r="I113" s="22" t="n">
        <f aca="false">+1-C113/H113</f>
        <v>1</v>
      </c>
      <c r="N113" s="22" t="e">
        <f aca="false">+1-L113/M113</f>
        <v>#DIV/0!</v>
      </c>
    </row>
    <row r="114" customFormat="false" ht="12.8" hidden="false" customHeight="false" outlineLevel="0" collapsed="false">
      <c r="A114" s="19" t="s">
        <v>255</v>
      </c>
      <c r="B114" s="19" t="s">
        <v>256</v>
      </c>
      <c r="C114" s="20" t="n">
        <v>1</v>
      </c>
      <c r="D114" s="20"/>
      <c r="E114" s="20"/>
      <c r="G114" s="17" t="n">
        <f aca="false">SUM(D114:E114)</f>
        <v>0</v>
      </c>
      <c r="H114" s="21" t="n">
        <v>1</v>
      </c>
      <c r="I114" s="22" t="n">
        <f aca="false">+1-C114/H114</f>
        <v>0</v>
      </c>
      <c r="L114" s="0" t="n">
        <f aca="false">+M114-J114-K114</f>
        <v>0</v>
      </c>
      <c r="N114" s="22" t="e">
        <f aca="false">+1-L114/M114</f>
        <v>#DIV/0!</v>
      </c>
    </row>
    <row r="115" customFormat="false" ht="12.8" hidden="false" customHeight="false" outlineLevel="0" collapsed="false">
      <c r="A115" s="19" t="s">
        <v>257</v>
      </c>
      <c r="B115" s="19" t="s">
        <v>258</v>
      </c>
      <c r="C115" s="20" t="n">
        <v>1</v>
      </c>
      <c r="D115" s="20"/>
      <c r="E115" s="20"/>
      <c r="G115" s="17" t="n">
        <f aca="false">SUM(D115:E115)</f>
        <v>0</v>
      </c>
      <c r="H115" s="21" t="n">
        <v>1</v>
      </c>
      <c r="I115" s="22" t="n">
        <f aca="false">+1-C115/H115</f>
        <v>0</v>
      </c>
      <c r="L115" s="0" t="n">
        <f aca="false">+M115-J115-K115</f>
        <v>1</v>
      </c>
      <c r="M115" s="0" t="n">
        <v>1</v>
      </c>
      <c r="N115" s="22" t="n">
        <f aca="false">+1-L115/M115</f>
        <v>0</v>
      </c>
    </row>
    <row r="116" customFormat="false" ht="12.8" hidden="false" customHeight="false" outlineLevel="0" collapsed="false">
      <c r="A116" s="19" t="s">
        <v>259</v>
      </c>
      <c r="B116" s="19" t="s">
        <v>260</v>
      </c>
      <c r="C116" s="20" t="n">
        <v>0</v>
      </c>
      <c r="D116" s="20" t="n">
        <v>1</v>
      </c>
      <c r="E116" s="20"/>
      <c r="G116" s="17" t="n">
        <f aca="false">SUM(D116:E116)</f>
        <v>1</v>
      </c>
      <c r="H116" s="21" t="n">
        <v>1</v>
      </c>
      <c r="I116" s="22" t="n">
        <f aca="false">+1-C116/H116</f>
        <v>1</v>
      </c>
      <c r="L116" s="0" t="n">
        <f aca="false">+M116-J116-K116</f>
        <v>1</v>
      </c>
      <c r="M116" s="0" t="n">
        <v>1</v>
      </c>
      <c r="N116" s="22" t="n">
        <f aca="false">+1-L116/M116</f>
        <v>0</v>
      </c>
    </row>
    <row r="117" customFormat="false" ht="12.8" hidden="false" customHeight="false" outlineLevel="0" collapsed="false">
      <c r="A117" s="19" t="s">
        <v>261</v>
      </c>
      <c r="B117" s="19" t="s">
        <v>262</v>
      </c>
      <c r="C117" s="20" t="n">
        <v>1</v>
      </c>
      <c r="D117" s="20"/>
      <c r="E117" s="20"/>
      <c r="G117" s="17" t="n">
        <f aca="false">SUM(D117:E117)</f>
        <v>0</v>
      </c>
      <c r="H117" s="21" t="n">
        <v>1</v>
      </c>
      <c r="I117" s="22" t="n">
        <f aca="false">+1-C117/H117</f>
        <v>0</v>
      </c>
      <c r="L117" s="0" t="n">
        <f aca="false">+M117-J117-K117</f>
        <v>1</v>
      </c>
      <c r="M117" s="0" t="n">
        <v>1</v>
      </c>
      <c r="N117" s="22" t="n">
        <f aca="false">+1-L117/M117</f>
        <v>0</v>
      </c>
    </row>
    <row r="118" customFormat="false" ht="12.8" hidden="false" customHeight="false" outlineLevel="0" collapsed="false">
      <c r="A118" s="19" t="s">
        <v>263</v>
      </c>
      <c r="B118" s="19" t="s">
        <v>264</v>
      </c>
      <c r="C118" s="20" t="n">
        <v>1</v>
      </c>
      <c r="D118" s="20"/>
      <c r="E118" s="20"/>
      <c r="G118" s="17" t="n">
        <f aca="false">SUM(D118:E118)</f>
        <v>0</v>
      </c>
      <c r="H118" s="21" t="n">
        <v>1</v>
      </c>
      <c r="I118" s="22" t="n">
        <f aca="false">+1-C118/H118</f>
        <v>0</v>
      </c>
      <c r="L118" s="0" t="n">
        <f aca="false">+M118-J118-K118</f>
        <v>1</v>
      </c>
      <c r="M118" s="0" t="n">
        <v>1</v>
      </c>
      <c r="N118" s="22" t="n">
        <f aca="false">+1-L118/M118</f>
        <v>0</v>
      </c>
    </row>
    <row r="119" customFormat="false" ht="12.8" hidden="false" customHeight="false" outlineLevel="0" collapsed="false">
      <c r="A119" s="19" t="s">
        <v>265</v>
      </c>
      <c r="B119" s="19" t="s">
        <v>266</v>
      </c>
      <c r="C119" s="20" t="n">
        <v>1</v>
      </c>
      <c r="D119" s="20"/>
      <c r="E119" s="20"/>
      <c r="G119" s="17" t="n">
        <f aca="false">SUM(D119:E119)</f>
        <v>0</v>
      </c>
      <c r="H119" s="21" t="n">
        <v>1</v>
      </c>
      <c r="I119" s="22" t="n">
        <f aca="false">+1-C119/H119</f>
        <v>0</v>
      </c>
      <c r="K119" s="0" t="n">
        <v>1</v>
      </c>
      <c r="L119" s="0" t="n">
        <f aca="false">+M119-J119-K119</f>
        <v>1</v>
      </c>
      <c r="M119" s="0" t="n">
        <v>2</v>
      </c>
      <c r="N119" s="22" t="n">
        <f aca="false">+1-L119/M119</f>
        <v>0.5</v>
      </c>
    </row>
    <row r="120" customFormat="false" ht="12.8" hidden="false" customHeight="false" outlineLevel="0" collapsed="false">
      <c r="A120" s="19" t="s">
        <v>267</v>
      </c>
      <c r="B120" s="19" t="s">
        <v>268</v>
      </c>
      <c r="C120" s="20"/>
      <c r="D120" s="20"/>
      <c r="E120" s="20"/>
      <c r="G120" s="17" t="n">
        <f aca="false">SUM(D120:E120)</f>
        <v>0</v>
      </c>
      <c r="H120" s="21" t="n">
        <v>1</v>
      </c>
      <c r="I120" s="22" t="n">
        <f aca="false">+1-C120/H120</f>
        <v>1</v>
      </c>
      <c r="N120" s="22" t="e">
        <f aca="false">+1-L120/M120</f>
        <v>#DIV/0!</v>
      </c>
    </row>
    <row r="121" customFormat="false" ht="12.8" hidden="false" customHeight="false" outlineLevel="0" collapsed="false">
      <c r="A121" s="19" t="s">
        <v>269</v>
      </c>
      <c r="B121" s="19" t="s">
        <v>270</v>
      </c>
      <c r="C121" s="20" t="n">
        <v>1</v>
      </c>
      <c r="D121" s="20"/>
      <c r="E121" s="20"/>
      <c r="G121" s="17" t="n">
        <f aca="false">SUM(D121:E121)</f>
        <v>0</v>
      </c>
      <c r="H121" s="21" t="n">
        <v>1</v>
      </c>
      <c r="I121" s="22" t="n">
        <f aca="false">+1-C121/H121</f>
        <v>0</v>
      </c>
      <c r="L121" s="0" t="n">
        <f aca="false">+M121-J121-K121</f>
        <v>1</v>
      </c>
      <c r="M121" s="0" t="n">
        <v>1</v>
      </c>
      <c r="N121" s="22" t="n">
        <f aca="false">+1-L121/M121</f>
        <v>0</v>
      </c>
    </row>
    <row r="122" customFormat="false" ht="12.8" hidden="false" customHeight="false" outlineLevel="0" collapsed="false">
      <c r="A122" s="19" t="s">
        <v>271</v>
      </c>
      <c r="B122" s="19" t="s">
        <v>272</v>
      </c>
      <c r="C122" s="20" t="n">
        <v>1</v>
      </c>
      <c r="D122" s="20"/>
      <c r="E122" s="20"/>
      <c r="G122" s="17" t="n">
        <f aca="false">SUM(D122:E122)</f>
        <v>0</v>
      </c>
      <c r="H122" s="21" t="n">
        <v>1</v>
      </c>
      <c r="I122" s="22" t="n">
        <f aca="false">+1-C122/H122</f>
        <v>0</v>
      </c>
      <c r="L122" s="0" t="n">
        <f aca="false">+M122-J122-K122</f>
        <v>3</v>
      </c>
      <c r="M122" s="0" t="n">
        <v>3</v>
      </c>
      <c r="N122" s="22" t="n">
        <f aca="false">+1-L122/M122</f>
        <v>0</v>
      </c>
    </row>
    <row r="123" customFormat="false" ht="12.8" hidden="false" customHeight="false" outlineLevel="0" collapsed="false">
      <c r="A123" s="19" t="s">
        <v>273</v>
      </c>
      <c r="B123" s="19" t="s">
        <v>274</v>
      </c>
      <c r="C123" s="20"/>
      <c r="D123" s="20"/>
      <c r="E123" s="20"/>
      <c r="G123" s="17" t="n">
        <f aca="false">SUM(D123:E123)</f>
        <v>0</v>
      </c>
      <c r="H123" s="21" t="n">
        <v>1</v>
      </c>
      <c r="I123" s="22" t="n">
        <f aca="false">+1-C123/H123</f>
        <v>1</v>
      </c>
      <c r="N123" s="22" t="e">
        <f aca="false">+1-L123/M123</f>
        <v>#DIV/0!</v>
      </c>
    </row>
  </sheetData>
  <autoFilter ref="A1:N12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1" sqref="F:F D1"/>
    </sheetView>
  </sheetViews>
  <sheetFormatPr defaultColWidth="11.55078125" defaultRowHeight="12.8" zeroHeight="false" outlineLevelRow="0" outlineLevelCol="0"/>
  <cols>
    <col collapsed="false" customWidth="false" hidden="false" outlineLevel="0" max="2" min="1" style="24" width="11.52"/>
    <col collapsed="false" customWidth="false" hidden="false" outlineLevel="0" max="4" min="3" style="25" width="11.52"/>
    <col collapsed="false" customWidth="false" hidden="false" outlineLevel="0" max="5" min="5" style="26" width="11.52"/>
    <col collapsed="false" customWidth="true" hidden="false" outlineLevel="0" max="64" min="6" style="0" width="11.61"/>
  </cols>
  <sheetData>
    <row r="1" customFormat="false" ht="12.8" hidden="false" customHeight="false" outlineLevel="0" collapsed="false">
      <c r="A1" s="24" t="s">
        <v>156</v>
      </c>
      <c r="B1" s="27" t="s">
        <v>275</v>
      </c>
      <c r="C1" s="28" t="n">
        <v>2019</v>
      </c>
      <c r="D1" s="28" t="n">
        <v>2020</v>
      </c>
      <c r="E1" s="26" t="s">
        <v>276</v>
      </c>
    </row>
    <row r="2" customFormat="false" ht="12.8" hidden="false" customHeight="false" outlineLevel="0" collapsed="false">
      <c r="A2" s="24" t="s">
        <v>36</v>
      </c>
      <c r="B2" s="27" t="s">
        <v>37</v>
      </c>
      <c r="C2" s="25" t="n">
        <v>3197</v>
      </c>
      <c r="D2" s="25" t="n">
        <v>2701</v>
      </c>
      <c r="E2" s="26" t="n">
        <f aca="false">+D2/C2-1</f>
        <v>-0.155145448858305</v>
      </c>
    </row>
    <row r="3" customFormat="false" ht="12.8" hidden="false" customHeight="false" outlineLevel="0" collapsed="false">
      <c r="A3" s="24" t="s">
        <v>195</v>
      </c>
      <c r="B3" s="24" t="s">
        <v>277</v>
      </c>
      <c r="C3" s="25" t="n">
        <v>10</v>
      </c>
      <c r="D3" s="25" t="n">
        <v>9</v>
      </c>
      <c r="E3" s="26" t="n">
        <f aca="false">+D3/C3-1</f>
        <v>-0.1</v>
      </c>
    </row>
    <row r="4" customFormat="false" ht="12.8" hidden="false" customHeight="false" outlineLevel="0" collapsed="false">
      <c r="A4" s="24" t="s">
        <v>40</v>
      </c>
      <c r="B4" s="27" t="s">
        <v>41</v>
      </c>
      <c r="C4" s="25" t="n">
        <v>5280</v>
      </c>
      <c r="D4" s="25" t="n">
        <v>2261</v>
      </c>
      <c r="E4" s="26" t="n">
        <f aca="false">+D4/C4-1</f>
        <v>-0.571780303030303</v>
      </c>
    </row>
    <row r="5" customFormat="false" ht="12.8" hidden="false" customHeight="false" outlineLevel="0" collapsed="false">
      <c r="A5" s="24" t="s">
        <v>76</v>
      </c>
      <c r="B5" s="24" t="s">
        <v>77</v>
      </c>
      <c r="C5" s="25" t="n">
        <v>1073</v>
      </c>
      <c r="D5" s="25" t="n">
        <v>751</v>
      </c>
      <c r="E5" s="26" t="n">
        <f aca="false">+D5/C5-1</f>
        <v>-0.300093196644921</v>
      </c>
    </row>
    <row r="6" customFormat="false" ht="12.8" hidden="false" customHeight="false" outlineLevel="0" collapsed="false">
      <c r="A6" s="24" t="s">
        <v>86</v>
      </c>
      <c r="B6" s="24" t="s">
        <v>87</v>
      </c>
      <c r="C6" s="25" t="n">
        <v>426</v>
      </c>
      <c r="D6" s="25" t="n">
        <v>677</v>
      </c>
      <c r="E6" s="26" t="n">
        <f aca="false">+D6/C6-1</f>
        <v>0.589201877934272</v>
      </c>
    </row>
    <row r="7" customFormat="false" ht="12.8" hidden="false" customHeight="false" outlineLevel="0" collapsed="false">
      <c r="A7" s="24" t="s">
        <v>223</v>
      </c>
      <c r="B7" s="24" t="s">
        <v>278</v>
      </c>
      <c r="D7" s="25" t="n">
        <v>4</v>
      </c>
    </row>
    <row r="8" customFormat="false" ht="12.8" hidden="false" customHeight="false" outlineLevel="0" collapsed="false">
      <c r="A8" s="24" t="s">
        <v>66</v>
      </c>
      <c r="B8" s="24" t="s">
        <v>67</v>
      </c>
      <c r="C8" s="25" t="n">
        <v>1213</v>
      </c>
      <c r="D8" s="25" t="n">
        <v>1075</v>
      </c>
      <c r="E8" s="26" t="n">
        <f aca="false">+D8/C8-1</f>
        <v>-0.113767518549052</v>
      </c>
    </row>
    <row r="9" customFormat="false" ht="12.8" hidden="false" customHeight="false" outlineLevel="0" collapsed="false">
      <c r="A9" s="24" t="s">
        <v>120</v>
      </c>
      <c r="B9" s="24" t="s">
        <v>121</v>
      </c>
      <c r="C9" s="25" t="n">
        <v>164</v>
      </c>
      <c r="D9" s="25" t="n">
        <v>250</v>
      </c>
      <c r="E9" s="26" t="n">
        <f aca="false">+D9/C9-1</f>
        <v>0.524390243902439</v>
      </c>
    </row>
    <row r="10" customFormat="false" ht="12.8" hidden="false" customHeight="false" outlineLevel="0" collapsed="false">
      <c r="A10" s="24" t="s">
        <v>42</v>
      </c>
      <c r="B10" s="27" t="s">
        <v>43</v>
      </c>
      <c r="C10" s="25" t="n">
        <v>3227</v>
      </c>
      <c r="D10" s="25" t="n">
        <v>3874</v>
      </c>
      <c r="E10" s="26" t="n">
        <f aca="false">+D10/C10-1</f>
        <v>0.200495816547877</v>
      </c>
    </row>
    <row r="11" customFormat="false" ht="12.8" hidden="false" customHeight="false" outlineLevel="0" collapsed="false">
      <c r="A11" s="24" t="s">
        <v>158</v>
      </c>
      <c r="B11" s="24" t="s">
        <v>159</v>
      </c>
      <c r="C11" s="25" t="n">
        <v>57</v>
      </c>
      <c r="D11" s="25" t="n">
        <v>48</v>
      </c>
      <c r="E11" s="26" t="n">
        <f aca="false">+D11/C11-1</f>
        <v>-0.157894736842105</v>
      </c>
    </row>
    <row r="12" customFormat="false" ht="12.8" hidden="false" customHeight="false" outlineLevel="0" collapsed="false">
      <c r="A12" s="24" t="s">
        <v>235</v>
      </c>
      <c r="B12" s="24" t="s">
        <v>236</v>
      </c>
      <c r="C12" s="25" t="n">
        <v>1</v>
      </c>
      <c r="D12" s="25" t="n">
        <v>3</v>
      </c>
      <c r="E12" s="26" t="n">
        <f aca="false">+D12/C12-1</f>
        <v>2</v>
      </c>
    </row>
    <row r="13" customFormat="false" ht="12.8" hidden="false" customHeight="false" outlineLevel="0" collapsed="false">
      <c r="A13" s="24" t="s">
        <v>174</v>
      </c>
      <c r="B13" s="24" t="s">
        <v>175</v>
      </c>
      <c r="C13" s="25" t="n">
        <v>26</v>
      </c>
      <c r="D13" s="25" t="n">
        <v>23</v>
      </c>
      <c r="E13" s="26" t="n">
        <f aca="false">+D13/C13-1</f>
        <v>-0.115384615384615</v>
      </c>
    </row>
    <row r="14" customFormat="false" ht="12.8" hidden="false" customHeight="false" outlineLevel="0" collapsed="false">
      <c r="A14" s="24" t="s">
        <v>199</v>
      </c>
      <c r="B14" s="24" t="s">
        <v>200</v>
      </c>
      <c r="C14" s="25" t="n">
        <v>11</v>
      </c>
      <c r="D14" s="25" t="n">
        <v>6</v>
      </c>
      <c r="E14" s="26" t="n">
        <f aca="false">+D14/C14-1</f>
        <v>-0.454545454545455</v>
      </c>
    </row>
    <row r="15" customFormat="false" ht="12.8" hidden="false" customHeight="false" outlineLevel="0" collapsed="false">
      <c r="A15" s="24" t="s">
        <v>215</v>
      </c>
      <c r="B15" s="24" t="s">
        <v>216</v>
      </c>
      <c r="C15" s="25" t="n">
        <v>10</v>
      </c>
      <c r="D15" s="25" t="n">
        <v>3</v>
      </c>
      <c r="E15" s="26" t="n">
        <f aca="false">+D15/C15-1</f>
        <v>-0.7</v>
      </c>
    </row>
    <row r="16" customFormat="false" ht="12.8" hidden="false" customHeight="false" outlineLevel="0" collapsed="false">
      <c r="A16" s="24" t="s">
        <v>94</v>
      </c>
      <c r="B16" s="24" t="s">
        <v>95</v>
      </c>
      <c r="C16" s="25" t="n">
        <v>198</v>
      </c>
      <c r="D16" s="25" t="n">
        <v>196</v>
      </c>
      <c r="E16" s="26" t="n">
        <f aca="false">+D16/C16-1</f>
        <v>-0.0101010101010101</v>
      </c>
    </row>
    <row r="17" customFormat="false" ht="12.8" hidden="false" customHeight="false" outlineLevel="0" collapsed="false">
      <c r="A17" s="24" t="s">
        <v>193</v>
      </c>
      <c r="B17" s="24" t="s">
        <v>194</v>
      </c>
      <c r="C17" s="25" t="n">
        <v>16</v>
      </c>
      <c r="D17" s="25" t="n">
        <v>14</v>
      </c>
      <c r="E17" s="26" t="n">
        <f aca="false">+D17/C17-1</f>
        <v>-0.125</v>
      </c>
    </row>
    <row r="18" customFormat="false" ht="12.8" hidden="false" customHeight="false" outlineLevel="0" collapsed="false">
      <c r="A18" s="24" t="s">
        <v>279</v>
      </c>
      <c r="B18" s="27" t="s">
        <v>280</v>
      </c>
      <c r="C18" s="29" t="n">
        <v>1</v>
      </c>
      <c r="D18" s="29" t="n">
        <v>2</v>
      </c>
      <c r="E18" s="26" t="n">
        <f aca="false">+D18/C18-1</f>
        <v>1</v>
      </c>
    </row>
    <row r="19" customFormat="false" ht="12.8" hidden="false" customHeight="false" outlineLevel="0" collapsed="false">
      <c r="A19" s="24" t="s">
        <v>128</v>
      </c>
      <c r="B19" s="24" t="s">
        <v>129</v>
      </c>
      <c r="C19" s="25" t="n">
        <v>80</v>
      </c>
      <c r="D19" s="25" t="n">
        <v>86</v>
      </c>
      <c r="E19" s="26" t="n">
        <f aca="false">+D19/C19-1</f>
        <v>0.075</v>
      </c>
    </row>
    <row r="20" customFormat="false" ht="12.8" hidden="false" customHeight="false" outlineLevel="0" collapsed="false">
      <c r="A20" s="24" t="s">
        <v>154</v>
      </c>
      <c r="B20" s="24" t="s">
        <v>155</v>
      </c>
      <c r="C20" s="25" t="n">
        <v>62</v>
      </c>
      <c r="D20" s="25" t="n">
        <v>180</v>
      </c>
      <c r="E20" s="26" t="n">
        <f aca="false">+D20/C20-1</f>
        <v>1.90322580645161</v>
      </c>
    </row>
    <row r="21" customFormat="false" ht="12.8" hidden="false" customHeight="false" outlineLevel="0" collapsed="false">
      <c r="A21" s="24" t="s">
        <v>166</v>
      </c>
      <c r="B21" s="24" t="s">
        <v>167</v>
      </c>
      <c r="C21" s="25" t="n">
        <v>30</v>
      </c>
      <c r="D21" s="25" t="n">
        <v>20</v>
      </c>
      <c r="E21" s="26" t="n">
        <f aca="false">+D21/C21-1</f>
        <v>-0.333333333333333</v>
      </c>
    </row>
    <row r="22" customFormat="false" ht="12.8" hidden="false" customHeight="false" outlineLevel="0" collapsed="false">
      <c r="A22" s="24" t="s">
        <v>90</v>
      </c>
      <c r="B22" s="30" t="s">
        <v>91</v>
      </c>
      <c r="C22" s="25" t="n">
        <v>335</v>
      </c>
      <c r="D22" s="25" t="n">
        <v>451</v>
      </c>
      <c r="E22" s="26" t="n">
        <f aca="false">+D22/C22-1</f>
        <v>0.346268656716418</v>
      </c>
    </row>
    <row r="23" customFormat="false" ht="12.8" hidden="false" customHeight="false" outlineLevel="0" collapsed="false">
      <c r="A23" s="24" t="s">
        <v>237</v>
      </c>
      <c r="B23" s="27" t="s">
        <v>238</v>
      </c>
      <c r="C23" s="25" t="n">
        <v>1</v>
      </c>
      <c r="D23" s="25" t="n">
        <v>2</v>
      </c>
      <c r="E23" s="26" t="n">
        <f aca="false">+D23/C23-1</f>
        <v>1</v>
      </c>
    </row>
    <row r="24" customFormat="false" ht="12.8" hidden="false" customHeight="false" outlineLevel="0" collapsed="false">
      <c r="A24" s="24" t="s">
        <v>98</v>
      </c>
      <c r="B24" s="27" t="s">
        <v>99</v>
      </c>
      <c r="C24" s="25" t="n">
        <v>171</v>
      </c>
      <c r="D24" s="25" t="n">
        <v>186</v>
      </c>
      <c r="E24" s="26" t="n">
        <f aca="false">+D24/C24-1</f>
        <v>0.0877192982456141</v>
      </c>
    </row>
    <row r="25" customFormat="false" ht="12.8" hidden="false" customHeight="false" outlineLevel="0" collapsed="false">
      <c r="A25" s="24" t="s">
        <v>225</v>
      </c>
      <c r="B25" s="24" t="s">
        <v>226</v>
      </c>
      <c r="C25" s="25" t="n">
        <v>1</v>
      </c>
      <c r="D25" s="25" t="n">
        <v>7</v>
      </c>
      <c r="E25" s="26" t="n">
        <f aca="false">+D25/C25-1</f>
        <v>6</v>
      </c>
    </row>
    <row r="26" customFormat="false" ht="12.8" hidden="false" customHeight="false" outlineLevel="0" collapsed="false">
      <c r="A26" s="24" t="s">
        <v>80</v>
      </c>
      <c r="B26" s="24" t="s">
        <v>81</v>
      </c>
      <c r="C26" s="25" t="n">
        <v>1571</v>
      </c>
      <c r="D26" s="25" t="n">
        <v>342</v>
      </c>
      <c r="E26" s="26" t="n">
        <f aca="false">+D26/C26-1</f>
        <v>-0.782304264799491</v>
      </c>
    </row>
    <row r="27" customFormat="false" ht="12.8" hidden="false" customHeight="false" outlineLevel="0" collapsed="false">
      <c r="A27" s="24" t="s">
        <v>142</v>
      </c>
      <c r="B27" s="24" t="s">
        <v>143</v>
      </c>
      <c r="C27" s="25" t="n">
        <v>86</v>
      </c>
      <c r="D27" s="25" t="n">
        <v>115</v>
      </c>
      <c r="E27" s="26" t="n">
        <f aca="false">+D27/C27-1</f>
        <v>0.337209302325581</v>
      </c>
    </row>
    <row r="28" customFormat="false" ht="12.8" hidden="false" customHeight="false" outlineLevel="0" collapsed="false">
      <c r="A28" s="24" t="s">
        <v>118</v>
      </c>
      <c r="B28" s="27" t="s">
        <v>119</v>
      </c>
      <c r="C28" s="25" t="n">
        <v>205</v>
      </c>
      <c r="D28" s="25" t="n">
        <v>331</v>
      </c>
      <c r="E28" s="26" t="n">
        <f aca="false">+D28/C28-1</f>
        <v>0.614634146341464</v>
      </c>
    </row>
    <row r="29" customFormat="false" ht="12.8" hidden="false" customHeight="false" outlineLevel="0" collapsed="false">
      <c r="A29" s="24" t="s">
        <v>84</v>
      </c>
      <c r="B29" s="24" t="s">
        <v>85</v>
      </c>
      <c r="C29" s="25" t="n">
        <v>531</v>
      </c>
      <c r="D29" s="25" t="n">
        <v>491</v>
      </c>
      <c r="E29" s="26" t="n">
        <f aca="false">+D29/C29-1</f>
        <v>-0.0753295668549906</v>
      </c>
    </row>
    <row r="30" customFormat="false" ht="12.8" hidden="false" customHeight="false" outlineLevel="0" collapsed="false">
      <c r="A30" s="24" t="s">
        <v>239</v>
      </c>
      <c r="B30" s="27" t="s">
        <v>281</v>
      </c>
      <c r="C30" s="25" t="n">
        <v>2</v>
      </c>
      <c r="D30" s="25" t="n">
        <v>1</v>
      </c>
      <c r="E30" s="26" t="n">
        <f aca="false">+D30/C30-1</f>
        <v>-0.5</v>
      </c>
    </row>
    <row r="31" customFormat="false" ht="12.8" hidden="false" customHeight="false" outlineLevel="0" collapsed="false">
      <c r="A31" s="24" t="s">
        <v>48</v>
      </c>
      <c r="B31" s="27" t="s">
        <v>282</v>
      </c>
      <c r="C31" s="25" t="n">
        <v>2556</v>
      </c>
      <c r="D31" s="25" t="n">
        <v>2569</v>
      </c>
      <c r="E31" s="26" t="n">
        <f aca="false">+D31/C31-1</f>
        <v>0.00508607198748035</v>
      </c>
    </row>
    <row r="32" customFormat="false" ht="12.8" hidden="false" customHeight="false" outlineLevel="0" collapsed="false">
      <c r="A32" s="24" t="s">
        <v>241</v>
      </c>
      <c r="B32" s="27" t="s">
        <v>242</v>
      </c>
      <c r="C32" s="25" t="n">
        <v>1</v>
      </c>
      <c r="D32" s="25" t="n">
        <v>2</v>
      </c>
      <c r="E32" s="26" t="n">
        <f aca="false">+D32/C32-1</f>
        <v>1</v>
      </c>
    </row>
    <row r="33" customFormat="false" ht="12.8" hidden="false" customHeight="false" outlineLevel="0" collapsed="false">
      <c r="A33" s="24" t="s">
        <v>170</v>
      </c>
      <c r="B33" s="24" t="s">
        <v>171</v>
      </c>
      <c r="C33" s="25" t="n">
        <v>42</v>
      </c>
      <c r="D33" s="25" t="n">
        <v>110</v>
      </c>
      <c r="E33" s="26" t="n">
        <f aca="false">+D33/C33-1</f>
        <v>1.61904761904762</v>
      </c>
    </row>
    <row r="34" customFormat="false" ht="12.8" hidden="false" customHeight="false" outlineLevel="0" collapsed="false">
      <c r="A34" s="24" t="s">
        <v>162</v>
      </c>
      <c r="B34" s="24" t="s">
        <v>163</v>
      </c>
      <c r="C34" s="25" t="n">
        <v>21</v>
      </c>
      <c r="D34" s="25" t="n">
        <v>24</v>
      </c>
      <c r="E34" s="26" t="n">
        <f aca="false">+D34/C34-1</f>
        <v>0.142857142857143</v>
      </c>
    </row>
    <row r="35" customFormat="false" ht="12.8" hidden="false" customHeight="false" outlineLevel="0" collapsed="false">
      <c r="A35" s="24" t="s">
        <v>114</v>
      </c>
      <c r="B35" s="24" t="s">
        <v>115</v>
      </c>
      <c r="C35" s="25" t="n">
        <v>287</v>
      </c>
      <c r="D35" s="25" t="n">
        <v>150</v>
      </c>
      <c r="E35" s="26" t="n">
        <f aca="false">+D35/C35-1</f>
        <v>-0.477351916376307</v>
      </c>
    </row>
    <row r="36" customFormat="false" ht="12.8" hidden="false" customHeight="false" outlineLevel="0" collapsed="false">
      <c r="A36" s="24" t="s">
        <v>100</v>
      </c>
      <c r="B36" s="24" t="s">
        <v>101</v>
      </c>
      <c r="C36" s="25" t="n">
        <v>244</v>
      </c>
      <c r="D36" s="25" t="n">
        <v>206</v>
      </c>
      <c r="E36" s="26" t="n">
        <f aca="false">+D36/C36-1</f>
        <v>-0.155737704918033</v>
      </c>
    </row>
    <row r="37" customFormat="false" ht="12.8" hidden="false" customHeight="false" outlineLevel="0" collapsed="false">
      <c r="A37" s="24" t="s">
        <v>211</v>
      </c>
      <c r="B37" s="27" t="s">
        <v>212</v>
      </c>
      <c r="C37" s="25" t="n">
        <v>5</v>
      </c>
      <c r="D37" s="25" t="n">
        <v>6</v>
      </c>
      <c r="E37" s="26" t="n">
        <f aca="false">+D37/C37-1</f>
        <v>0.2</v>
      </c>
    </row>
    <row r="38" customFormat="false" ht="12.8" hidden="false" customHeight="false" outlineLevel="0" collapsed="false">
      <c r="A38" s="24" t="s">
        <v>88</v>
      </c>
      <c r="B38" s="27" t="s">
        <v>89</v>
      </c>
      <c r="C38" s="25" t="n">
        <v>241</v>
      </c>
      <c r="D38" s="25" t="n">
        <v>210</v>
      </c>
      <c r="E38" s="26" t="n">
        <f aca="false">+D38/C38-1</f>
        <v>-0.128630705394191</v>
      </c>
    </row>
    <row r="39" customFormat="false" ht="12.8" hidden="false" customHeight="false" outlineLevel="0" collapsed="false">
      <c r="A39" s="24" t="s">
        <v>126</v>
      </c>
      <c r="B39" s="24" t="s">
        <v>127</v>
      </c>
      <c r="C39" s="25" t="n">
        <v>106</v>
      </c>
      <c r="D39" s="25" t="n">
        <v>85</v>
      </c>
      <c r="E39" s="26" t="n">
        <f aca="false">+D39/C39-1</f>
        <v>-0.19811320754717</v>
      </c>
    </row>
    <row r="40" customFormat="false" ht="12.8" hidden="false" customHeight="false" outlineLevel="0" collapsed="false">
      <c r="A40" s="24" t="s">
        <v>134</v>
      </c>
      <c r="B40" s="24" t="s">
        <v>135</v>
      </c>
      <c r="C40" s="25" t="n">
        <v>117</v>
      </c>
      <c r="D40" s="25" t="n">
        <v>120</v>
      </c>
      <c r="E40" s="26" t="n">
        <f aca="false">+D40/C40-1</f>
        <v>0.0256410256410255</v>
      </c>
    </row>
    <row r="41" customFormat="false" ht="12.8" hidden="false" customHeight="false" outlineLevel="0" collapsed="false">
      <c r="A41" s="24" t="s">
        <v>38</v>
      </c>
      <c r="B41" s="27" t="s">
        <v>39</v>
      </c>
      <c r="C41" s="25" t="n">
        <v>5245</v>
      </c>
      <c r="D41" s="25" t="n">
        <v>2050</v>
      </c>
      <c r="E41" s="26" t="n">
        <f aca="false">+D41/C41-1</f>
        <v>-0.609151572926597</v>
      </c>
    </row>
    <row r="42" customFormat="false" ht="12.8" hidden="false" customHeight="false" outlineLevel="0" collapsed="false">
      <c r="A42" s="24" t="s">
        <v>152</v>
      </c>
      <c r="B42" s="24" t="s">
        <v>153</v>
      </c>
      <c r="C42" s="25" t="n">
        <v>54</v>
      </c>
      <c r="D42" s="25" t="n">
        <v>51</v>
      </c>
      <c r="E42" s="26" t="n">
        <f aca="false">+D42/C42-1</f>
        <v>-0.0555555555555556</v>
      </c>
    </row>
    <row r="43" customFormat="false" ht="12.8" hidden="false" customHeight="false" outlineLevel="0" collapsed="false">
      <c r="A43" s="24" t="s">
        <v>283</v>
      </c>
      <c r="B43" s="27" t="s">
        <v>284</v>
      </c>
      <c r="D43" s="29" t="n">
        <v>2</v>
      </c>
    </row>
    <row r="44" customFormat="false" ht="12.8" hidden="false" customHeight="false" outlineLevel="0" collapsed="false">
      <c r="A44" s="24" t="s">
        <v>285</v>
      </c>
      <c r="B44" s="27" t="s">
        <v>286</v>
      </c>
      <c r="D44" s="25" t="n">
        <v>1</v>
      </c>
    </row>
    <row r="45" customFormat="false" ht="12.8" hidden="false" customHeight="false" outlineLevel="0" collapsed="false">
      <c r="A45" s="24" t="s">
        <v>34</v>
      </c>
      <c r="B45" s="27" t="s">
        <v>35</v>
      </c>
      <c r="C45" s="25" t="n">
        <v>4720</v>
      </c>
      <c r="D45" s="25" t="n">
        <v>4181</v>
      </c>
      <c r="E45" s="26" t="n">
        <f aca="false">+D45/C45-1</f>
        <v>-0.114194915254237</v>
      </c>
    </row>
    <row r="46" customFormat="false" ht="12.8" hidden="false" customHeight="false" outlineLevel="0" collapsed="false">
      <c r="A46" s="24" t="s">
        <v>197</v>
      </c>
      <c r="B46" s="27" t="s">
        <v>198</v>
      </c>
      <c r="C46" s="25" t="n">
        <v>3</v>
      </c>
      <c r="D46" s="25" t="n">
        <v>8</v>
      </c>
      <c r="E46" s="26" t="n">
        <f aca="false">+D46/C46-1</f>
        <v>1.66666666666667</v>
      </c>
    </row>
    <row r="47" customFormat="false" ht="12.8" hidden="false" customHeight="false" outlineLevel="0" collapsed="false">
      <c r="A47" s="24" t="s">
        <v>168</v>
      </c>
      <c r="B47" s="27" t="s">
        <v>169</v>
      </c>
      <c r="C47" s="25" t="n">
        <v>58</v>
      </c>
      <c r="D47" s="25" t="n">
        <v>29</v>
      </c>
      <c r="E47" s="26" t="n">
        <f aca="false">+D47/C47-1</f>
        <v>-0.5</v>
      </c>
    </row>
    <row r="48" customFormat="false" ht="12.8" hidden="false" customHeight="false" outlineLevel="0" collapsed="false">
      <c r="A48" s="24" t="s">
        <v>44</v>
      </c>
      <c r="B48" s="24" t="s">
        <v>45</v>
      </c>
      <c r="C48" s="25" t="n">
        <v>2434</v>
      </c>
      <c r="D48" s="25" t="n">
        <v>1950</v>
      </c>
      <c r="E48" s="26" t="n">
        <f aca="false">+D48/C48-1</f>
        <v>-0.198849630238291</v>
      </c>
    </row>
    <row r="49" customFormat="false" ht="12.8" hidden="false" customHeight="false" outlineLevel="0" collapsed="false">
      <c r="A49" s="24" t="s">
        <v>181</v>
      </c>
      <c r="B49" s="24" t="s">
        <v>182</v>
      </c>
      <c r="C49" s="25" t="n">
        <v>7</v>
      </c>
      <c r="D49" s="25" t="n">
        <v>14</v>
      </c>
      <c r="E49" s="26" t="n">
        <f aca="false">+D49/C49-1</f>
        <v>1</v>
      </c>
    </row>
    <row r="50" customFormat="false" ht="12.8" hidden="false" customHeight="false" outlineLevel="0" collapsed="false">
      <c r="A50" s="24" t="s">
        <v>110</v>
      </c>
      <c r="B50" s="24" t="s">
        <v>111</v>
      </c>
      <c r="C50" s="25" t="n">
        <v>191</v>
      </c>
      <c r="D50" s="25" t="n">
        <v>162</v>
      </c>
      <c r="E50" s="26" t="n">
        <f aca="false">+D50/C50-1</f>
        <v>-0.151832460732984</v>
      </c>
    </row>
    <row r="51" customFormat="false" ht="12.8" hidden="false" customHeight="false" outlineLevel="0" collapsed="false">
      <c r="A51" s="24" t="s">
        <v>102</v>
      </c>
      <c r="B51" s="24" t="s">
        <v>103</v>
      </c>
      <c r="C51" s="25" t="n">
        <v>317</v>
      </c>
      <c r="D51" s="25" t="n">
        <v>292</v>
      </c>
      <c r="E51" s="26" t="n">
        <f aca="false">+D51/C51-1</f>
        <v>-0.0788643533123028</v>
      </c>
    </row>
    <row r="52" customFormat="false" ht="12.8" hidden="false" customHeight="false" outlineLevel="0" collapsed="false">
      <c r="A52" s="24" t="s">
        <v>96</v>
      </c>
      <c r="B52" s="30" t="s">
        <v>97</v>
      </c>
      <c r="C52" s="25" t="n">
        <v>341</v>
      </c>
      <c r="D52" s="25" t="n">
        <v>208</v>
      </c>
      <c r="E52" s="26" t="n">
        <f aca="false">+D52/C52-1</f>
        <v>-0.390029325513196</v>
      </c>
    </row>
    <row r="53" customFormat="false" ht="12.8" hidden="false" customHeight="false" outlineLevel="0" collapsed="false">
      <c r="A53" s="24" t="s">
        <v>259</v>
      </c>
      <c r="B53" s="27" t="s">
        <v>260</v>
      </c>
      <c r="C53" s="25" t="n">
        <v>1</v>
      </c>
      <c r="D53" s="25" t="n">
        <v>1</v>
      </c>
      <c r="E53" s="26" t="n">
        <f aca="false">+D53/C53-1</f>
        <v>0</v>
      </c>
    </row>
    <row r="54" customFormat="false" ht="12.8" hidden="false" customHeight="false" outlineLevel="0" collapsed="false">
      <c r="A54" s="24" t="s">
        <v>243</v>
      </c>
      <c r="B54" s="24" t="s">
        <v>244</v>
      </c>
      <c r="C54" s="25" t="n">
        <v>2</v>
      </c>
      <c r="D54" s="25" t="n">
        <v>4</v>
      </c>
      <c r="E54" s="26" t="n">
        <f aca="false">+D54/C54-1</f>
        <v>1</v>
      </c>
    </row>
    <row r="55" customFormat="false" ht="12.8" hidden="false" customHeight="false" outlineLevel="0" collapsed="false">
      <c r="A55" s="24" t="s">
        <v>217</v>
      </c>
      <c r="B55" s="27" t="s">
        <v>218</v>
      </c>
      <c r="C55" s="25" t="n">
        <v>3</v>
      </c>
      <c r="D55" s="25" t="n">
        <v>2</v>
      </c>
      <c r="E55" s="26" t="n">
        <f aca="false">+D55/C55-1</f>
        <v>-0.333333333333333</v>
      </c>
    </row>
    <row r="56" customFormat="false" ht="12.8" hidden="false" customHeight="false" outlineLevel="0" collapsed="false">
      <c r="A56" s="24" t="s">
        <v>124</v>
      </c>
      <c r="B56" s="30" t="s">
        <v>125</v>
      </c>
      <c r="C56" s="25" t="n">
        <v>91</v>
      </c>
      <c r="D56" s="25" t="n">
        <v>136</v>
      </c>
      <c r="E56" s="26" t="n">
        <f aca="false">+D56/C56-1</f>
        <v>0.494505494505495</v>
      </c>
    </row>
    <row r="57" customFormat="false" ht="12.8" hidden="false" customHeight="false" outlineLevel="0" collapsed="false">
      <c r="A57" s="24" t="s">
        <v>189</v>
      </c>
      <c r="B57" s="24" t="s">
        <v>190</v>
      </c>
      <c r="C57" s="25" t="n">
        <v>25</v>
      </c>
      <c r="D57" s="25" t="n">
        <v>15</v>
      </c>
      <c r="E57" s="26" t="n">
        <f aca="false">+D57/C57-1</f>
        <v>-0.4</v>
      </c>
    </row>
    <row r="58" customFormat="false" ht="12.8" hidden="false" customHeight="false" outlineLevel="0" collapsed="false">
      <c r="A58" s="24" t="s">
        <v>207</v>
      </c>
      <c r="B58" s="24" t="s">
        <v>208</v>
      </c>
      <c r="C58" s="25" t="n">
        <v>16</v>
      </c>
      <c r="D58" s="25" t="n">
        <v>6</v>
      </c>
      <c r="E58" s="26" t="n">
        <f aca="false">+D58/C58-1</f>
        <v>-0.625</v>
      </c>
    </row>
    <row r="59" customFormat="false" ht="12.8" hidden="false" customHeight="false" outlineLevel="0" collapsed="false">
      <c r="A59" s="24" t="s">
        <v>74</v>
      </c>
      <c r="B59" s="24" t="s">
        <v>75</v>
      </c>
      <c r="C59" s="25" t="n">
        <v>1099</v>
      </c>
      <c r="D59" s="25" t="n">
        <v>722</v>
      </c>
      <c r="E59" s="26" t="n">
        <f aca="false">+D59/C59-1</f>
        <v>-0.343039126478617</v>
      </c>
    </row>
    <row r="60" customFormat="false" ht="12.8" hidden="false" customHeight="false" outlineLevel="0" collapsed="false">
      <c r="A60" s="24" t="s">
        <v>164</v>
      </c>
      <c r="B60" s="30" t="s">
        <v>165</v>
      </c>
      <c r="C60" s="25" t="n">
        <v>21</v>
      </c>
      <c r="D60" s="25" t="n">
        <v>86</v>
      </c>
      <c r="E60" s="26" t="n">
        <f aca="false">+D60/C60-1</f>
        <v>3.09523809523809</v>
      </c>
    </row>
    <row r="61" customFormat="false" ht="12.8" hidden="false" customHeight="false" outlineLevel="0" collapsed="false">
      <c r="A61" s="24" t="s">
        <v>227</v>
      </c>
      <c r="B61" s="24" t="s">
        <v>228</v>
      </c>
      <c r="C61" s="25" t="n">
        <v>6</v>
      </c>
      <c r="D61" s="25" t="n">
        <v>5</v>
      </c>
      <c r="E61" s="26" t="n">
        <f aca="false">+D61/C61-1</f>
        <v>-0.166666666666667</v>
      </c>
    </row>
    <row r="62" customFormat="false" ht="12.8" hidden="false" customHeight="false" outlineLevel="0" collapsed="false">
      <c r="A62" s="24" t="s">
        <v>150</v>
      </c>
      <c r="B62" s="24" t="s">
        <v>151</v>
      </c>
      <c r="C62" s="25" t="n">
        <v>59</v>
      </c>
      <c r="D62" s="25" t="n">
        <v>69</v>
      </c>
      <c r="E62" s="26" t="n">
        <f aca="false">+D62/C62-1</f>
        <v>0.169491525423729</v>
      </c>
    </row>
    <row r="63" customFormat="false" ht="12.8" hidden="false" customHeight="false" outlineLevel="0" collapsed="false">
      <c r="A63" s="24" t="s">
        <v>179</v>
      </c>
      <c r="B63" s="24" t="s">
        <v>180</v>
      </c>
      <c r="C63" s="25" t="n">
        <v>23</v>
      </c>
      <c r="D63" s="25" t="n">
        <v>13</v>
      </c>
      <c r="E63" s="26" t="n">
        <f aca="false">+D63/C63-1</f>
        <v>-0.434782608695652</v>
      </c>
    </row>
    <row r="64" customFormat="false" ht="12.8" hidden="false" customHeight="false" outlineLevel="0" collapsed="false">
      <c r="A64" s="24" t="s">
        <v>92</v>
      </c>
      <c r="B64" s="24" t="s">
        <v>93</v>
      </c>
      <c r="C64" s="25" t="n">
        <v>239</v>
      </c>
      <c r="D64" s="25" t="n">
        <v>139</v>
      </c>
      <c r="E64" s="26" t="n">
        <f aca="false">+D64/C64-1</f>
        <v>-0.418410041841004</v>
      </c>
    </row>
    <row r="65" customFormat="false" ht="12.8" hidden="false" customHeight="false" outlineLevel="0" collapsed="false">
      <c r="A65" s="24" t="s">
        <v>106</v>
      </c>
      <c r="B65" s="24" t="s">
        <v>287</v>
      </c>
      <c r="C65" s="25" t="n">
        <v>392</v>
      </c>
      <c r="D65" s="25" t="n">
        <v>178</v>
      </c>
      <c r="E65" s="26" t="n">
        <f aca="false">+D65/C65-1</f>
        <v>-0.545918367346939</v>
      </c>
    </row>
    <row r="66" customFormat="false" ht="12.8" hidden="false" customHeight="false" outlineLevel="0" collapsed="false">
      <c r="A66" s="24" t="s">
        <v>176</v>
      </c>
      <c r="B66" s="24" t="s">
        <v>177</v>
      </c>
      <c r="C66" s="25" t="n">
        <v>35</v>
      </c>
      <c r="D66" s="25" t="n">
        <v>27</v>
      </c>
      <c r="E66" s="26" t="n">
        <f aca="false">+D66/C66-1</f>
        <v>-0.228571428571429</v>
      </c>
    </row>
    <row r="67" customFormat="false" ht="12.8" hidden="false" customHeight="false" outlineLevel="0" collapsed="false">
      <c r="A67" s="24" t="s">
        <v>205</v>
      </c>
      <c r="B67" s="24" t="s">
        <v>206</v>
      </c>
      <c r="C67" s="25" t="n">
        <v>3</v>
      </c>
      <c r="D67" s="25" t="n">
        <v>3</v>
      </c>
      <c r="E67" s="26" t="n">
        <f aca="false">+D67/C67-1</f>
        <v>0</v>
      </c>
    </row>
    <row r="68" customFormat="false" ht="12.8" hidden="false" customHeight="false" outlineLevel="0" collapsed="false">
      <c r="A68" s="24" t="s">
        <v>50</v>
      </c>
      <c r="B68" s="27" t="s">
        <v>51</v>
      </c>
      <c r="C68" s="25" t="n">
        <v>2415</v>
      </c>
      <c r="D68" s="25" t="n">
        <v>1724</v>
      </c>
      <c r="E68" s="26" t="n">
        <f aca="false">+D68/C68-1</f>
        <v>-0.286128364389234</v>
      </c>
    </row>
    <row r="69" customFormat="false" ht="12.8" hidden="false" customHeight="false" outlineLevel="0" collapsed="false">
      <c r="A69" s="24" t="s">
        <v>104</v>
      </c>
      <c r="B69" s="24" t="s">
        <v>105</v>
      </c>
      <c r="C69" s="25" t="n">
        <v>253</v>
      </c>
      <c r="D69" s="25" t="n">
        <v>243</v>
      </c>
      <c r="E69" s="26" t="n">
        <f aca="false">+D69/C69-1</f>
        <v>-0.0395256916996047</v>
      </c>
    </row>
    <row r="70" customFormat="false" ht="12.8" hidden="false" customHeight="false" outlineLevel="0" collapsed="false">
      <c r="A70" s="24" t="s">
        <v>72</v>
      </c>
      <c r="B70" s="24" t="s">
        <v>73</v>
      </c>
      <c r="C70" s="25" t="n">
        <v>988</v>
      </c>
      <c r="D70" s="25" t="n">
        <v>831</v>
      </c>
      <c r="E70" s="26" t="n">
        <f aca="false">+D70/C70-1</f>
        <v>-0.158906882591093</v>
      </c>
    </row>
    <row r="71" customFormat="false" ht="12.8" hidden="false" customHeight="false" outlineLevel="0" collapsed="false">
      <c r="A71" s="24" t="s">
        <v>245</v>
      </c>
      <c r="B71" s="24" t="s">
        <v>246</v>
      </c>
      <c r="C71" s="25" t="n">
        <v>3</v>
      </c>
      <c r="D71" s="25" t="n">
        <v>3</v>
      </c>
      <c r="E71" s="26" t="n">
        <f aca="false">+D71/C71-1</f>
        <v>0</v>
      </c>
    </row>
    <row r="72" customFormat="false" ht="12.8" hidden="false" customHeight="false" outlineLevel="0" collapsed="false">
      <c r="A72" s="24" t="s">
        <v>116</v>
      </c>
      <c r="B72" s="24" t="s">
        <v>117</v>
      </c>
      <c r="C72" s="25" t="n">
        <v>126</v>
      </c>
      <c r="D72" s="25" t="n">
        <v>155</v>
      </c>
      <c r="E72" s="26" t="n">
        <f aca="false">+D72/C72-1</f>
        <v>0.23015873015873</v>
      </c>
    </row>
    <row r="73" customFormat="false" ht="12.8" hidden="false" customHeight="false" outlineLevel="0" collapsed="false">
      <c r="A73" s="24" t="s">
        <v>132</v>
      </c>
      <c r="B73" s="24" t="s">
        <v>133</v>
      </c>
      <c r="C73" s="25" t="n">
        <v>121</v>
      </c>
      <c r="D73" s="25" t="n">
        <v>56</v>
      </c>
      <c r="E73" s="26" t="n">
        <f aca="false">+D73/C73-1</f>
        <v>-0.537190082644628</v>
      </c>
    </row>
    <row r="74" customFormat="false" ht="12.8" hidden="false" customHeight="false" outlineLevel="0" collapsed="false">
      <c r="A74" s="24" t="s">
        <v>185</v>
      </c>
      <c r="B74" s="24" t="s">
        <v>186</v>
      </c>
      <c r="C74" s="25" t="n">
        <v>44</v>
      </c>
      <c r="D74" s="25" t="n">
        <v>16</v>
      </c>
      <c r="E74" s="26" t="n">
        <f aca="false">+D74/C74-1</f>
        <v>-0.636363636363636</v>
      </c>
    </row>
    <row r="75" customFormat="false" ht="12.8" hidden="false" customHeight="false" outlineLevel="0" collapsed="false">
      <c r="A75" s="24" t="s">
        <v>267</v>
      </c>
      <c r="B75" s="27" t="s">
        <v>288</v>
      </c>
      <c r="D75" s="25" t="n">
        <v>2</v>
      </c>
    </row>
    <row r="76" customFormat="false" ht="12.8" hidden="false" customHeight="false" outlineLevel="0" collapsed="false">
      <c r="A76" s="24" t="s">
        <v>156</v>
      </c>
      <c r="B76" s="24" t="s">
        <v>157</v>
      </c>
      <c r="C76" s="25" t="n">
        <v>60</v>
      </c>
      <c r="D76" s="25" t="n">
        <v>63</v>
      </c>
      <c r="E76" s="26" t="n">
        <f aca="false">+D76/C76-1</f>
        <v>0.05</v>
      </c>
    </row>
    <row r="77" customFormat="false" ht="12.8" hidden="false" customHeight="false" outlineLevel="0" collapsed="false">
      <c r="A77" s="24" t="s">
        <v>209</v>
      </c>
      <c r="B77" s="24" t="s">
        <v>210</v>
      </c>
      <c r="C77" s="25" t="n">
        <v>7</v>
      </c>
      <c r="D77" s="25" t="n">
        <v>8</v>
      </c>
      <c r="E77" s="26" t="n">
        <f aca="false">+D77/C77-1</f>
        <v>0.142857142857143</v>
      </c>
    </row>
    <row r="78" customFormat="false" ht="12.8" hidden="false" customHeight="false" outlineLevel="0" collapsed="false">
      <c r="A78" s="24" t="s">
        <v>160</v>
      </c>
      <c r="B78" s="24" t="s">
        <v>161</v>
      </c>
      <c r="C78" s="25" t="n">
        <v>27</v>
      </c>
      <c r="D78" s="25" t="n">
        <v>42</v>
      </c>
      <c r="E78" s="26" t="n">
        <f aca="false">+D78/C78-1</f>
        <v>0.555555555555556</v>
      </c>
    </row>
    <row r="79" customFormat="false" ht="12.8" hidden="false" customHeight="false" outlineLevel="0" collapsed="false">
      <c r="A79" s="24" t="s">
        <v>46</v>
      </c>
      <c r="B79" s="27" t="s">
        <v>47</v>
      </c>
      <c r="C79" s="25" t="n">
        <v>2276</v>
      </c>
      <c r="D79" s="25" t="n">
        <v>2190</v>
      </c>
      <c r="E79" s="26" t="n">
        <f aca="false">+D79/C79-1</f>
        <v>-0.0377855887521968</v>
      </c>
    </row>
    <row r="80" customFormat="false" ht="12.8" hidden="false" customHeight="false" outlineLevel="0" collapsed="false">
      <c r="A80" s="24" t="s">
        <v>201</v>
      </c>
      <c r="B80" s="24" t="s">
        <v>202</v>
      </c>
      <c r="C80" s="25" t="n">
        <v>14</v>
      </c>
      <c r="D80" s="25" t="n">
        <v>9</v>
      </c>
      <c r="E80" s="26" t="n">
        <f aca="false">+D80/C80-1</f>
        <v>-0.357142857142857</v>
      </c>
    </row>
    <row r="81" customFormat="false" ht="12.8" hidden="false" customHeight="false" outlineLevel="0" collapsed="false">
      <c r="A81" s="24" t="s">
        <v>213</v>
      </c>
      <c r="B81" s="30" t="s">
        <v>214</v>
      </c>
      <c r="C81" s="25" t="n">
        <v>3</v>
      </c>
      <c r="D81" s="25" t="n">
        <v>4</v>
      </c>
      <c r="E81" s="26" t="n">
        <f aca="false">+D81/C81-1</f>
        <v>0.333333333333333</v>
      </c>
    </row>
    <row r="82" customFormat="false" ht="12.8" hidden="false" customHeight="false" outlineLevel="0" collapsed="false">
      <c r="A82" s="24" t="s">
        <v>52</v>
      </c>
      <c r="B82" s="24" t="s">
        <v>53</v>
      </c>
      <c r="C82" s="25" t="n">
        <v>1635</v>
      </c>
      <c r="D82" s="25" t="n">
        <v>1912</v>
      </c>
      <c r="E82" s="26" t="n">
        <f aca="false">+D82/C82-1</f>
        <v>0.169418960244648</v>
      </c>
    </row>
    <row r="83" customFormat="false" ht="12.8" hidden="false" customHeight="false" outlineLevel="0" collapsed="false">
      <c r="A83" s="24" t="s">
        <v>289</v>
      </c>
      <c r="B83" s="24" t="s">
        <v>147</v>
      </c>
      <c r="C83" s="25" t="n">
        <v>104</v>
      </c>
      <c r="D83" s="25" t="n">
        <v>70</v>
      </c>
      <c r="E83" s="26" t="n">
        <f aca="false">+D83/C83-1</f>
        <v>-0.326923076923077</v>
      </c>
    </row>
    <row r="84" customFormat="false" ht="12.8" hidden="false" customHeight="false" outlineLevel="0" collapsed="false">
      <c r="A84" s="24" t="s">
        <v>187</v>
      </c>
      <c r="B84" s="24" t="s">
        <v>188</v>
      </c>
      <c r="C84" s="25" t="n">
        <v>40</v>
      </c>
      <c r="D84" s="25" t="n">
        <v>20</v>
      </c>
      <c r="E84" s="26" t="n">
        <f aca="false">+D84/C84-1</f>
        <v>-0.5</v>
      </c>
    </row>
    <row r="85" customFormat="false" ht="12.8" hidden="false" customHeight="false" outlineLevel="0" collapsed="false">
      <c r="A85" s="24" t="s">
        <v>56</v>
      </c>
      <c r="B85" s="27" t="s">
        <v>290</v>
      </c>
      <c r="C85" s="25" t="n">
        <v>2138</v>
      </c>
      <c r="D85" s="25" t="n">
        <v>1721</v>
      </c>
      <c r="E85" s="26" t="n">
        <f aca="false">+D85/C85-1</f>
        <v>-0.195042095416277</v>
      </c>
    </row>
    <row r="86" customFormat="false" ht="12.8" hidden="false" customHeight="false" outlineLevel="0" collapsed="false">
      <c r="A86" s="24" t="s">
        <v>130</v>
      </c>
      <c r="B86" s="24" t="s">
        <v>131</v>
      </c>
      <c r="C86" s="25" t="n">
        <v>273</v>
      </c>
      <c r="D86" s="25" t="n">
        <v>75</v>
      </c>
      <c r="E86" s="26" t="n">
        <f aca="false">+D86/C86-1</f>
        <v>-0.725274725274725</v>
      </c>
    </row>
    <row r="87" customFormat="false" ht="12.8" hidden="false" customHeight="false" outlineLevel="0" collapsed="false">
      <c r="A87" s="24" t="s">
        <v>68</v>
      </c>
      <c r="B87" s="24" t="s">
        <v>69</v>
      </c>
      <c r="C87" s="25" t="n">
        <v>1248</v>
      </c>
      <c r="D87" s="25" t="n">
        <v>1077</v>
      </c>
      <c r="E87" s="26" t="n">
        <f aca="false">+D87/C87-1</f>
        <v>-0.137019230769231</v>
      </c>
    </row>
    <row r="88" customFormat="false" ht="12.8" hidden="false" customHeight="false" outlineLevel="0" collapsed="false">
      <c r="A88" s="24" t="s">
        <v>140</v>
      </c>
      <c r="B88" s="24" t="s">
        <v>141</v>
      </c>
      <c r="C88" s="25" t="n">
        <v>91</v>
      </c>
      <c r="D88" s="25" t="n">
        <v>101</v>
      </c>
      <c r="E88" s="26" t="n">
        <f aca="false">+D88/C88-1</f>
        <v>0.10989010989011</v>
      </c>
    </row>
    <row r="89" customFormat="false" ht="12.8" hidden="false" customHeight="false" outlineLevel="0" collapsed="false">
      <c r="A89" s="24" t="s">
        <v>108</v>
      </c>
      <c r="B89" s="27" t="s">
        <v>291</v>
      </c>
      <c r="C89" s="25" t="n">
        <v>206</v>
      </c>
      <c r="D89" s="25" t="n">
        <v>111</v>
      </c>
      <c r="E89" s="26" t="n">
        <f aca="false">+D89/C89-1</f>
        <v>-0.461165048543689</v>
      </c>
    </row>
    <row r="90" customFormat="false" ht="12.8" hidden="false" customHeight="false" outlineLevel="0" collapsed="false">
      <c r="A90" s="24" t="s">
        <v>203</v>
      </c>
      <c r="B90" s="24" t="s">
        <v>204</v>
      </c>
      <c r="C90" s="25" t="n">
        <v>7</v>
      </c>
      <c r="D90" s="25" t="n">
        <v>9</v>
      </c>
      <c r="E90" s="26" t="n">
        <f aca="false">+D90/C90-1</f>
        <v>0.285714285714286</v>
      </c>
    </row>
    <row r="91" customFormat="false" ht="12.8" hidden="false" customHeight="false" outlineLevel="0" collapsed="false">
      <c r="A91" s="24" t="s">
        <v>70</v>
      </c>
      <c r="B91" s="24" t="s">
        <v>71</v>
      </c>
      <c r="C91" s="25" t="n">
        <v>1186</v>
      </c>
      <c r="D91" s="25" t="n">
        <v>1089</v>
      </c>
      <c r="E91" s="26" t="n">
        <f aca="false">+D91/C91-1</f>
        <v>-0.081787521079258</v>
      </c>
    </row>
    <row r="92" customFormat="false" ht="12.8" hidden="false" customHeight="false" outlineLevel="0" collapsed="false">
      <c r="A92" s="24" t="s">
        <v>82</v>
      </c>
      <c r="B92" s="24" t="s">
        <v>83</v>
      </c>
      <c r="C92" s="25" t="n">
        <v>688</v>
      </c>
      <c r="D92" s="25" t="n">
        <v>383</v>
      </c>
      <c r="E92" s="26" t="n">
        <f aca="false">+D92/C92-1</f>
        <v>-0.443313953488372</v>
      </c>
    </row>
    <row r="93" customFormat="false" ht="12.8" hidden="false" customHeight="false" outlineLevel="0" collapsed="false">
      <c r="A93" s="24" t="s">
        <v>122</v>
      </c>
      <c r="B93" s="24" t="s">
        <v>123</v>
      </c>
      <c r="C93" s="25" t="n">
        <v>126</v>
      </c>
      <c r="D93" s="25" t="n">
        <v>103</v>
      </c>
      <c r="E93" s="26" t="n">
        <f aca="false">+D93/C93-1</f>
        <v>-0.182539682539683</v>
      </c>
    </row>
    <row r="94" customFormat="false" ht="12.8" hidden="false" customHeight="false" outlineLevel="0" collapsed="false">
      <c r="A94" s="24" t="s">
        <v>58</v>
      </c>
      <c r="B94" s="27" t="s">
        <v>59</v>
      </c>
      <c r="C94" s="25" t="n">
        <v>1146</v>
      </c>
      <c r="D94" s="25" t="n">
        <v>982</v>
      </c>
      <c r="E94" s="26" t="n">
        <f aca="false">+D94/C94-1</f>
        <v>-0.143106457242583</v>
      </c>
    </row>
    <row r="95" customFormat="false" ht="12.8" hidden="false" customHeight="false" outlineLevel="0" collapsed="false">
      <c r="A95" s="24" t="s">
        <v>54</v>
      </c>
      <c r="B95" s="27" t="s">
        <v>55</v>
      </c>
      <c r="C95" s="25" t="n">
        <v>1484</v>
      </c>
      <c r="D95" s="25" t="n">
        <v>693</v>
      </c>
      <c r="E95" s="26" t="n">
        <f aca="false">+D95/C95-1</f>
        <v>-0.533018867924528</v>
      </c>
    </row>
    <row r="96" customFormat="false" ht="12.8" hidden="false" customHeight="false" outlineLevel="0" collapsed="false">
      <c r="A96" s="24" t="s">
        <v>183</v>
      </c>
      <c r="B96" s="30" t="s">
        <v>292</v>
      </c>
      <c r="C96" s="25" t="n">
        <v>14</v>
      </c>
      <c r="D96" s="25" t="n">
        <v>10</v>
      </c>
      <c r="E96" s="26" t="n">
        <f aca="false">+D96/C96-1</f>
        <v>-0.285714285714286</v>
      </c>
    </row>
    <row r="97" customFormat="false" ht="12.8" hidden="false" customHeight="false" outlineLevel="0" collapsed="false">
      <c r="A97" s="24" t="s">
        <v>62</v>
      </c>
      <c r="B97" s="24" t="s">
        <v>63</v>
      </c>
      <c r="C97" s="25" t="n">
        <v>1110</v>
      </c>
      <c r="D97" s="25" t="n">
        <v>1083</v>
      </c>
      <c r="E97" s="26" t="n">
        <f aca="false">+D97/C97-1</f>
        <v>-0.0243243243243243</v>
      </c>
    </row>
    <row r="98" customFormat="false" ht="12.8" hidden="false" customHeight="false" outlineLevel="0" collapsed="false">
      <c r="A98" s="24" t="s">
        <v>219</v>
      </c>
      <c r="B98" s="30" t="s">
        <v>220</v>
      </c>
      <c r="C98" s="25" t="n">
        <v>18</v>
      </c>
      <c r="D98" s="25" t="n">
        <v>4</v>
      </c>
      <c r="E98" s="26" t="n">
        <f aca="false">+D98/C98-1</f>
        <v>-0.777777777777778</v>
      </c>
    </row>
    <row r="99" customFormat="false" ht="12.8" hidden="false" customHeight="false" outlineLevel="0" collapsed="false">
      <c r="A99" s="24" t="s">
        <v>253</v>
      </c>
      <c r="B99" s="27" t="s">
        <v>293</v>
      </c>
      <c r="D99" s="29" t="n">
        <v>2</v>
      </c>
    </row>
    <row r="100" customFormat="false" ht="12.8" hidden="false" customHeight="false" outlineLevel="0" collapsed="false">
      <c r="A100" s="24" t="s">
        <v>64</v>
      </c>
      <c r="B100" s="24" t="s">
        <v>65</v>
      </c>
      <c r="C100" s="25" t="n">
        <v>1293</v>
      </c>
      <c r="D100" s="25" t="n">
        <v>659</v>
      </c>
      <c r="E100" s="26" t="n">
        <f aca="false">+D100/C100-1</f>
        <v>-0.490332559938128</v>
      </c>
    </row>
    <row r="101" customFormat="false" ht="12.8" hidden="false" customHeight="false" outlineLevel="0" collapsed="false">
      <c r="A101" s="24" t="s">
        <v>172</v>
      </c>
      <c r="B101" s="24" t="s">
        <v>173</v>
      </c>
      <c r="C101" s="25" t="n">
        <v>56</v>
      </c>
      <c r="D101" s="25" t="n">
        <v>8</v>
      </c>
      <c r="E101" s="26" t="n">
        <f aca="false">+D101/C101-1</f>
        <v>-0.857142857142857</v>
      </c>
    </row>
    <row r="102" customFormat="false" ht="12.8" hidden="false" customHeight="false" outlineLevel="0" collapsed="false">
      <c r="A102" s="24" t="s">
        <v>229</v>
      </c>
      <c r="B102" s="27" t="s">
        <v>230</v>
      </c>
      <c r="C102" s="25" t="n">
        <v>12</v>
      </c>
      <c r="D102" s="25" t="n">
        <v>5</v>
      </c>
      <c r="E102" s="26" t="n">
        <f aca="false">+D102/C102-1</f>
        <v>-0.583333333333333</v>
      </c>
    </row>
    <row r="103" customFormat="false" ht="12.8" hidden="false" customHeight="false" outlineLevel="0" collapsed="false">
      <c r="A103" s="24" t="s">
        <v>78</v>
      </c>
      <c r="B103" s="24" t="s">
        <v>79</v>
      </c>
      <c r="C103" s="25" t="n">
        <v>618</v>
      </c>
      <c r="D103" s="25" t="n">
        <v>368</v>
      </c>
      <c r="E103" s="26" t="n">
        <f aca="false">+D103/C103-1</f>
        <v>-0.40453074433657</v>
      </c>
    </row>
    <row r="104" customFormat="false" ht="12.8" hidden="false" customHeight="false" outlineLevel="0" collapsed="false">
      <c r="A104" s="24" t="s">
        <v>294</v>
      </c>
      <c r="B104" s="27" t="s">
        <v>295</v>
      </c>
      <c r="D104" s="25" t="n">
        <v>2</v>
      </c>
    </row>
    <row r="105" customFormat="false" ht="12.8" hidden="false" customHeight="false" outlineLevel="0" collapsed="false">
      <c r="A105" s="24" t="s">
        <v>144</v>
      </c>
      <c r="B105" s="24" t="s">
        <v>145</v>
      </c>
      <c r="C105" s="25" t="n">
        <v>107</v>
      </c>
      <c r="D105" s="25" t="n">
        <v>72</v>
      </c>
      <c r="E105" s="26" t="n">
        <f aca="false">+D105/C105-1</f>
        <v>-0.327102803738318</v>
      </c>
    </row>
    <row r="106" customFormat="false" ht="12.8" hidden="false" customHeight="false" outlineLevel="0" collapsed="false">
      <c r="A106" s="24" t="s">
        <v>13</v>
      </c>
      <c r="B106" s="24" t="s">
        <v>13</v>
      </c>
      <c r="C106" s="25" t="n">
        <v>59069</v>
      </c>
      <c r="D106" s="25" t="n">
        <v>46030</v>
      </c>
      <c r="E106" s="26" t="n">
        <v>-0.220741844283804</v>
      </c>
    </row>
    <row r="107" customFormat="false" ht="12.8" hidden="false" customHeight="false" outlineLevel="0" collapsed="false">
      <c r="A107" s="24" t="s">
        <v>136</v>
      </c>
      <c r="B107" s="24" t="s">
        <v>137</v>
      </c>
      <c r="C107" s="25" t="n">
        <v>162</v>
      </c>
      <c r="D107" s="25" t="n">
        <v>124</v>
      </c>
      <c r="E107" s="26" t="n">
        <f aca="false">+D107/C107-1</f>
        <v>-0.234567901234568</v>
      </c>
    </row>
    <row r="108" customFormat="false" ht="12.8" hidden="false" customHeight="false" outlineLevel="0" collapsed="false">
      <c r="A108" s="24" t="s">
        <v>231</v>
      </c>
      <c r="B108" s="27" t="s">
        <v>232</v>
      </c>
      <c r="C108" s="25" t="n">
        <v>1</v>
      </c>
      <c r="D108" s="25" t="n">
        <v>4</v>
      </c>
      <c r="E108" s="26" t="n">
        <f aca="false">+D108/C108-1</f>
        <v>3</v>
      </c>
    </row>
    <row r="109" customFormat="false" ht="12.8" hidden="false" customHeight="false" outlineLevel="0" collapsed="false">
      <c r="A109" s="24" t="s">
        <v>60</v>
      </c>
      <c r="B109" s="27" t="s">
        <v>61</v>
      </c>
      <c r="C109" s="25" t="n">
        <v>1438</v>
      </c>
      <c r="D109" s="25" t="n">
        <v>1606</v>
      </c>
      <c r="E109" s="26" t="n">
        <f aca="false">+D109/C109-1</f>
        <v>0.11682892906815</v>
      </c>
    </row>
    <row r="110" customFormat="false" ht="12.8" hidden="false" customHeight="false" outlineLevel="0" collapsed="false">
      <c r="A110" s="24" t="s">
        <v>112</v>
      </c>
      <c r="B110" s="24" t="s">
        <v>113</v>
      </c>
      <c r="C110" s="25" t="n">
        <v>327</v>
      </c>
      <c r="D110" s="25" t="n">
        <v>186</v>
      </c>
      <c r="E110" s="26" t="n">
        <f aca="false">+D110/C110-1</f>
        <v>-0.431192660550459</v>
      </c>
    </row>
    <row r="111" customFormat="false" ht="12.8" hidden="false" customHeight="false" outlineLevel="0" collapsed="false">
      <c r="A111" s="24" t="s">
        <v>148</v>
      </c>
      <c r="B111" s="24" t="s">
        <v>149</v>
      </c>
      <c r="C111" s="25" t="n">
        <v>111</v>
      </c>
      <c r="D111" s="25" t="n">
        <v>169</v>
      </c>
      <c r="E111" s="26" t="n">
        <f aca="false">+D111/C111-1</f>
        <v>0.522522522522523</v>
      </c>
    </row>
    <row r="112" customFormat="false" ht="12.8" hidden="false" customHeight="false" outlineLevel="0" collapsed="false">
      <c r="A112" s="24" t="s">
        <v>191</v>
      </c>
      <c r="B112" s="24" t="s">
        <v>192</v>
      </c>
      <c r="C112" s="25" t="n">
        <v>20</v>
      </c>
      <c r="D112" s="25" t="n">
        <v>26</v>
      </c>
      <c r="E112" s="26" t="n">
        <f aca="false">+D112/C112-1</f>
        <v>0.3</v>
      </c>
    </row>
    <row r="113" customFormat="false" ht="12.8" hidden="false" customHeight="false" outlineLevel="0" collapsed="false">
      <c r="A113" s="24" t="s">
        <v>138</v>
      </c>
      <c r="B113" s="24" t="s">
        <v>139</v>
      </c>
      <c r="C113" s="25" t="n">
        <v>78</v>
      </c>
      <c r="D113" s="25" t="n">
        <v>60</v>
      </c>
      <c r="E113" s="26" t="n">
        <f aca="false">+D113/C113-1</f>
        <v>-0.230769230769231</v>
      </c>
    </row>
    <row r="114" customFormat="false" ht="12.8" hidden="false" customHeight="false" outlineLevel="0" collapsed="false">
      <c r="A114" s="24" t="s">
        <v>296</v>
      </c>
      <c r="B114" s="27" t="s">
        <v>297</v>
      </c>
      <c r="D114" s="29" t="n">
        <v>2</v>
      </c>
    </row>
    <row r="115" customFormat="false" ht="12.8" hidden="false" customHeight="false" outlineLevel="0" collapsed="false">
      <c r="A115" s="24" t="s">
        <v>221</v>
      </c>
      <c r="B115" s="24" t="s">
        <v>222</v>
      </c>
      <c r="C115" s="25" t="n">
        <v>5</v>
      </c>
      <c r="D115" s="25" t="n">
        <v>3</v>
      </c>
      <c r="E115" s="26" t="n">
        <f aca="false">+D115/C115-1</f>
        <v>-0.4</v>
      </c>
    </row>
  </sheetData>
  <autoFilter ref="A1:E11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1" sqref="F:F D1"/>
    </sheetView>
  </sheetViews>
  <sheetFormatPr defaultColWidth="11.55078125" defaultRowHeight="12.8" zeroHeight="false" outlineLevelRow="0" outlineLevelCol="0"/>
  <cols>
    <col collapsed="false" customWidth="true" hidden="false" outlineLevel="0" max="64" min="1" style="0" width="11.11"/>
  </cols>
  <sheetData>
    <row r="1" customFormat="false" ht="12.8" hidden="false" customHeight="false" outlineLevel="0" collapsed="false">
      <c r="A1" s="31" t="s">
        <v>298</v>
      </c>
      <c r="B1" s="31" t="s">
        <v>299</v>
      </c>
      <c r="C1" s="32" t="n">
        <v>2019</v>
      </c>
      <c r="D1" s="32" t="n">
        <v>2020</v>
      </c>
      <c r="E1" s="31" t="s">
        <v>276</v>
      </c>
      <c r="F1" s="31" t="s">
        <v>300</v>
      </c>
      <c r="G1" s="31" t="s">
        <v>301</v>
      </c>
    </row>
    <row r="2" customFormat="false" ht="12.8" hidden="false" customHeight="false" outlineLevel="0" collapsed="false">
      <c r="A2" s="31" t="n">
        <v>84</v>
      </c>
      <c r="B2" s="31" t="s">
        <v>302</v>
      </c>
      <c r="C2" s="33" t="n">
        <v>8149</v>
      </c>
      <c r="D2" s="31" t="n">
        <v>4200</v>
      </c>
      <c r="E2" s="34" t="n">
        <f aca="false">+D2/C2-1</f>
        <v>-0.484599337342005</v>
      </c>
      <c r="F2" s="35" t="n">
        <f aca="false">+C2/C$15</f>
        <v>0.137905941683167</v>
      </c>
      <c r="G2" s="35" t="n">
        <f aca="false">+D2/D$15</f>
        <v>0.0912190778185609</v>
      </c>
    </row>
    <row r="3" customFormat="false" ht="12.8" hidden="false" customHeight="false" outlineLevel="0" collapsed="false">
      <c r="A3" s="31" t="n">
        <v>27</v>
      </c>
      <c r="B3" s="31" t="s">
        <v>303</v>
      </c>
      <c r="C3" s="36" t="n">
        <v>4537</v>
      </c>
      <c r="D3" s="31" t="n">
        <v>1101</v>
      </c>
      <c r="E3" s="34" t="n">
        <f aca="false">+D3/C3-1</f>
        <v>-0.757328631254133</v>
      </c>
      <c r="F3" s="35" t="n">
        <f aca="false">+C3/C$15</f>
        <v>0.0767798818771048</v>
      </c>
      <c r="G3" s="35" t="n">
        <f aca="false">+D3/D$15</f>
        <v>0.0239124296852942</v>
      </c>
    </row>
    <row r="4" customFormat="false" ht="12.8" hidden="false" customHeight="false" outlineLevel="0" collapsed="false">
      <c r="A4" s="31" t="n">
        <v>53</v>
      </c>
      <c r="B4" s="31" t="s">
        <v>304</v>
      </c>
      <c r="C4" s="36" t="n">
        <v>2033</v>
      </c>
      <c r="D4" s="31" t="n">
        <v>1183</v>
      </c>
      <c r="E4" s="34" t="n">
        <f aca="false">+D4/C4-1</f>
        <v>-0.418101328086572</v>
      </c>
      <c r="F4" s="35" t="n">
        <f aca="false">+C4/C$15</f>
        <v>0.0344045624545193</v>
      </c>
      <c r="G4" s="35" t="n">
        <f aca="false">+D4/D$15</f>
        <v>0.0256933735855613</v>
      </c>
    </row>
    <row r="5" customFormat="false" ht="12.8" hidden="false" customHeight="false" outlineLevel="0" collapsed="false">
      <c r="A5" s="31" t="n">
        <v>24</v>
      </c>
      <c r="B5" s="31" t="s">
        <v>305</v>
      </c>
      <c r="C5" s="33" t="n">
        <v>2521</v>
      </c>
      <c r="D5" s="31" t="n">
        <v>1243</v>
      </c>
      <c r="E5" s="34" t="n">
        <f aca="false">+D5/C5-1</f>
        <v>-0.506941689805633</v>
      </c>
      <c r="F5" s="35" t="n">
        <f aca="false">+C5/C$15</f>
        <v>0.0426630112876749</v>
      </c>
      <c r="G5" s="35" t="n">
        <f aca="false">+D5/D$15</f>
        <v>0.0269965032686836</v>
      </c>
    </row>
    <row r="6" customFormat="false" ht="12.8" hidden="false" customHeight="false" outlineLevel="0" collapsed="false">
      <c r="A6" s="31" t="n">
        <v>44</v>
      </c>
      <c r="B6" s="31" t="s">
        <v>306</v>
      </c>
      <c r="C6" s="36" t="n">
        <v>4236</v>
      </c>
      <c r="D6" s="31" t="n">
        <v>3761</v>
      </c>
      <c r="E6" s="34" t="n">
        <f aca="false">+D6/C6-1</f>
        <v>-0.112134088762984</v>
      </c>
      <c r="F6" s="35" t="n">
        <f aca="false">+C6/C$15</f>
        <v>0.071686043559933</v>
      </c>
      <c r="G6" s="35" t="n">
        <f aca="false">+D6/D$15</f>
        <v>0.0816845123037161</v>
      </c>
    </row>
    <row r="7" customFormat="false" ht="12.8" hidden="false" customHeight="false" outlineLevel="0" collapsed="false">
      <c r="A7" s="31" t="n">
        <v>32</v>
      </c>
      <c r="B7" s="31" t="s">
        <v>307</v>
      </c>
      <c r="C7" s="36" t="n">
        <v>1628</v>
      </c>
      <c r="D7" s="31" t="n">
        <v>1884</v>
      </c>
      <c r="E7" s="34" t="n">
        <f aca="false">+D7/C7-1</f>
        <v>0.157248157248157</v>
      </c>
      <c r="F7" s="35" t="n">
        <f aca="false">+C7/C$15</f>
        <v>0.0275507268450356</v>
      </c>
      <c r="G7" s="35" t="n">
        <f aca="false">+D7/D$15</f>
        <v>0.0409182720500402</v>
      </c>
    </row>
    <row r="8" customFormat="false" ht="12.8" hidden="false" customHeight="false" outlineLevel="0" collapsed="false">
      <c r="A8" s="31" t="n">
        <v>11</v>
      </c>
      <c r="B8" s="31" t="s">
        <v>308</v>
      </c>
      <c r="C8" s="33" t="n">
        <v>13293</v>
      </c>
      <c r="D8" s="31" t="n">
        <v>18549</v>
      </c>
      <c r="E8" s="34" t="n">
        <f aca="false">+D8/C8-1</f>
        <v>0.395396073121192</v>
      </c>
      <c r="F8" s="35" t="n">
        <f aca="false">+C8/C$15</f>
        <v>0.224958115449053</v>
      </c>
      <c r="G8" s="35" t="n">
        <f aca="false">+D8/D$15</f>
        <v>0.402862541537259</v>
      </c>
    </row>
    <row r="9" customFormat="false" ht="12.8" hidden="false" customHeight="false" outlineLevel="0" collapsed="false">
      <c r="A9" s="31" t="n">
        <v>28</v>
      </c>
      <c r="B9" s="31" t="s">
        <v>309</v>
      </c>
      <c r="C9" s="36" t="n">
        <v>2784</v>
      </c>
      <c r="D9" s="31" t="n">
        <v>1463</v>
      </c>
      <c r="E9" s="34" t="n">
        <f aca="false">+D9/C9-1</f>
        <v>-0.474497126436782</v>
      </c>
      <c r="F9" s="35" t="n">
        <f aca="false">+C9/C$15</f>
        <v>0.0471137736711174</v>
      </c>
      <c r="G9" s="35" t="n">
        <f aca="false">+D9/D$15</f>
        <v>0.0317746454401321</v>
      </c>
    </row>
    <row r="10" customFormat="false" ht="12.8" hidden="false" customHeight="false" outlineLevel="0" collapsed="false">
      <c r="A10" s="31" t="n">
        <v>75</v>
      </c>
      <c r="B10" s="31" t="s">
        <v>310</v>
      </c>
      <c r="C10" s="36" t="n">
        <v>3057</v>
      </c>
      <c r="D10" s="31" t="n">
        <v>2158</v>
      </c>
      <c r="E10" s="34" t="n">
        <f aca="false">+D10/C10-1</f>
        <v>-0.29407916257769</v>
      </c>
      <c r="F10" s="35" t="n">
        <f aca="false">+C10/C$15</f>
        <v>0.0517337665634361</v>
      </c>
      <c r="G10" s="35" t="n">
        <f aca="false">+D10/D$15</f>
        <v>0.0468692309362987</v>
      </c>
    </row>
    <row r="11" customFormat="false" ht="12.8" hidden="false" customHeight="false" outlineLevel="0" collapsed="false">
      <c r="A11" s="31" t="n">
        <v>76</v>
      </c>
      <c r="B11" s="31" t="s">
        <v>311</v>
      </c>
      <c r="C11" s="33" t="n">
        <v>7138</v>
      </c>
      <c r="D11" s="31" t="n">
        <v>2492</v>
      </c>
      <c r="E11" s="34" t="n">
        <f aca="false">+D11/C11-1</f>
        <v>-0.650882600168114</v>
      </c>
      <c r="F11" s="35" t="n">
        <f aca="false">+C11/C$15</f>
        <v>0.120796737235789</v>
      </c>
      <c r="G11" s="35" t="n">
        <f aca="false">+D11/D$15</f>
        <v>0.0541233195056795</v>
      </c>
    </row>
    <row r="12" customFormat="false" ht="12.8" hidden="false" customHeight="false" outlineLevel="0" collapsed="false">
      <c r="A12" s="31" t="n">
        <v>97</v>
      </c>
      <c r="B12" s="31" t="s">
        <v>312</v>
      </c>
      <c r="C12" s="33" t="n">
        <v>3991</v>
      </c>
      <c r="D12" s="31" t="n">
        <v>3017</v>
      </c>
      <c r="E12" s="34" t="n">
        <v>-0.244049110498622</v>
      </c>
      <c r="F12" s="35" t="n">
        <v>0.0675398960924676</v>
      </c>
      <c r="G12" s="35" t="n">
        <f aca="false">+D12/D$15</f>
        <v>0.0655257042329996</v>
      </c>
    </row>
    <row r="13" customFormat="false" ht="12.8" hidden="false" customHeight="false" outlineLevel="0" collapsed="false">
      <c r="A13" s="31" t="n">
        <v>52</v>
      </c>
      <c r="B13" s="31" t="s">
        <v>313</v>
      </c>
      <c r="C13" s="36" t="n">
        <v>2073</v>
      </c>
      <c r="D13" s="31" t="n">
        <v>1959</v>
      </c>
      <c r="E13" s="34" t="n">
        <f aca="false">+D13/C13-1</f>
        <v>-0.0549927641099855</v>
      </c>
      <c r="F13" s="35" t="n">
        <f aca="false">+C13/C$15</f>
        <v>0.0350814844900239</v>
      </c>
      <c r="G13" s="35" t="n">
        <f aca="false">+D13/D$15</f>
        <v>0.0425471841539431</v>
      </c>
    </row>
    <row r="14" customFormat="false" ht="12.8" hidden="false" customHeight="false" outlineLevel="0" collapsed="false">
      <c r="A14" s="31" t="n">
        <v>93</v>
      </c>
      <c r="B14" s="31" t="s">
        <v>314</v>
      </c>
      <c r="C14" s="33" t="n">
        <v>3651</v>
      </c>
      <c r="D14" s="31" t="n">
        <v>3033</v>
      </c>
      <c r="E14" s="34" t="n">
        <f aca="false">+D14/C14-1</f>
        <v>-0.169268693508628</v>
      </c>
      <c r="F14" s="35" t="n">
        <f aca="false">+C14/C$15</f>
        <v>0.0617860587906788</v>
      </c>
      <c r="G14" s="35" t="n">
        <f aca="false">+D14/D$15</f>
        <v>0.0658732054818322</v>
      </c>
    </row>
    <row r="15" customFormat="false" ht="12.8" hidden="false" customHeight="false" outlineLevel="0" collapsed="false">
      <c r="A15" s="31"/>
      <c r="B15" s="31"/>
      <c r="C15" s="33" t="n">
        <v>59091</v>
      </c>
      <c r="D15" s="31" t="n">
        <v>46043</v>
      </c>
      <c r="E15" s="34" t="n">
        <f aca="false">+D15/C15-1</f>
        <v>-0.220811967981588</v>
      </c>
      <c r="F15" s="35" t="n">
        <f aca="false">+C15/C$15</f>
        <v>1</v>
      </c>
      <c r="G15" s="35" t="n">
        <f aca="false">+D15/D$15</f>
        <v>1</v>
      </c>
    </row>
  </sheetData>
  <autoFilter ref="A1:G1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:F A1"/>
    </sheetView>
  </sheetViews>
  <sheetFormatPr defaultColWidth="11.55078125" defaultRowHeight="12.8" zeroHeight="false" outlineLevelRow="0" outlineLevelCol="0"/>
  <cols>
    <col collapsed="false" customWidth="true" hidden="false" outlineLevel="0" max="2" min="1" style="0" width="11.11"/>
    <col collapsed="false" customWidth="false" hidden="false" outlineLevel="0" max="3" min="3" style="18" width="11.49"/>
    <col collapsed="false" customWidth="true" hidden="false" outlineLevel="0" max="64" min="4" style="0" width="11.11"/>
  </cols>
  <sheetData>
    <row r="1" customFormat="false" ht="12.8" hidden="false" customHeight="false" outlineLevel="0" collapsed="false">
      <c r="A1" s="19" t="s">
        <v>315</v>
      </c>
      <c r="B1" s="19" t="s">
        <v>26</v>
      </c>
      <c r="C1" s="21" t="s">
        <v>316</v>
      </c>
      <c r="D1" s="19" t="s">
        <v>317</v>
      </c>
      <c r="E1" s="19" t="s">
        <v>318</v>
      </c>
      <c r="F1" s="0" t="s">
        <v>319</v>
      </c>
      <c r="G1" s="0" t="s">
        <v>320</v>
      </c>
    </row>
    <row r="2" customFormat="false" ht="12.8" hidden="false" customHeight="false" outlineLevel="0" collapsed="false">
      <c r="A2" s="19" t="s">
        <v>321</v>
      </c>
      <c r="B2" s="19" t="s">
        <v>37</v>
      </c>
      <c r="C2" s="18" t="n">
        <v>124</v>
      </c>
      <c r="D2" s="19" t="n">
        <f aca="false">E2-C2</f>
        <v>3073</v>
      </c>
      <c r="E2" s="19" t="n">
        <v>3197</v>
      </c>
      <c r="F2" s="7" t="n">
        <f aca="false">+C2/E2</f>
        <v>0.0387863622145762</v>
      </c>
    </row>
    <row r="3" customFormat="false" ht="12.8" hidden="false" customHeight="false" outlineLevel="0" collapsed="false">
      <c r="A3" s="19" t="s">
        <v>322</v>
      </c>
      <c r="B3" s="19" t="s">
        <v>196</v>
      </c>
      <c r="C3" s="18" t="n">
        <v>7</v>
      </c>
      <c r="D3" s="19" t="n">
        <f aca="false">E3-C3</f>
        <v>3</v>
      </c>
      <c r="E3" s="19" t="n">
        <v>10</v>
      </c>
      <c r="F3" s="7" t="n">
        <f aca="false">+C3/E3</f>
        <v>0.7</v>
      </c>
    </row>
    <row r="4" customFormat="false" ht="12.8" hidden="false" customHeight="false" outlineLevel="0" collapsed="false">
      <c r="A4" s="19" t="s">
        <v>323</v>
      </c>
      <c r="B4" s="19" t="s">
        <v>41</v>
      </c>
      <c r="C4" s="18" t="n">
        <v>2414</v>
      </c>
      <c r="D4" s="19" t="n">
        <f aca="false">E4-C4</f>
        <v>2866</v>
      </c>
      <c r="E4" s="19" t="n">
        <v>5280</v>
      </c>
      <c r="F4" s="7" t="n">
        <f aca="false">+C4/E4</f>
        <v>0.45719696969697</v>
      </c>
    </row>
    <row r="5" customFormat="false" ht="12.8" hidden="false" customHeight="false" outlineLevel="0" collapsed="false">
      <c r="A5" s="19" t="s">
        <v>324</v>
      </c>
      <c r="B5" s="19" t="s">
        <v>77</v>
      </c>
      <c r="C5" s="18" t="n">
        <v>253</v>
      </c>
      <c r="D5" s="19" t="n">
        <f aca="false">E5-C5</f>
        <v>820</v>
      </c>
      <c r="E5" s="19" t="n">
        <v>1073</v>
      </c>
      <c r="F5" s="7" t="n">
        <f aca="false">+C5/E5</f>
        <v>0.235787511649581</v>
      </c>
    </row>
    <row r="6" customFormat="false" ht="12.8" hidden="false" customHeight="false" outlineLevel="0" collapsed="false">
      <c r="A6" s="19" t="s">
        <v>325</v>
      </c>
      <c r="B6" s="19" t="s">
        <v>87</v>
      </c>
      <c r="C6" s="18" t="n">
        <v>242</v>
      </c>
      <c r="D6" s="19" t="n">
        <f aca="false">E6-C6</f>
        <v>184</v>
      </c>
      <c r="E6" s="19" t="n">
        <v>426</v>
      </c>
      <c r="F6" s="7" t="n">
        <f aca="false">+C6/E6</f>
        <v>0.568075117370892</v>
      </c>
    </row>
    <row r="7" customFormat="false" ht="12.8" hidden="false" customHeight="false" outlineLevel="0" collapsed="false">
      <c r="A7" s="19" t="s">
        <v>326</v>
      </c>
      <c r="B7" s="19" t="s">
        <v>234</v>
      </c>
      <c r="C7" s="18" t="n">
        <v>0</v>
      </c>
      <c r="D7" s="19" t="n">
        <f aca="false">E7-C7</f>
        <v>2</v>
      </c>
      <c r="E7" s="19" t="n">
        <v>2</v>
      </c>
      <c r="F7" s="7" t="n">
        <f aca="false">+C7/E7</f>
        <v>0</v>
      </c>
    </row>
    <row r="8" customFormat="false" ht="12.8" hidden="false" customHeight="false" outlineLevel="0" collapsed="false">
      <c r="A8" s="19" t="s">
        <v>327</v>
      </c>
      <c r="B8" s="19" t="s">
        <v>67</v>
      </c>
      <c r="C8" s="18" t="n">
        <v>637</v>
      </c>
      <c r="D8" s="19" t="n">
        <f aca="false">E8-C8</f>
        <v>576</v>
      </c>
      <c r="E8" s="19" t="n">
        <v>1213</v>
      </c>
      <c r="F8" s="7" t="n">
        <f aca="false">+C8/E8</f>
        <v>0.525144270403957</v>
      </c>
    </row>
    <row r="9" customFormat="false" ht="12.8" hidden="false" customHeight="false" outlineLevel="0" collapsed="false">
      <c r="A9" s="19" t="s">
        <v>328</v>
      </c>
      <c r="B9" s="19" t="s">
        <v>107</v>
      </c>
      <c r="C9" s="18" t="n">
        <v>199</v>
      </c>
      <c r="D9" s="19" t="n">
        <f aca="false">E9-C9</f>
        <v>193</v>
      </c>
      <c r="E9" s="19" t="n">
        <v>392</v>
      </c>
      <c r="F9" s="7" t="n">
        <f aca="false">+C9/E9</f>
        <v>0.50765306122449</v>
      </c>
    </row>
    <row r="10" customFormat="false" ht="12.8" hidden="false" customHeight="false" outlineLevel="0" collapsed="false">
      <c r="B10" s="19" t="s">
        <v>329</v>
      </c>
      <c r="D10" s="19" t="n">
        <f aca="false">E10-C10</f>
        <v>3</v>
      </c>
      <c r="E10" s="19" t="n">
        <v>3</v>
      </c>
      <c r="F10" s="7" t="n">
        <f aca="false">+C10/E10</f>
        <v>0</v>
      </c>
    </row>
    <row r="11" customFormat="false" ht="12.8" hidden="false" customHeight="false" outlineLevel="0" collapsed="false">
      <c r="A11" s="19" t="s">
        <v>330</v>
      </c>
      <c r="B11" s="19" t="s">
        <v>331</v>
      </c>
      <c r="C11" s="18" t="n">
        <v>1</v>
      </c>
      <c r="D11" s="19" t="n">
        <f aca="false">E11-C11</f>
        <v>1</v>
      </c>
      <c r="E11" s="19" t="n">
        <v>2</v>
      </c>
      <c r="F11" s="7" t="n">
        <f aca="false">+C11/E11</f>
        <v>0.5</v>
      </c>
    </row>
    <row r="12" customFormat="false" ht="12.8" hidden="false" customHeight="false" outlineLevel="0" collapsed="false">
      <c r="A12" s="19" t="s">
        <v>332</v>
      </c>
      <c r="B12" s="19" t="s">
        <v>121</v>
      </c>
      <c r="C12" s="18" t="n">
        <v>75</v>
      </c>
      <c r="D12" s="19" t="n">
        <f aca="false">E12-C12</f>
        <v>89</v>
      </c>
      <c r="E12" s="19" t="n">
        <v>164</v>
      </c>
      <c r="F12" s="7" t="n">
        <f aca="false">+C12/E12</f>
        <v>0.457317073170732</v>
      </c>
    </row>
    <row r="13" customFormat="false" ht="12.8" hidden="false" customHeight="false" outlineLevel="0" collapsed="false">
      <c r="A13" s="19" t="s">
        <v>333</v>
      </c>
      <c r="B13" s="19" t="s">
        <v>43</v>
      </c>
      <c r="C13" s="18" t="n">
        <v>304</v>
      </c>
      <c r="D13" s="19" t="n">
        <f aca="false">E13-C13</f>
        <v>2923</v>
      </c>
      <c r="E13" s="19" t="n">
        <v>3227</v>
      </c>
      <c r="F13" s="7" t="n">
        <f aca="false">+C13/E13</f>
        <v>0.0942051440966842</v>
      </c>
    </row>
    <row r="14" customFormat="false" ht="12.8" hidden="false" customHeight="false" outlineLevel="0" collapsed="false">
      <c r="A14" s="19" t="s">
        <v>334</v>
      </c>
      <c r="B14" s="19" t="s">
        <v>159</v>
      </c>
      <c r="C14" s="18" t="n">
        <v>22</v>
      </c>
      <c r="D14" s="19" t="n">
        <f aca="false">E14-C14</f>
        <v>35</v>
      </c>
      <c r="E14" s="19" t="n">
        <v>57</v>
      </c>
      <c r="F14" s="7" t="n">
        <f aca="false">+C14/E14</f>
        <v>0.385964912280702</v>
      </c>
    </row>
    <row r="15" customFormat="false" ht="12.8" hidden="false" customHeight="false" outlineLevel="0" collapsed="false">
      <c r="A15" s="19" t="s">
        <v>335</v>
      </c>
      <c r="B15" s="19" t="s">
        <v>236</v>
      </c>
      <c r="C15" s="18" t="n">
        <v>1</v>
      </c>
      <c r="D15" s="19" t="n">
        <f aca="false">E15-C15</f>
        <v>0</v>
      </c>
      <c r="E15" s="19" t="n">
        <v>1</v>
      </c>
      <c r="F15" s="7" t="n">
        <f aca="false">+C15/E15</f>
        <v>1</v>
      </c>
    </row>
    <row r="16" customFormat="false" ht="12.8" hidden="false" customHeight="false" outlineLevel="0" collapsed="false">
      <c r="A16" s="19" t="s">
        <v>336</v>
      </c>
      <c r="B16" s="19" t="s">
        <v>175</v>
      </c>
      <c r="C16" s="18" t="n">
        <v>17</v>
      </c>
      <c r="D16" s="19" t="n">
        <f aca="false">E16-C16</f>
        <v>9</v>
      </c>
      <c r="E16" s="19" t="n">
        <v>26</v>
      </c>
      <c r="F16" s="7" t="n">
        <f aca="false">+C16/E16</f>
        <v>0.653846153846154</v>
      </c>
    </row>
    <row r="17" customFormat="false" ht="12.8" hidden="false" customHeight="false" outlineLevel="0" collapsed="false">
      <c r="A17" s="19" t="s">
        <v>337</v>
      </c>
      <c r="B17" s="19" t="s">
        <v>200</v>
      </c>
      <c r="C17" s="18" t="n">
        <v>0</v>
      </c>
      <c r="D17" s="19" t="n">
        <f aca="false">E17-C17</f>
        <v>11</v>
      </c>
      <c r="E17" s="19" t="n">
        <v>11</v>
      </c>
      <c r="F17" s="7" t="n">
        <f aca="false">+C17/E17</f>
        <v>0</v>
      </c>
    </row>
    <row r="18" customFormat="false" ht="12.8" hidden="false" customHeight="false" outlineLevel="0" collapsed="false">
      <c r="A18" s="19" t="s">
        <v>338</v>
      </c>
      <c r="B18" s="19" t="s">
        <v>216</v>
      </c>
      <c r="C18" s="18" t="n">
        <v>5</v>
      </c>
      <c r="D18" s="19" t="n">
        <f aca="false">E18-C18</f>
        <v>5</v>
      </c>
      <c r="E18" s="19" t="n">
        <v>10</v>
      </c>
      <c r="F18" s="7" t="n">
        <f aca="false">+C18/E18</f>
        <v>0.5</v>
      </c>
    </row>
    <row r="19" customFormat="false" ht="12.8" hidden="false" customHeight="false" outlineLevel="0" collapsed="false">
      <c r="A19" s="19" t="s">
        <v>339</v>
      </c>
      <c r="B19" s="19" t="s">
        <v>95</v>
      </c>
      <c r="C19" s="18" t="n">
        <v>89</v>
      </c>
      <c r="D19" s="19" t="n">
        <f aca="false">E19-C19</f>
        <v>109</v>
      </c>
      <c r="E19" s="19" t="n">
        <v>198</v>
      </c>
      <c r="F19" s="7" t="n">
        <f aca="false">+C19/E19</f>
        <v>0.44949494949495</v>
      </c>
    </row>
    <row r="20" customFormat="false" ht="12.8" hidden="false" customHeight="false" outlineLevel="0" collapsed="false">
      <c r="A20" s="19" t="s">
        <v>340</v>
      </c>
      <c r="B20" s="19" t="s">
        <v>194</v>
      </c>
      <c r="C20" s="18" t="n">
        <v>11</v>
      </c>
      <c r="D20" s="19" t="n">
        <f aca="false">E20-C20</f>
        <v>5</v>
      </c>
      <c r="E20" s="19" t="n">
        <v>16</v>
      </c>
      <c r="F20" s="7" t="n">
        <f aca="false">+C20/E20</f>
        <v>0.6875</v>
      </c>
    </row>
    <row r="21" customFormat="false" ht="12.8" hidden="false" customHeight="false" outlineLevel="0" collapsed="false">
      <c r="A21" s="19" t="s">
        <v>341</v>
      </c>
      <c r="B21" s="19" t="s">
        <v>280</v>
      </c>
      <c r="C21" s="18" t="n">
        <v>1</v>
      </c>
      <c r="D21" s="19" t="n">
        <f aca="false">E21-C21</f>
        <v>0</v>
      </c>
      <c r="E21" s="19" t="n">
        <v>1</v>
      </c>
      <c r="F21" s="7" t="n">
        <f aca="false">+C21/E21</f>
        <v>1</v>
      </c>
    </row>
    <row r="22" customFormat="false" ht="12.8" hidden="false" customHeight="false" outlineLevel="0" collapsed="false">
      <c r="A22" s="19" t="s">
        <v>342</v>
      </c>
      <c r="B22" s="19" t="s">
        <v>129</v>
      </c>
      <c r="C22" s="18" t="n">
        <v>24</v>
      </c>
      <c r="D22" s="19" t="n">
        <f aca="false">E22-C22</f>
        <v>56</v>
      </c>
      <c r="E22" s="19" t="n">
        <v>80</v>
      </c>
      <c r="F22" s="7" t="n">
        <f aca="false">+C22/E22</f>
        <v>0.3</v>
      </c>
    </row>
    <row r="23" customFormat="false" ht="12.8" hidden="false" customHeight="false" outlineLevel="0" collapsed="false">
      <c r="A23" s="19" t="s">
        <v>343</v>
      </c>
      <c r="B23" s="19" t="s">
        <v>155</v>
      </c>
      <c r="C23" s="18" t="n">
        <v>27</v>
      </c>
      <c r="D23" s="19" t="n">
        <f aca="false">E23-C23</f>
        <v>35</v>
      </c>
      <c r="E23" s="19" t="n">
        <v>62</v>
      </c>
      <c r="F23" s="7" t="n">
        <f aca="false">+C23/E23</f>
        <v>0.435483870967742</v>
      </c>
    </row>
    <row r="24" customFormat="false" ht="12.8" hidden="false" customHeight="false" outlineLevel="0" collapsed="false">
      <c r="A24" s="19" t="s">
        <v>344</v>
      </c>
      <c r="B24" s="19" t="s">
        <v>167</v>
      </c>
      <c r="C24" s="18" t="n">
        <v>10</v>
      </c>
      <c r="D24" s="19" t="n">
        <f aca="false">E24-C24</f>
        <v>20</v>
      </c>
      <c r="E24" s="19" t="n">
        <v>30</v>
      </c>
      <c r="F24" s="7" t="n">
        <f aca="false">+C24/E24</f>
        <v>0.333333333333333</v>
      </c>
    </row>
    <row r="25" customFormat="false" ht="12.8" hidden="false" customHeight="false" outlineLevel="0" collapsed="false">
      <c r="A25" s="19" t="s">
        <v>345</v>
      </c>
      <c r="B25" s="19" t="s">
        <v>91</v>
      </c>
      <c r="C25" s="18" t="n">
        <v>116</v>
      </c>
      <c r="D25" s="19" t="n">
        <f aca="false">E25-C25</f>
        <v>219</v>
      </c>
      <c r="E25" s="19" t="n">
        <v>335</v>
      </c>
      <c r="F25" s="7" t="n">
        <f aca="false">+C25/E25</f>
        <v>0.346268656716418</v>
      </c>
    </row>
    <row r="26" customFormat="false" ht="12.8" hidden="false" customHeight="false" outlineLevel="0" collapsed="false">
      <c r="A26" s="19" t="s">
        <v>346</v>
      </c>
      <c r="B26" s="19" t="s">
        <v>248</v>
      </c>
      <c r="C26" s="18" t="n">
        <v>2</v>
      </c>
      <c r="D26" s="19" t="n">
        <f aca="false">E26-C26</f>
        <v>0</v>
      </c>
      <c r="E26" s="19" t="n">
        <v>2</v>
      </c>
      <c r="F26" s="7" t="n">
        <f aca="false">+C26/E26</f>
        <v>1</v>
      </c>
    </row>
    <row r="27" customFormat="false" ht="12.8" hidden="false" customHeight="false" outlineLevel="0" collapsed="false">
      <c r="A27" s="19" t="s">
        <v>347</v>
      </c>
      <c r="B27" s="19" t="s">
        <v>238</v>
      </c>
      <c r="C27" s="18" t="n">
        <v>0</v>
      </c>
      <c r="D27" s="19" t="n">
        <f aca="false">E27-C27</f>
        <v>1</v>
      </c>
      <c r="E27" s="19" t="n">
        <v>1</v>
      </c>
      <c r="F27" s="7" t="n">
        <f aca="false">+C27/E27</f>
        <v>0</v>
      </c>
    </row>
    <row r="28" customFormat="false" ht="12.8" hidden="false" customHeight="false" outlineLevel="0" collapsed="false">
      <c r="A28" s="19" t="s">
        <v>348</v>
      </c>
      <c r="B28" s="19" t="s">
        <v>99</v>
      </c>
      <c r="C28" s="18" t="n">
        <v>50</v>
      </c>
      <c r="D28" s="19" t="n">
        <f aca="false">E28-C28</f>
        <v>121</v>
      </c>
      <c r="E28" s="19" t="n">
        <v>171</v>
      </c>
      <c r="F28" s="7" t="n">
        <f aca="false">+C28/E28</f>
        <v>0.292397660818713</v>
      </c>
    </row>
    <row r="29" customFormat="false" ht="12.8" hidden="false" customHeight="false" outlineLevel="0" collapsed="false">
      <c r="A29" s="19" t="s">
        <v>349</v>
      </c>
      <c r="B29" s="19" t="s">
        <v>226</v>
      </c>
      <c r="C29" s="18" t="n">
        <v>1</v>
      </c>
      <c r="D29" s="19" t="n">
        <f aca="false">E29-C29</f>
        <v>0</v>
      </c>
      <c r="E29" s="19" t="n">
        <v>1</v>
      </c>
      <c r="F29" s="7" t="n">
        <f aca="false">+C29/E29</f>
        <v>1</v>
      </c>
    </row>
    <row r="30" customFormat="false" ht="12.8" hidden="false" customHeight="false" outlineLevel="0" collapsed="false">
      <c r="A30" s="19" t="s">
        <v>350</v>
      </c>
      <c r="B30" s="19" t="s">
        <v>81</v>
      </c>
      <c r="C30" s="18" t="n">
        <v>730</v>
      </c>
      <c r="D30" s="19" t="n">
        <f aca="false">E30-C30</f>
        <v>841</v>
      </c>
      <c r="E30" s="19" t="n">
        <v>1571</v>
      </c>
      <c r="F30" s="7" t="n">
        <f aca="false">+C30/E30</f>
        <v>0.464672183322724</v>
      </c>
    </row>
    <row r="31" customFormat="false" ht="12.8" hidden="false" customHeight="false" outlineLevel="0" collapsed="false">
      <c r="A31" s="19" t="s">
        <v>351</v>
      </c>
      <c r="B31" s="19" t="s">
        <v>143</v>
      </c>
      <c r="C31" s="18" t="n">
        <v>38</v>
      </c>
      <c r="D31" s="19" t="n">
        <f aca="false">E31-C31</f>
        <v>48</v>
      </c>
      <c r="E31" s="19" t="n">
        <v>86</v>
      </c>
      <c r="F31" s="7" t="n">
        <f aca="false">+C31/E31</f>
        <v>0.441860465116279</v>
      </c>
    </row>
    <row r="32" customFormat="false" ht="12.8" hidden="false" customHeight="false" outlineLevel="0" collapsed="false">
      <c r="A32" s="19" t="s">
        <v>352</v>
      </c>
      <c r="B32" s="19" t="s">
        <v>119</v>
      </c>
      <c r="C32" s="18" t="n">
        <v>21</v>
      </c>
      <c r="D32" s="19" t="n">
        <f aca="false">E32-C32</f>
        <v>184</v>
      </c>
      <c r="E32" s="19" t="n">
        <v>205</v>
      </c>
      <c r="F32" s="7" t="n">
        <f aca="false">+C32/E32</f>
        <v>0.102439024390244</v>
      </c>
    </row>
    <row r="33" customFormat="false" ht="12.8" hidden="false" customHeight="false" outlineLevel="0" collapsed="false">
      <c r="A33" s="19" t="s">
        <v>353</v>
      </c>
      <c r="B33" s="19" t="s">
        <v>85</v>
      </c>
      <c r="C33" s="18" t="n">
        <v>238</v>
      </c>
      <c r="D33" s="19" t="n">
        <f aca="false">E33-C33</f>
        <v>293</v>
      </c>
      <c r="E33" s="19" t="n">
        <v>531</v>
      </c>
      <c r="F33" s="7" t="n">
        <f aca="false">+C33/E33</f>
        <v>0.448210922787194</v>
      </c>
    </row>
    <row r="34" customFormat="false" ht="12.8" hidden="false" customHeight="false" outlineLevel="0" collapsed="false">
      <c r="A34" s="19" t="s">
        <v>354</v>
      </c>
      <c r="B34" s="19" t="s">
        <v>240</v>
      </c>
      <c r="C34" s="18" t="n">
        <v>0</v>
      </c>
      <c r="D34" s="19" t="n">
        <f aca="false">E34-C34</f>
        <v>2</v>
      </c>
      <c r="E34" s="19" t="n">
        <v>2</v>
      </c>
      <c r="F34" s="7" t="n">
        <f aca="false">+C34/E34</f>
        <v>0</v>
      </c>
    </row>
    <row r="35" customFormat="false" ht="12.8" hidden="false" customHeight="false" outlineLevel="0" collapsed="false">
      <c r="A35" s="19" t="s">
        <v>355</v>
      </c>
      <c r="B35" s="19" t="s">
        <v>250</v>
      </c>
      <c r="C35" s="18" t="n">
        <v>1</v>
      </c>
      <c r="D35" s="19" t="n">
        <f aca="false">E35-C35</f>
        <v>0</v>
      </c>
      <c r="E35" s="19" t="n">
        <v>1</v>
      </c>
      <c r="F35" s="7" t="n">
        <f aca="false">+C35/E35</f>
        <v>1</v>
      </c>
    </row>
    <row r="36" customFormat="false" ht="12.8" hidden="false" customHeight="false" outlineLevel="0" collapsed="false">
      <c r="A36" s="19" t="s">
        <v>356</v>
      </c>
      <c r="B36" s="19" t="s">
        <v>49</v>
      </c>
      <c r="C36" s="18" t="n">
        <v>1212</v>
      </c>
      <c r="D36" s="19" t="n">
        <f aca="false">E36-C36</f>
        <v>1344</v>
      </c>
      <c r="E36" s="19" t="n">
        <v>2556</v>
      </c>
      <c r="F36" s="7" t="n">
        <f aca="false">+C36/E36</f>
        <v>0.474178403755869</v>
      </c>
    </row>
    <row r="37" customFormat="false" ht="12.8" hidden="false" customHeight="false" outlineLevel="0" collapsed="false">
      <c r="A37" s="19" t="s">
        <v>357</v>
      </c>
      <c r="B37" s="19" t="s">
        <v>242</v>
      </c>
      <c r="C37" s="18" t="n">
        <v>0</v>
      </c>
      <c r="D37" s="19" t="n">
        <f aca="false">E37-C37</f>
        <v>1</v>
      </c>
      <c r="E37" s="19" t="n">
        <v>1</v>
      </c>
      <c r="F37" s="7" t="n">
        <f aca="false">+C37/E37</f>
        <v>0</v>
      </c>
    </row>
    <row r="38" customFormat="false" ht="12.8" hidden="false" customHeight="false" outlineLevel="0" collapsed="false">
      <c r="A38" s="19" t="s">
        <v>358</v>
      </c>
      <c r="B38" s="19" t="s">
        <v>171</v>
      </c>
      <c r="C38" s="18" t="n">
        <v>16</v>
      </c>
      <c r="D38" s="19" t="n">
        <f aca="false">E38-C38</f>
        <v>26</v>
      </c>
      <c r="E38" s="19" t="n">
        <v>42</v>
      </c>
      <c r="F38" s="7" t="n">
        <f aca="false">+C38/E38</f>
        <v>0.380952380952381</v>
      </c>
    </row>
    <row r="39" customFormat="false" ht="12.8" hidden="false" customHeight="false" outlineLevel="0" collapsed="false">
      <c r="A39" s="19" t="s">
        <v>359</v>
      </c>
      <c r="B39" s="19" t="s">
        <v>163</v>
      </c>
      <c r="C39" s="18" t="n">
        <v>15</v>
      </c>
      <c r="D39" s="19" t="n">
        <f aca="false">E39-C39</f>
        <v>6</v>
      </c>
      <c r="E39" s="19" t="n">
        <v>21</v>
      </c>
      <c r="F39" s="7" t="n">
        <f aca="false">+C39/E39</f>
        <v>0.714285714285714</v>
      </c>
    </row>
    <row r="40" customFormat="false" ht="12.8" hidden="false" customHeight="false" outlineLevel="0" collapsed="false">
      <c r="A40" s="19" t="s">
        <v>360</v>
      </c>
      <c r="B40" s="19" t="s">
        <v>361</v>
      </c>
      <c r="C40" s="18" t="n">
        <v>0</v>
      </c>
      <c r="D40" s="19" t="n">
        <f aca="false">E40-C40</f>
        <v>1</v>
      </c>
      <c r="E40" s="19" t="n">
        <v>1</v>
      </c>
      <c r="F40" s="7" t="n">
        <f aca="false">+C40/E40</f>
        <v>0</v>
      </c>
    </row>
    <row r="41" customFormat="false" ht="12.8" hidden="false" customHeight="false" outlineLevel="0" collapsed="false">
      <c r="A41" s="19" t="s">
        <v>362</v>
      </c>
      <c r="B41" s="19" t="s">
        <v>115</v>
      </c>
      <c r="C41" s="18" t="n">
        <v>73</v>
      </c>
      <c r="D41" s="19" t="n">
        <f aca="false">E41-C41</f>
        <v>214</v>
      </c>
      <c r="E41" s="19" t="n">
        <v>287</v>
      </c>
      <c r="F41" s="7" t="n">
        <f aca="false">+C41/E41</f>
        <v>0.254355400696864</v>
      </c>
    </row>
    <row r="42" customFormat="false" ht="12.8" hidden="false" customHeight="false" outlineLevel="0" collapsed="false">
      <c r="A42" s="19" t="s">
        <v>363</v>
      </c>
      <c r="B42" s="19" t="s">
        <v>252</v>
      </c>
      <c r="C42" s="18" t="n">
        <v>1</v>
      </c>
      <c r="D42" s="19" t="n">
        <f aca="false">E42-C42</f>
        <v>0</v>
      </c>
      <c r="E42" s="19" t="n">
        <v>1</v>
      </c>
      <c r="F42" s="7" t="n">
        <f aca="false">+C42/E42</f>
        <v>1</v>
      </c>
    </row>
    <row r="43" customFormat="false" ht="12.8" hidden="false" customHeight="false" outlineLevel="0" collapsed="false">
      <c r="A43" s="19" t="s">
        <v>364</v>
      </c>
      <c r="B43" s="19" t="s">
        <v>101</v>
      </c>
      <c r="C43" s="18" t="n">
        <v>75</v>
      </c>
      <c r="D43" s="19" t="n">
        <f aca="false">E43-C43</f>
        <v>169</v>
      </c>
      <c r="E43" s="19" t="n">
        <v>244</v>
      </c>
      <c r="F43" s="7" t="n">
        <f aca="false">+C43/E43</f>
        <v>0.307377049180328</v>
      </c>
    </row>
    <row r="44" customFormat="false" ht="12.8" hidden="false" customHeight="false" outlineLevel="0" collapsed="false">
      <c r="A44" s="19" t="s">
        <v>365</v>
      </c>
      <c r="B44" s="19" t="s">
        <v>212</v>
      </c>
      <c r="C44" s="18" t="n">
        <v>4</v>
      </c>
      <c r="D44" s="19" t="n">
        <f aca="false">E44-C44</f>
        <v>1</v>
      </c>
      <c r="E44" s="19" t="n">
        <v>5</v>
      </c>
      <c r="F44" s="7" t="n">
        <f aca="false">+C44/E44</f>
        <v>0.8</v>
      </c>
    </row>
    <row r="45" customFormat="false" ht="12.8" hidden="false" customHeight="false" outlineLevel="0" collapsed="false">
      <c r="A45" s="19" t="s">
        <v>366</v>
      </c>
      <c r="B45" s="19" t="s">
        <v>89</v>
      </c>
      <c r="C45" s="18" t="n">
        <v>77</v>
      </c>
      <c r="D45" s="19" t="n">
        <f aca="false">E45-C45</f>
        <v>164</v>
      </c>
      <c r="E45" s="19" t="n">
        <v>241</v>
      </c>
      <c r="F45" s="7" t="n">
        <f aca="false">+C45/E45</f>
        <v>0.319502074688797</v>
      </c>
    </row>
    <row r="46" customFormat="false" ht="12.8" hidden="false" customHeight="false" outlineLevel="0" collapsed="false">
      <c r="A46" s="19" t="s">
        <v>367</v>
      </c>
      <c r="B46" s="19" t="s">
        <v>127</v>
      </c>
      <c r="C46" s="18" t="n">
        <v>61</v>
      </c>
      <c r="D46" s="19" t="n">
        <f aca="false">E46-C46</f>
        <v>45</v>
      </c>
      <c r="E46" s="19" t="n">
        <v>106</v>
      </c>
      <c r="F46" s="7" t="n">
        <f aca="false">+C46/E46</f>
        <v>0.575471698113208</v>
      </c>
    </row>
    <row r="47" customFormat="false" ht="12.8" hidden="false" customHeight="false" outlineLevel="0" collapsed="false">
      <c r="A47" s="19" t="s">
        <v>368</v>
      </c>
      <c r="B47" s="19" t="s">
        <v>135</v>
      </c>
      <c r="C47" s="18" t="n">
        <v>25</v>
      </c>
      <c r="D47" s="19" t="n">
        <f aca="false">E47-C47</f>
        <v>92</v>
      </c>
      <c r="E47" s="19" t="n">
        <v>117</v>
      </c>
      <c r="F47" s="7" t="n">
        <f aca="false">+C47/E47</f>
        <v>0.213675213675214</v>
      </c>
    </row>
    <row r="48" customFormat="false" ht="12.8" hidden="false" customHeight="false" outlineLevel="0" collapsed="false">
      <c r="A48" s="19" t="s">
        <v>369</v>
      </c>
      <c r="B48" s="19" t="s">
        <v>39</v>
      </c>
      <c r="C48" s="18" t="n">
        <v>2357</v>
      </c>
      <c r="D48" s="19" t="n">
        <f aca="false">E48-C48</f>
        <v>2888</v>
      </c>
      <c r="E48" s="19" t="n">
        <v>5245</v>
      </c>
      <c r="F48" s="7" t="n">
        <f aca="false">+C48/E48</f>
        <v>0.449380362249762</v>
      </c>
    </row>
    <row r="49" customFormat="false" ht="12.8" hidden="false" customHeight="false" outlineLevel="0" collapsed="false">
      <c r="A49" s="19" t="s">
        <v>370</v>
      </c>
      <c r="B49" s="19" t="s">
        <v>153</v>
      </c>
      <c r="C49" s="18" t="n">
        <v>7</v>
      </c>
      <c r="D49" s="19" t="n">
        <f aca="false">E49-C49</f>
        <v>47</v>
      </c>
      <c r="E49" s="19" t="n">
        <v>54</v>
      </c>
      <c r="F49" s="7" t="n">
        <f aca="false">+C49/E49</f>
        <v>0.12962962962963</v>
      </c>
    </row>
    <row r="50" customFormat="false" ht="12.8" hidden="false" customHeight="false" outlineLevel="0" collapsed="false">
      <c r="A50" s="19" t="s">
        <v>371</v>
      </c>
      <c r="B50" s="19" t="s">
        <v>35</v>
      </c>
      <c r="C50" s="18" t="n">
        <v>1328</v>
      </c>
      <c r="D50" s="19" t="n">
        <f aca="false">E50-C50</f>
        <v>3392</v>
      </c>
      <c r="E50" s="19" t="n">
        <v>4720</v>
      </c>
      <c r="F50" s="7" t="n">
        <f aca="false">+C50/E50</f>
        <v>0.28135593220339</v>
      </c>
    </row>
    <row r="51" customFormat="false" ht="12.8" hidden="false" customHeight="false" outlineLevel="0" collapsed="false">
      <c r="A51" s="19" t="s">
        <v>372</v>
      </c>
      <c r="B51" s="19" t="s">
        <v>198</v>
      </c>
      <c r="C51" s="18" t="n">
        <v>3</v>
      </c>
      <c r="D51" s="19" t="n">
        <f aca="false">E51-C51</f>
        <v>0</v>
      </c>
      <c r="E51" s="19" t="n">
        <v>3</v>
      </c>
      <c r="F51" s="7" t="n">
        <f aca="false">+C51/E51</f>
        <v>1</v>
      </c>
    </row>
    <row r="52" customFormat="false" ht="12.8" hidden="false" customHeight="false" outlineLevel="0" collapsed="false">
      <c r="A52" s="19" t="s">
        <v>373</v>
      </c>
      <c r="B52" s="19" t="s">
        <v>169</v>
      </c>
      <c r="C52" s="18" t="n">
        <v>11</v>
      </c>
      <c r="D52" s="19" t="n">
        <f aca="false">E52-C52</f>
        <v>47</v>
      </c>
      <c r="E52" s="19" t="n">
        <v>58</v>
      </c>
      <c r="F52" s="7" t="n">
        <f aca="false">+C52/E52</f>
        <v>0.189655172413793</v>
      </c>
    </row>
    <row r="53" customFormat="false" ht="12.8" hidden="false" customHeight="false" outlineLevel="0" collapsed="false">
      <c r="A53" s="19" t="s">
        <v>374</v>
      </c>
      <c r="B53" s="19" t="s">
        <v>45</v>
      </c>
      <c r="C53" s="18" t="n">
        <v>1153</v>
      </c>
      <c r="D53" s="19" t="n">
        <f aca="false">E53-C53</f>
        <v>1281</v>
      </c>
      <c r="E53" s="19" t="n">
        <v>2434</v>
      </c>
      <c r="F53" s="7" t="n">
        <f aca="false">+C53/E53</f>
        <v>0.473705834018077</v>
      </c>
    </row>
    <row r="54" customFormat="false" ht="12.8" hidden="false" customHeight="false" outlineLevel="0" collapsed="false">
      <c r="A54" s="19" t="s">
        <v>375</v>
      </c>
      <c r="B54" s="19" t="s">
        <v>182</v>
      </c>
      <c r="C54" s="18" t="n">
        <v>6</v>
      </c>
      <c r="D54" s="19" t="n">
        <f aca="false">E54-C54</f>
        <v>1</v>
      </c>
      <c r="E54" s="19" t="n">
        <v>7</v>
      </c>
      <c r="F54" s="7" t="n">
        <f aca="false">+C54/E54</f>
        <v>0.857142857142857</v>
      </c>
    </row>
    <row r="55" customFormat="false" ht="12.8" hidden="false" customHeight="false" outlineLevel="0" collapsed="false">
      <c r="A55" s="19" t="s">
        <v>255</v>
      </c>
      <c r="B55" s="19" t="s">
        <v>256</v>
      </c>
      <c r="C55" s="18" t="n">
        <v>0</v>
      </c>
      <c r="D55" s="19" t="n">
        <f aca="false">E55-C55</f>
        <v>1</v>
      </c>
      <c r="E55" s="19" t="n">
        <v>1</v>
      </c>
      <c r="F55" s="7" t="n">
        <f aca="false">+C55/E55</f>
        <v>0</v>
      </c>
    </row>
    <row r="56" customFormat="false" ht="12.8" hidden="false" customHeight="false" outlineLevel="0" collapsed="false">
      <c r="A56" s="19" t="s">
        <v>376</v>
      </c>
      <c r="B56" s="19" t="s">
        <v>111</v>
      </c>
      <c r="C56" s="18" t="n">
        <v>30</v>
      </c>
      <c r="D56" s="19" t="n">
        <f aca="false">E56-C56</f>
        <v>161</v>
      </c>
      <c r="E56" s="19" t="n">
        <v>191</v>
      </c>
      <c r="F56" s="7" t="n">
        <f aca="false">+C56/E56</f>
        <v>0.157068062827225</v>
      </c>
    </row>
    <row r="57" customFormat="false" ht="12.8" hidden="false" customHeight="false" outlineLevel="0" collapsed="false">
      <c r="A57" s="19" t="s">
        <v>377</v>
      </c>
      <c r="B57" s="19" t="s">
        <v>258</v>
      </c>
      <c r="C57" s="18" t="n">
        <v>0</v>
      </c>
      <c r="D57" s="19" t="n">
        <f aca="false">E57-C57</f>
        <v>1</v>
      </c>
      <c r="E57" s="19" t="n">
        <v>1</v>
      </c>
      <c r="F57" s="7" t="n">
        <f aca="false">+C57/E57</f>
        <v>0</v>
      </c>
    </row>
    <row r="58" customFormat="false" ht="12.8" hidden="false" customHeight="false" outlineLevel="0" collapsed="false">
      <c r="A58" s="19" t="s">
        <v>378</v>
      </c>
      <c r="B58" s="19" t="s">
        <v>103</v>
      </c>
      <c r="C58" s="18" t="n">
        <v>61</v>
      </c>
      <c r="D58" s="19" t="n">
        <f aca="false">E58-C58</f>
        <v>256</v>
      </c>
      <c r="E58" s="19" t="n">
        <v>317</v>
      </c>
      <c r="F58" s="7" t="n">
        <f aca="false">+C58/E58</f>
        <v>0.192429022082019</v>
      </c>
    </row>
    <row r="59" customFormat="false" ht="12.8" hidden="false" customHeight="false" outlineLevel="0" collapsed="false">
      <c r="A59" s="19" t="s">
        <v>379</v>
      </c>
      <c r="B59" s="19" t="s">
        <v>97</v>
      </c>
      <c r="C59" s="18" t="n">
        <v>124</v>
      </c>
      <c r="D59" s="19" t="n">
        <f aca="false">E59-C59</f>
        <v>217</v>
      </c>
      <c r="E59" s="19" t="n">
        <v>341</v>
      </c>
      <c r="F59" s="7" t="n">
        <f aca="false">+C59/E59</f>
        <v>0.363636363636364</v>
      </c>
    </row>
    <row r="60" customFormat="false" ht="12.8" hidden="false" customHeight="false" outlineLevel="0" collapsed="false">
      <c r="A60" s="19" t="s">
        <v>380</v>
      </c>
      <c r="B60" s="19" t="s">
        <v>260</v>
      </c>
      <c r="C60" s="18" t="n">
        <v>1</v>
      </c>
      <c r="D60" s="19" t="n">
        <f aca="false">E60-C60</f>
        <v>0</v>
      </c>
      <c r="E60" s="19" t="n">
        <v>1</v>
      </c>
      <c r="F60" s="7" t="n">
        <f aca="false">+C60/E60</f>
        <v>1</v>
      </c>
    </row>
    <row r="61" customFormat="false" ht="12.8" hidden="false" customHeight="false" outlineLevel="0" collapsed="false">
      <c r="A61" s="19" t="s">
        <v>381</v>
      </c>
      <c r="B61" s="19" t="s">
        <v>262</v>
      </c>
      <c r="C61" s="18" t="n">
        <v>1</v>
      </c>
      <c r="D61" s="19" t="n">
        <f aca="false">E61-C61</f>
        <v>1</v>
      </c>
      <c r="E61" s="19" t="n">
        <v>2</v>
      </c>
      <c r="F61" s="7" t="n">
        <f aca="false">+C61/E61</f>
        <v>0.5</v>
      </c>
    </row>
    <row r="62" customFormat="false" ht="12.8" hidden="false" customHeight="false" outlineLevel="0" collapsed="false">
      <c r="A62" s="19" t="s">
        <v>382</v>
      </c>
      <c r="B62" s="19" t="s">
        <v>244</v>
      </c>
      <c r="C62" s="18" t="n">
        <v>0</v>
      </c>
      <c r="D62" s="19" t="n">
        <f aca="false">E62-C62</f>
        <v>2</v>
      </c>
      <c r="E62" s="19" t="n">
        <v>2</v>
      </c>
      <c r="F62" s="7" t="n">
        <f aca="false">+C62/E62</f>
        <v>0</v>
      </c>
    </row>
    <row r="63" customFormat="false" ht="12.8" hidden="false" customHeight="false" outlineLevel="0" collapsed="false">
      <c r="A63" s="19" t="s">
        <v>383</v>
      </c>
      <c r="B63" s="19" t="s">
        <v>264</v>
      </c>
      <c r="C63" s="18" t="n">
        <v>1</v>
      </c>
      <c r="D63" s="19" t="n">
        <f aca="false">E63-C63</f>
        <v>0</v>
      </c>
      <c r="E63" s="19" t="n">
        <v>1</v>
      </c>
      <c r="F63" s="7" t="n">
        <f aca="false">+C63/E63</f>
        <v>1</v>
      </c>
    </row>
    <row r="64" customFormat="false" ht="12.8" hidden="false" customHeight="false" outlineLevel="0" collapsed="false">
      <c r="A64" s="19" t="s">
        <v>384</v>
      </c>
      <c r="B64" s="19" t="s">
        <v>218</v>
      </c>
      <c r="C64" s="18" t="n">
        <v>1</v>
      </c>
      <c r="D64" s="19" t="n">
        <f aca="false">E64-C64</f>
        <v>2</v>
      </c>
      <c r="E64" s="19" t="n">
        <v>3</v>
      </c>
      <c r="F64" s="7" t="n">
        <f aca="false">+C64/E64</f>
        <v>0.333333333333333</v>
      </c>
    </row>
    <row r="65" customFormat="false" ht="12.8" hidden="false" customHeight="false" outlineLevel="0" collapsed="false">
      <c r="A65" s="19" t="s">
        <v>385</v>
      </c>
      <c r="B65" s="19" t="s">
        <v>125</v>
      </c>
      <c r="C65" s="18" t="n">
        <v>39</v>
      </c>
      <c r="D65" s="19" t="n">
        <f aca="false">E65-C65</f>
        <v>52</v>
      </c>
      <c r="E65" s="19" t="n">
        <v>91</v>
      </c>
      <c r="F65" s="7" t="n">
        <f aca="false">+C65/E65</f>
        <v>0.428571428571429</v>
      </c>
    </row>
    <row r="66" customFormat="false" ht="12.8" hidden="false" customHeight="false" outlineLevel="0" collapsed="false">
      <c r="A66" s="19" t="s">
        <v>386</v>
      </c>
      <c r="B66" s="19" t="s">
        <v>190</v>
      </c>
      <c r="C66" s="18" t="n">
        <v>14</v>
      </c>
      <c r="D66" s="19" t="n">
        <f aca="false">E66-C66</f>
        <v>11</v>
      </c>
      <c r="E66" s="19" t="n">
        <v>25</v>
      </c>
      <c r="F66" s="7" t="n">
        <f aca="false">+C66/E66</f>
        <v>0.56</v>
      </c>
    </row>
    <row r="67" customFormat="false" ht="12.8" hidden="false" customHeight="false" outlineLevel="0" collapsed="false">
      <c r="A67" s="19" t="s">
        <v>387</v>
      </c>
      <c r="B67" s="19" t="s">
        <v>208</v>
      </c>
      <c r="C67" s="18" t="n">
        <v>10</v>
      </c>
      <c r="D67" s="19" t="n">
        <f aca="false">E67-C67</f>
        <v>6</v>
      </c>
      <c r="E67" s="19" t="n">
        <v>16</v>
      </c>
      <c r="F67" s="7" t="n">
        <f aca="false">+C67/E67</f>
        <v>0.625</v>
      </c>
    </row>
    <row r="68" customFormat="false" ht="12.8" hidden="false" customHeight="false" outlineLevel="0" collapsed="false">
      <c r="A68" s="19" t="s">
        <v>388</v>
      </c>
      <c r="B68" s="19" t="s">
        <v>75</v>
      </c>
      <c r="C68" s="18" t="n">
        <v>478</v>
      </c>
      <c r="D68" s="19" t="n">
        <f aca="false">E68-C68</f>
        <v>621</v>
      </c>
      <c r="E68" s="19" t="n">
        <v>1099</v>
      </c>
      <c r="F68" s="7" t="n">
        <f aca="false">+C68/E68</f>
        <v>0.434940855323021</v>
      </c>
    </row>
    <row r="69" customFormat="false" ht="12.8" hidden="false" customHeight="false" outlineLevel="0" collapsed="false">
      <c r="A69" s="19" t="s">
        <v>389</v>
      </c>
      <c r="B69" s="19" t="s">
        <v>165</v>
      </c>
      <c r="C69" s="18" t="n">
        <v>4</v>
      </c>
      <c r="D69" s="19" t="n">
        <f aca="false">E69-C69</f>
        <v>17</v>
      </c>
      <c r="E69" s="19" t="n">
        <v>21</v>
      </c>
      <c r="F69" s="7" t="n">
        <f aca="false">+C69/E69</f>
        <v>0.19047619047619</v>
      </c>
    </row>
    <row r="70" customFormat="false" ht="12.8" hidden="false" customHeight="false" outlineLevel="0" collapsed="false">
      <c r="A70" s="19" t="s">
        <v>390</v>
      </c>
      <c r="B70" s="19" t="s">
        <v>228</v>
      </c>
      <c r="C70" s="18" t="n">
        <v>1</v>
      </c>
      <c r="D70" s="19" t="n">
        <f aca="false">E70-C70</f>
        <v>5</v>
      </c>
      <c r="E70" s="19" t="n">
        <v>6</v>
      </c>
      <c r="F70" s="7" t="n">
        <f aca="false">+C70/E70</f>
        <v>0.166666666666667</v>
      </c>
    </row>
    <row r="71" customFormat="false" ht="12.8" hidden="false" customHeight="false" outlineLevel="0" collapsed="false">
      <c r="A71" s="19" t="s">
        <v>391</v>
      </c>
      <c r="B71" s="19" t="s">
        <v>392</v>
      </c>
      <c r="C71" s="18" t="n">
        <v>0</v>
      </c>
      <c r="D71" s="19" t="n">
        <f aca="false">E71-C71</f>
        <v>1</v>
      </c>
      <c r="E71" s="19" t="n">
        <v>1</v>
      </c>
      <c r="F71" s="7" t="n">
        <f aca="false">+C71/E71</f>
        <v>0</v>
      </c>
    </row>
    <row r="72" customFormat="false" ht="12.8" hidden="false" customHeight="false" outlineLevel="0" collapsed="false">
      <c r="A72" s="19" t="s">
        <v>393</v>
      </c>
      <c r="B72" s="19" t="s">
        <v>151</v>
      </c>
      <c r="C72" s="18" t="n">
        <v>28</v>
      </c>
      <c r="D72" s="19" t="n">
        <f aca="false">E72-C72</f>
        <v>31</v>
      </c>
      <c r="E72" s="19" t="n">
        <v>59</v>
      </c>
      <c r="F72" s="7" t="n">
        <f aca="false">+C72/E72</f>
        <v>0.474576271186441</v>
      </c>
    </row>
    <row r="73" customFormat="false" ht="12.8" hidden="false" customHeight="false" outlineLevel="0" collapsed="false">
      <c r="A73" s="19" t="s">
        <v>394</v>
      </c>
      <c r="B73" s="19" t="s">
        <v>180</v>
      </c>
      <c r="C73" s="18" t="n">
        <v>8</v>
      </c>
      <c r="D73" s="19" t="n">
        <f aca="false">E73-C73</f>
        <v>15</v>
      </c>
      <c r="E73" s="19" t="n">
        <v>23</v>
      </c>
      <c r="F73" s="7" t="n">
        <f aca="false">+C73/E73</f>
        <v>0.347826086956522</v>
      </c>
    </row>
    <row r="74" customFormat="false" ht="12.8" hidden="false" customHeight="false" outlineLevel="0" collapsed="false">
      <c r="A74" s="19" t="s">
        <v>395</v>
      </c>
      <c r="B74" s="19" t="s">
        <v>93</v>
      </c>
      <c r="C74" s="18" t="n">
        <v>56</v>
      </c>
      <c r="D74" s="19" t="n">
        <f aca="false">E74-C74</f>
        <v>183</v>
      </c>
      <c r="E74" s="19" t="n">
        <v>239</v>
      </c>
      <c r="F74" s="7" t="n">
        <f aca="false">+C74/E74</f>
        <v>0.234309623430962</v>
      </c>
    </row>
    <row r="75" customFormat="false" ht="12.8" hidden="false" customHeight="false" outlineLevel="0" collapsed="false">
      <c r="A75" s="19" t="s">
        <v>396</v>
      </c>
      <c r="B75" s="19" t="s">
        <v>177</v>
      </c>
      <c r="C75" s="18" t="n">
        <v>16</v>
      </c>
      <c r="D75" s="19" t="n">
        <f aca="false">E75-C75</f>
        <v>19</v>
      </c>
      <c r="E75" s="19" t="n">
        <v>35</v>
      </c>
      <c r="F75" s="7" t="n">
        <f aca="false">+C75/E75</f>
        <v>0.457142857142857</v>
      </c>
    </row>
    <row r="76" customFormat="false" ht="12.8" hidden="false" customHeight="false" outlineLevel="0" collapsed="false">
      <c r="A76" s="19" t="s">
        <v>397</v>
      </c>
      <c r="B76" s="19" t="s">
        <v>206</v>
      </c>
      <c r="C76" s="18" t="n">
        <v>3</v>
      </c>
      <c r="D76" s="19" t="n">
        <f aca="false">E76-C76</f>
        <v>0</v>
      </c>
      <c r="E76" s="19" t="n">
        <v>3</v>
      </c>
      <c r="F76" s="7" t="n">
        <f aca="false">+C76/E76</f>
        <v>1</v>
      </c>
    </row>
    <row r="77" customFormat="false" ht="12.8" hidden="false" customHeight="false" outlineLevel="0" collapsed="false">
      <c r="A77" s="19" t="s">
        <v>398</v>
      </c>
      <c r="B77" s="19" t="s">
        <v>51</v>
      </c>
      <c r="C77" s="18" t="n">
        <v>256</v>
      </c>
      <c r="D77" s="19" t="n">
        <f aca="false">E77-C77</f>
        <v>2159</v>
      </c>
      <c r="E77" s="19" t="n">
        <v>2415</v>
      </c>
      <c r="F77" s="7" t="n">
        <f aca="false">+C77/E77</f>
        <v>0.106004140786749</v>
      </c>
    </row>
    <row r="78" customFormat="false" ht="12.8" hidden="false" customHeight="false" outlineLevel="0" collapsed="false">
      <c r="A78" s="19" t="s">
        <v>399</v>
      </c>
      <c r="B78" s="19" t="s">
        <v>105</v>
      </c>
      <c r="C78" s="18" t="n">
        <v>87</v>
      </c>
      <c r="D78" s="19" t="n">
        <f aca="false">E78-C78</f>
        <v>166</v>
      </c>
      <c r="E78" s="19" t="n">
        <v>253</v>
      </c>
      <c r="F78" s="7" t="n">
        <f aca="false">+C78/E78</f>
        <v>0.343873517786561</v>
      </c>
    </row>
    <row r="79" customFormat="false" ht="12.8" hidden="false" customHeight="false" outlineLevel="0" collapsed="false">
      <c r="A79" s="19" t="s">
        <v>400</v>
      </c>
      <c r="B79" s="19" t="s">
        <v>266</v>
      </c>
      <c r="C79" s="18" t="n">
        <v>1</v>
      </c>
      <c r="D79" s="19" t="n">
        <f aca="false">E79-C79</f>
        <v>1</v>
      </c>
      <c r="E79" s="19" t="n">
        <v>2</v>
      </c>
      <c r="F79" s="7" t="n">
        <f aca="false">+C79/E79</f>
        <v>0.5</v>
      </c>
    </row>
    <row r="80" customFormat="false" ht="12.8" hidden="false" customHeight="false" outlineLevel="0" collapsed="false">
      <c r="A80" s="19" t="s">
        <v>401</v>
      </c>
      <c r="B80" s="19" t="s">
        <v>73</v>
      </c>
      <c r="C80" s="18" t="n">
        <v>139</v>
      </c>
      <c r="D80" s="19" t="n">
        <f aca="false">E80-C80</f>
        <v>849</v>
      </c>
      <c r="E80" s="19" t="n">
        <v>988</v>
      </c>
      <c r="F80" s="7" t="n">
        <f aca="false">+C80/E80</f>
        <v>0.140688259109312</v>
      </c>
    </row>
    <row r="81" customFormat="false" ht="12.8" hidden="false" customHeight="false" outlineLevel="0" collapsed="false">
      <c r="A81" s="19" t="s">
        <v>402</v>
      </c>
      <c r="B81" s="19" t="s">
        <v>246</v>
      </c>
      <c r="C81" s="18" t="n">
        <v>2</v>
      </c>
      <c r="D81" s="19" t="n">
        <f aca="false">E81-C81</f>
        <v>1</v>
      </c>
      <c r="E81" s="19" t="n">
        <v>3</v>
      </c>
      <c r="F81" s="7" t="n">
        <f aca="false">+C81/E81</f>
        <v>0.666666666666667</v>
      </c>
    </row>
    <row r="82" customFormat="false" ht="12.8" hidden="false" customHeight="false" outlineLevel="0" collapsed="false">
      <c r="A82" s="19" t="s">
        <v>403</v>
      </c>
      <c r="B82" s="19" t="s">
        <v>117</v>
      </c>
      <c r="C82" s="18" t="n">
        <v>57</v>
      </c>
      <c r="D82" s="19" t="n">
        <f aca="false">E82-C82</f>
        <v>69</v>
      </c>
      <c r="E82" s="19" t="n">
        <v>126</v>
      </c>
      <c r="F82" s="7" t="n">
        <f aca="false">+C82/E82</f>
        <v>0.452380952380952</v>
      </c>
    </row>
    <row r="83" customFormat="false" ht="12.8" hidden="false" customHeight="false" outlineLevel="0" collapsed="false">
      <c r="A83" s="19" t="s">
        <v>404</v>
      </c>
      <c r="B83" s="19" t="s">
        <v>133</v>
      </c>
      <c r="C83" s="18" t="n">
        <v>65</v>
      </c>
      <c r="D83" s="19" t="n">
        <f aca="false">E83-C83</f>
        <v>56</v>
      </c>
      <c r="E83" s="19" t="n">
        <v>121</v>
      </c>
      <c r="F83" s="7" t="n">
        <f aca="false">+C83/E83</f>
        <v>0.537190082644628</v>
      </c>
    </row>
    <row r="84" customFormat="false" ht="12.8" hidden="false" customHeight="false" outlineLevel="0" collapsed="false">
      <c r="A84" s="19" t="s">
        <v>405</v>
      </c>
      <c r="B84" s="19" t="s">
        <v>186</v>
      </c>
      <c r="C84" s="18" t="n">
        <v>22</v>
      </c>
      <c r="D84" s="19" t="n">
        <f aca="false">E84-C84</f>
        <v>22</v>
      </c>
      <c r="E84" s="19" t="n">
        <v>44</v>
      </c>
      <c r="F84" s="7" t="n">
        <f aca="false">+C84/E84</f>
        <v>0.5</v>
      </c>
    </row>
    <row r="85" customFormat="false" ht="12.8" hidden="false" customHeight="false" outlineLevel="0" collapsed="false">
      <c r="A85" s="19" t="s">
        <v>406</v>
      </c>
      <c r="B85" s="19" t="s">
        <v>157</v>
      </c>
      <c r="C85" s="18" t="n">
        <v>12</v>
      </c>
      <c r="D85" s="19" t="n">
        <f aca="false">E85-C85</f>
        <v>48</v>
      </c>
      <c r="E85" s="19" t="n">
        <v>60</v>
      </c>
      <c r="F85" s="7" t="n">
        <f aca="false">+C85/E85</f>
        <v>0.2</v>
      </c>
    </row>
    <row r="86" customFormat="false" ht="12.8" hidden="false" customHeight="false" outlineLevel="0" collapsed="false">
      <c r="A86" s="19" t="s">
        <v>407</v>
      </c>
      <c r="B86" s="19" t="s">
        <v>210</v>
      </c>
      <c r="C86" s="18" t="n">
        <v>3</v>
      </c>
      <c r="D86" s="19" t="n">
        <f aca="false">E86-C86</f>
        <v>4</v>
      </c>
      <c r="E86" s="19" t="n">
        <v>7</v>
      </c>
      <c r="F86" s="7" t="n">
        <f aca="false">+C86/E86</f>
        <v>0.428571428571429</v>
      </c>
    </row>
    <row r="87" customFormat="false" ht="12.8" hidden="false" customHeight="false" outlineLevel="0" collapsed="false">
      <c r="A87" s="19" t="s">
        <v>408</v>
      </c>
      <c r="B87" s="19" t="s">
        <v>161</v>
      </c>
      <c r="C87" s="18" t="n">
        <v>2</v>
      </c>
      <c r="D87" s="19" t="n">
        <f aca="false">E87-C87</f>
        <v>25</v>
      </c>
      <c r="E87" s="19" t="n">
        <v>27</v>
      </c>
      <c r="F87" s="7" t="n">
        <f aca="false">+C87/E87</f>
        <v>0.0740740740740741</v>
      </c>
    </row>
    <row r="88" customFormat="false" ht="12.8" hidden="false" customHeight="false" outlineLevel="0" collapsed="false">
      <c r="A88" s="19" t="s">
        <v>409</v>
      </c>
      <c r="B88" s="19" t="s">
        <v>47</v>
      </c>
      <c r="C88" s="18" t="n">
        <v>1286</v>
      </c>
      <c r="D88" s="19" t="n">
        <f aca="false">E88-C88</f>
        <v>990</v>
      </c>
      <c r="E88" s="19" t="n">
        <v>2276</v>
      </c>
      <c r="F88" s="7" t="n">
        <f aca="false">+C88/E88</f>
        <v>0.565026362038664</v>
      </c>
    </row>
    <row r="89" customFormat="false" ht="12.8" hidden="false" customHeight="false" outlineLevel="0" collapsed="false">
      <c r="A89" s="19" t="s">
        <v>410</v>
      </c>
      <c r="B89" s="19" t="s">
        <v>202</v>
      </c>
      <c r="C89" s="18" t="n">
        <v>5</v>
      </c>
      <c r="D89" s="19" t="n">
        <f aca="false">E89-C89</f>
        <v>9</v>
      </c>
      <c r="E89" s="19" t="n">
        <v>14</v>
      </c>
      <c r="F89" s="7" t="n">
        <f aca="false">+C89/E89</f>
        <v>0.357142857142857</v>
      </c>
    </row>
    <row r="90" customFormat="false" ht="12.8" hidden="false" customHeight="false" outlineLevel="0" collapsed="false">
      <c r="A90" s="19" t="s">
        <v>411</v>
      </c>
      <c r="B90" s="19" t="s">
        <v>214</v>
      </c>
      <c r="C90" s="18" t="n">
        <v>3</v>
      </c>
      <c r="D90" s="19" t="n">
        <f aca="false">E90-C90</f>
        <v>0</v>
      </c>
      <c r="E90" s="19" t="n">
        <v>3</v>
      </c>
      <c r="F90" s="7" t="n">
        <f aca="false">+C90/E90</f>
        <v>1</v>
      </c>
    </row>
    <row r="91" customFormat="false" ht="12.8" hidden="false" customHeight="false" outlineLevel="0" collapsed="false">
      <c r="A91" s="19" t="s">
        <v>412</v>
      </c>
      <c r="B91" s="19" t="s">
        <v>53</v>
      </c>
      <c r="C91" s="18" t="n">
        <v>112</v>
      </c>
      <c r="D91" s="19" t="n">
        <f aca="false">E91-C91</f>
        <v>1523</v>
      </c>
      <c r="E91" s="19" t="n">
        <v>1635</v>
      </c>
      <c r="F91" s="7" t="n">
        <f aca="false">+C91/E91</f>
        <v>0.0685015290519878</v>
      </c>
    </row>
    <row r="92" customFormat="false" ht="12.8" hidden="false" customHeight="false" outlineLevel="0" collapsed="false">
      <c r="A92" s="19" t="s">
        <v>146</v>
      </c>
      <c r="B92" s="19" t="s">
        <v>147</v>
      </c>
      <c r="C92" s="18" t="n">
        <v>30</v>
      </c>
      <c r="D92" s="19" t="n">
        <f aca="false">E92-C92</f>
        <v>73</v>
      </c>
      <c r="E92" s="19" t="n">
        <v>103</v>
      </c>
      <c r="F92" s="7" t="n">
        <f aca="false">+C92/E92</f>
        <v>0.29126213592233</v>
      </c>
    </row>
    <row r="93" customFormat="false" ht="12.8" hidden="false" customHeight="false" outlineLevel="0" collapsed="false">
      <c r="A93" s="19" t="s">
        <v>413</v>
      </c>
      <c r="B93" s="19" t="s">
        <v>188</v>
      </c>
      <c r="C93" s="18" t="n">
        <v>18</v>
      </c>
      <c r="D93" s="19" t="n">
        <f aca="false">E93-C93</f>
        <v>22</v>
      </c>
      <c r="E93" s="19" t="n">
        <v>40</v>
      </c>
      <c r="F93" s="7" t="n">
        <f aca="false">+C93/E93</f>
        <v>0.45</v>
      </c>
    </row>
    <row r="94" customFormat="false" ht="12.8" hidden="false" customHeight="false" outlineLevel="0" collapsed="false">
      <c r="A94" s="19" t="s">
        <v>414</v>
      </c>
      <c r="B94" s="19" t="s">
        <v>270</v>
      </c>
      <c r="C94" s="18" t="n">
        <v>0</v>
      </c>
      <c r="D94" s="19" t="n">
        <f aca="false">E94-C94</f>
        <v>1</v>
      </c>
      <c r="E94" s="19" t="n">
        <v>1</v>
      </c>
      <c r="F94" s="7" t="n">
        <f aca="false">+C94/E94</f>
        <v>0</v>
      </c>
    </row>
    <row r="95" customFormat="false" ht="12.8" hidden="false" customHeight="false" outlineLevel="0" collapsed="false">
      <c r="A95" s="19" t="s">
        <v>415</v>
      </c>
      <c r="B95" s="19" t="s">
        <v>416</v>
      </c>
      <c r="C95" s="18" t="n">
        <v>1</v>
      </c>
      <c r="D95" s="19" t="n">
        <f aca="false">E95-C95</f>
        <v>0</v>
      </c>
      <c r="E95" s="19" t="n">
        <v>1</v>
      </c>
      <c r="F95" s="7" t="n">
        <f aca="false">+C95/E95</f>
        <v>1</v>
      </c>
    </row>
    <row r="96" customFormat="false" ht="12.8" hidden="false" customHeight="false" outlineLevel="0" collapsed="false">
      <c r="A96" s="19" t="s">
        <v>417</v>
      </c>
      <c r="B96" s="19" t="s">
        <v>57</v>
      </c>
      <c r="C96" s="18" t="n">
        <v>1044</v>
      </c>
      <c r="D96" s="19" t="n">
        <f aca="false">E96-C96</f>
        <v>1094</v>
      </c>
      <c r="E96" s="19" t="n">
        <v>2138</v>
      </c>
      <c r="F96" s="7" t="n">
        <f aca="false">+C96/E96</f>
        <v>0.488306828811974</v>
      </c>
    </row>
    <row r="97" customFormat="false" ht="12.8" hidden="false" customHeight="false" outlineLevel="0" collapsed="false">
      <c r="A97" s="19" t="s">
        <v>418</v>
      </c>
      <c r="B97" s="19" t="s">
        <v>131</v>
      </c>
      <c r="C97" s="18" t="n">
        <v>215</v>
      </c>
      <c r="D97" s="19" t="n">
        <f aca="false">E97-C97</f>
        <v>58</v>
      </c>
      <c r="E97" s="19" t="n">
        <v>273</v>
      </c>
      <c r="F97" s="7" t="n">
        <f aca="false">+C97/E97</f>
        <v>0.787545787545788</v>
      </c>
    </row>
    <row r="98" customFormat="false" ht="12.8" hidden="false" customHeight="false" outlineLevel="0" collapsed="false">
      <c r="A98" s="19" t="s">
        <v>419</v>
      </c>
      <c r="B98" s="19" t="s">
        <v>272</v>
      </c>
      <c r="C98" s="18" t="n">
        <v>1</v>
      </c>
      <c r="D98" s="19" t="n">
        <f aca="false">E98-C98</f>
        <v>1</v>
      </c>
      <c r="E98" s="19" t="n">
        <v>2</v>
      </c>
      <c r="F98" s="7" t="n">
        <f aca="false">+C98/E98</f>
        <v>0.5</v>
      </c>
    </row>
    <row r="99" customFormat="false" ht="12.8" hidden="false" customHeight="false" outlineLevel="0" collapsed="false">
      <c r="A99" s="19" t="s">
        <v>420</v>
      </c>
      <c r="B99" s="19" t="s">
        <v>69</v>
      </c>
      <c r="C99" s="18" t="n">
        <v>616</v>
      </c>
      <c r="D99" s="19" t="n">
        <f aca="false">E99-C99</f>
        <v>632</v>
      </c>
      <c r="E99" s="19" t="n">
        <v>1248</v>
      </c>
      <c r="F99" s="7" t="n">
        <f aca="false">+C99/E99</f>
        <v>0.493589743589744</v>
      </c>
    </row>
    <row r="100" customFormat="false" ht="12.8" hidden="false" customHeight="false" outlineLevel="0" collapsed="false">
      <c r="A100" s="19" t="s">
        <v>421</v>
      </c>
      <c r="B100" s="19" t="s">
        <v>141</v>
      </c>
      <c r="C100" s="18" t="n">
        <v>38</v>
      </c>
      <c r="D100" s="19" t="n">
        <f aca="false">E100-C100</f>
        <v>53</v>
      </c>
      <c r="E100" s="19" t="n">
        <v>91</v>
      </c>
      <c r="F100" s="7" t="n">
        <f aca="false">+C100/E100</f>
        <v>0.417582417582418</v>
      </c>
    </row>
    <row r="101" customFormat="false" ht="12.8" hidden="false" customHeight="false" outlineLevel="0" collapsed="false">
      <c r="A101" s="19" t="s">
        <v>422</v>
      </c>
      <c r="B101" s="19" t="s">
        <v>109</v>
      </c>
      <c r="C101" s="18" t="n">
        <v>36</v>
      </c>
      <c r="D101" s="19" t="n">
        <f aca="false">E101-C101</f>
        <v>167</v>
      </c>
      <c r="E101" s="19" t="n">
        <v>203</v>
      </c>
      <c r="F101" s="7" t="n">
        <f aca="false">+C101/E101</f>
        <v>0.177339901477833</v>
      </c>
    </row>
    <row r="102" customFormat="false" ht="12.8" hidden="false" customHeight="false" outlineLevel="0" collapsed="false">
      <c r="A102" s="19" t="s">
        <v>423</v>
      </c>
      <c r="B102" s="19" t="s">
        <v>204</v>
      </c>
      <c r="C102" s="18" t="n">
        <v>2</v>
      </c>
      <c r="D102" s="19" t="n">
        <f aca="false">E102-C102</f>
        <v>5</v>
      </c>
      <c r="E102" s="19" t="n">
        <v>7</v>
      </c>
      <c r="F102" s="7" t="n">
        <f aca="false">+C102/E102</f>
        <v>0.285714285714286</v>
      </c>
    </row>
    <row r="103" customFormat="false" ht="12.8" hidden="false" customHeight="false" outlineLevel="0" collapsed="false">
      <c r="A103" s="19" t="s">
        <v>424</v>
      </c>
      <c r="B103" s="19" t="s">
        <v>71</v>
      </c>
      <c r="C103" s="18" t="n">
        <v>295</v>
      </c>
      <c r="D103" s="19" t="n">
        <f aca="false">E103-C103</f>
        <v>891</v>
      </c>
      <c r="E103" s="19" t="n">
        <v>1186</v>
      </c>
      <c r="F103" s="7" t="n">
        <f aca="false">+C103/E103</f>
        <v>0.248735244519393</v>
      </c>
    </row>
    <row r="104" customFormat="false" ht="12.8" hidden="false" customHeight="false" outlineLevel="0" collapsed="false">
      <c r="A104" s="19" t="s">
        <v>425</v>
      </c>
      <c r="B104" s="19" t="s">
        <v>83</v>
      </c>
      <c r="C104" s="18" t="n">
        <v>337</v>
      </c>
      <c r="D104" s="19" t="n">
        <f aca="false">E104-C104</f>
        <v>351</v>
      </c>
      <c r="E104" s="19" t="n">
        <v>688</v>
      </c>
      <c r="F104" s="7" t="n">
        <f aca="false">+C104/E104</f>
        <v>0.489825581395349</v>
      </c>
    </row>
    <row r="105" customFormat="false" ht="12.8" hidden="false" customHeight="false" outlineLevel="0" collapsed="false">
      <c r="A105" s="19" t="s">
        <v>426</v>
      </c>
      <c r="B105" s="19" t="s">
        <v>123</v>
      </c>
      <c r="C105" s="18" t="n">
        <v>34</v>
      </c>
      <c r="D105" s="19" t="n">
        <f aca="false">E105-C105</f>
        <v>92</v>
      </c>
      <c r="E105" s="19" t="n">
        <v>126</v>
      </c>
      <c r="F105" s="7" t="n">
        <f aca="false">+C105/E105</f>
        <v>0.26984126984127</v>
      </c>
    </row>
    <row r="106" customFormat="false" ht="12.8" hidden="false" customHeight="false" outlineLevel="0" collapsed="false">
      <c r="A106" s="19" t="s">
        <v>427</v>
      </c>
      <c r="B106" s="19" t="s">
        <v>59</v>
      </c>
      <c r="C106" s="18" t="n">
        <v>266</v>
      </c>
      <c r="D106" s="19" t="n">
        <f aca="false">E106-C106</f>
        <v>880</v>
      </c>
      <c r="E106" s="19" t="n">
        <v>1146</v>
      </c>
      <c r="F106" s="7" t="n">
        <f aca="false">+C106/E106</f>
        <v>0.232111692844677</v>
      </c>
    </row>
    <row r="107" customFormat="false" ht="12.8" hidden="false" customHeight="false" outlineLevel="0" collapsed="false">
      <c r="A107" s="19" t="s">
        <v>428</v>
      </c>
      <c r="B107" s="19" t="s">
        <v>55</v>
      </c>
      <c r="C107" s="18" t="n">
        <v>159</v>
      </c>
      <c r="D107" s="19" t="n">
        <f aca="false">E107-C107</f>
        <v>1325</v>
      </c>
      <c r="E107" s="19" t="n">
        <v>1484</v>
      </c>
      <c r="F107" s="7" t="n">
        <f aca="false">+C107/E107</f>
        <v>0.107142857142857</v>
      </c>
    </row>
    <row r="108" customFormat="false" ht="12.8" hidden="false" customHeight="false" outlineLevel="0" collapsed="false">
      <c r="A108" s="19" t="s">
        <v>429</v>
      </c>
      <c r="B108" s="19" t="s">
        <v>184</v>
      </c>
      <c r="C108" s="18" t="n">
        <v>1</v>
      </c>
      <c r="D108" s="19" t="n">
        <f aca="false">E108-C108</f>
        <v>13</v>
      </c>
      <c r="E108" s="19" t="n">
        <v>14</v>
      </c>
      <c r="F108" s="7" t="n">
        <f aca="false">+C108/E108</f>
        <v>0.0714285714285714</v>
      </c>
    </row>
    <row r="109" customFormat="false" ht="12.8" hidden="false" customHeight="false" outlineLevel="0" collapsed="false">
      <c r="A109" s="19" t="s">
        <v>430</v>
      </c>
      <c r="B109" s="19" t="s">
        <v>63</v>
      </c>
      <c r="C109" s="18" t="n">
        <v>244</v>
      </c>
      <c r="D109" s="19" t="n">
        <f aca="false">E109-C109</f>
        <v>866</v>
      </c>
      <c r="E109" s="19" t="n">
        <v>1110</v>
      </c>
      <c r="F109" s="7" t="n">
        <f aca="false">+C109/E109</f>
        <v>0.21981981981982</v>
      </c>
    </row>
    <row r="110" customFormat="false" ht="12.8" hidden="false" customHeight="false" outlineLevel="0" collapsed="false">
      <c r="A110" s="19" t="s">
        <v>431</v>
      </c>
      <c r="B110" s="19" t="s">
        <v>220</v>
      </c>
      <c r="C110" s="18" t="n">
        <v>10</v>
      </c>
      <c r="D110" s="19" t="n">
        <f aca="false">E110-C110</f>
        <v>8</v>
      </c>
      <c r="E110" s="19" t="n">
        <v>18</v>
      </c>
      <c r="F110" s="7" t="n">
        <f aca="false">+C110/E110</f>
        <v>0.555555555555556</v>
      </c>
    </row>
    <row r="111" customFormat="false" ht="12.8" hidden="false" customHeight="false" outlineLevel="0" collapsed="false">
      <c r="A111" s="19" t="s">
        <v>432</v>
      </c>
      <c r="B111" s="19" t="s">
        <v>65</v>
      </c>
      <c r="C111" s="18" t="n">
        <v>610</v>
      </c>
      <c r="D111" s="19" t="n">
        <f aca="false">E111-C111</f>
        <v>683</v>
      </c>
      <c r="E111" s="19" t="n">
        <v>1293</v>
      </c>
      <c r="F111" s="7" t="n">
        <f aca="false">+C111/E111</f>
        <v>0.471771075019335</v>
      </c>
    </row>
    <row r="112" customFormat="false" ht="12.8" hidden="false" customHeight="false" outlineLevel="0" collapsed="false">
      <c r="A112" s="19" t="s">
        <v>433</v>
      </c>
      <c r="B112" s="19" t="s">
        <v>173</v>
      </c>
      <c r="C112" s="18" t="n">
        <v>21</v>
      </c>
      <c r="D112" s="19" t="n">
        <f aca="false">E112-C112</f>
        <v>35</v>
      </c>
      <c r="E112" s="19" t="n">
        <v>56</v>
      </c>
      <c r="F112" s="7" t="n">
        <f aca="false">+C112/E112</f>
        <v>0.375</v>
      </c>
    </row>
    <row r="113" customFormat="false" ht="12.8" hidden="false" customHeight="false" outlineLevel="0" collapsed="false">
      <c r="A113" s="19" t="s">
        <v>434</v>
      </c>
      <c r="B113" s="19" t="s">
        <v>435</v>
      </c>
      <c r="C113" s="18" t="n">
        <v>0</v>
      </c>
      <c r="D113" s="19" t="n">
        <f aca="false">E113-C113</f>
        <v>1</v>
      </c>
      <c r="E113" s="19" t="n">
        <v>1</v>
      </c>
      <c r="F113" s="7" t="n">
        <f aca="false">+C113/E113</f>
        <v>0</v>
      </c>
    </row>
    <row r="114" customFormat="false" ht="12.8" hidden="false" customHeight="false" outlineLevel="0" collapsed="false">
      <c r="A114" s="19" t="s">
        <v>436</v>
      </c>
      <c r="B114" s="19" t="s">
        <v>230</v>
      </c>
      <c r="C114" s="18" t="n">
        <v>3</v>
      </c>
      <c r="D114" s="19" t="n">
        <f aca="false">E114-C114</f>
        <v>9</v>
      </c>
      <c r="E114" s="19" t="n">
        <v>12</v>
      </c>
      <c r="F114" s="7" t="n">
        <f aca="false">+C114/E114</f>
        <v>0.25</v>
      </c>
    </row>
    <row r="115" customFormat="false" ht="12.8" hidden="false" customHeight="false" outlineLevel="0" collapsed="false">
      <c r="A115" s="19" t="s">
        <v>437</v>
      </c>
      <c r="B115" s="19" t="s">
        <v>79</v>
      </c>
      <c r="C115" s="18" t="n">
        <v>203</v>
      </c>
      <c r="D115" s="19" t="n">
        <f aca="false">E115-C115</f>
        <v>415</v>
      </c>
      <c r="E115" s="19" t="n">
        <v>618</v>
      </c>
      <c r="F115" s="7" t="n">
        <f aca="false">+C115/E115</f>
        <v>0.328478964401294</v>
      </c>
    </row>
    <row r="116" customFormat="false" ht="12.8" hidden="false" customHeight="false" outlineLevel="0" collapsed="false">
      <c r="A116" s="19" t="s">
        <v>438</v>
      </c>
      <c r="B116" s="19" t="s">
        <v>145</v>
      </c>
      <c r="C116" s="18" t="n">
        <v>19</v>
      </c>
      <c r="D116" s="19" t="n">
        <f aca="false">E116-C116</f>
        <v>88</v>
      </c>
      <c r="E116" s="19" t="n">
        <v>107</v>
      </c>
      <c r="F116" s="7" t="n">
        <f aca="false">+C116/E116</f>
        <v>0.177570093457944</v>
      </c>
    </row>
    <row r="117" customFormat="false" ht="12.8" hidden="false" customHeight="false" outlineLevel="0" collapsed="false">
      <c r="A117" s="19" t="s">
        <v>439</v>
      </c>
      <c r="B117" s="19" t="s">
        <v>440</v>
      </c>
      <c r="C117" s="18" t="n">
        <v>1</v>
      </c>
      <c r="D117" s="19" t="n">
        <f aca="false">E117-C117</f>
        <v>0</v>
      </c>
      <c r="E117" s="19" t="n">
        <v>1</v>
      </c>
      <c r="F117" s="7" t="n">
        <f aca="false">+C117/E117</f>
        <v>1</v>
      </c>
    </row>
    <row r="118" customFormat="false" ht="12.8" hidden="false" customHeight="false" outlineLevel="0" collapsed="false">
      <c r="A118" s="19" t="s">
        <v>441</v>
      </c>
      <c r="B118" s="19" t="s">
        <v>137</v>
      </c>
      <c r="C118" s="18" t="n">
        <v>49</v>
      </c>
      <c r="D118" s="19" t="n">
        <f aca="false">E118-C118</f>
        <v>113</v>
      </c>
      <c r="E118" s="19" t="n">
        <v>162</v>
      </c>
      <c r="F118" s="7" t="n">
        <f aca="false">+C118/E118</f>
        <v>0.302469135802469</v>
      </c>
    </row>
    <row r="119" customFormat="false" ht="12.8" hidden="false" customHeight="false" outlineLevel="0" collapsed="false">
      <c r="A119" s="19" t="s">
        <v>442</v>
      </c>
      <c r="B119" s="19" t="s">
        <v>232</v>
      </c>
      <c r="C119" s="18" t="n">
        <v>1</v>
      </c>
      <c r="D119" s="19" t="n">
        <f aca="false">E119-C119</f>
        <v>0</v>
      </c>
      <c r="E119" s="19" t="n">
        <v>1</v>
      </c>
      <c r="F119" s="7" t="n">
        <f aca="false">+C119/E119</f>
        <v>1</v>
      </c>
    </row>
    <row r="120" customFormat="false" ht="12.8" hidden="false" customHeight="false" outlineLevel="0" collapsed="false">
      <c r="A120" s="19" t="s">
        <v>443</v>
      </c>
      <c r="B120" s="19" t="s">
        <v>61</v>
      </c>
      <c r="C120" s="18" t="n">
        <v>223</v>
      </c>
      <c r="D120" s="19" t="n">
        <f aca="false">E120-C120</f>
        <v>1215</v>
      </c>
      <c r="E120" s="19" t="n">
        <v>1438</v>
      </c>
      <c r="F120" s="7" t="n">
        <f aca="false">+C120/E120</f>
        <v>0.155076495132128</v>
      </c>
    </row>
    <row r="121" customFormat="false" ht="12.8" hidden="false" customHeight="false" outlineLevel="0" collapsed="false">
      <c r="A121" s="19" t="s">
        <v>444</v>
      </c>
      <c r="B121" s="19" t="s">
        <v>113</v>
      </c>
      <c r="C121" s="18" t="n">
        <v>164</v>
      </c>
      <c r="D121" s="19" t="n">
        <f aca="false">E121-C121</f>
        <v>163</v>
      </c>
      <c r="E121" s="19" t="n">
        <v>327</v>
      </c>
      <c r="F121" s="7" t="n">
        <f aca="false">+C121/E121</f>
        <v>0.501529051987768</v>
      </c>
    </row>
    <row r="122" customFormat="false" ht="12.8" hidden="false" customHeight="false" outlineLevel="0" collapsed="false">
      <c r="A122" s="19" t="s">
        <v>445</v>
      </c>
      <c r="B122" s="19" t="s">
        <v>149</v>
      </c>
      <c r="C122" s="18" t="n">
        <v>52</v>
      </c>
      <c r="D122" s="19" t="n">
        <f aca="false">E122-C122</f>
        <v>59</v>
      </c>
      <c r="E122" s="19" t="n">
        <v>111</v>
      </c>
      <c r="F122" s="7" t="n">
        <f aca="false">+C122/E122</f>
        <v>0.468468468468468</v>
      </c>
    </row>
    <row r="123" customFormat="false" ht="12.8" hidden="false" customHeight="false" outlineLevel="0" collapsed="false">
      <c r="A123" s="19" t="s">
        <v>446</v>
      </c>
      <c r="B123" s="19" t="s">
        <v>192</v>
      </c>
      <c r="C123" s="18" t="n">
        <v>4</v>
      </c>
      <c r="D123" s="19" t="n">
        <f aca="false">E123-C123</f>
        <v>16</v>
      </c>
      <c r="E123" s="19" t="n">
        <v>20</v>
      </c>
      <c r="F123" s="7" t="n">
        <f aca="false">+C123/E123</f>
        <v>0.2</v>
      </c>
    </row>
    <row r="124" customFormat="false" ht="12.8" hidden="false" customHeight="false" outlineLevel="0" collapsed="false">
      <c r="A124" s="19" t="s">
        <v>447</v>
      </c>
      <c r="B124" s="19" t="s">
        <v>139</v>
      </c>
      <c r="C124" s="18" t="n">
        <v>13</v>
      </c>
      <c r="D124" s="19" t="n">
        <f aca="false">E124-C124</f>
        <v>65</v>
      </c>
      <c r="E124" s="19" t="n">
        <v>78</v>
      </c>
      <c r="F124" s="7" t="n">
        <f aca="false">+C124/E124</f>
        <v>0.166666666666667</v>
      </c>
    </row>
    <row r="125" customFormat="false" ht="12.8" hidden="false" customHeight="false" outlineLevel="0" collapsed="false">
      <c r="A125" s="19" t="s">
        <v>448</v>
      </c>
      <c r="B125" s="19" t="s">
        <v>222</v>
      </c>
      <c r="C125" s="18" t="n">
        <v>3</v>
      </c>
      <c r="D125" s="19" t="n">
        <f aca="false">E125-C125</f>
        <v>2</v>
      </c>
      <c r="E125" s="19" t="n">
        <v>5</v>
      </c>
      <c r="F125" s="7" t="n">
        <f aca="false">+C125/E125</f>
        <v>0.6</v>
      </c>
    </row>
    <row r="126" customFormat="false" ht="12.8" hidden="true" customHeight="false" outlineLevel="0" collapsed="false">
      <c r="C126" s="19"/>
    </row>
    <row r="127" customFormat="false" ht="12.8" hidden="true" customHeight="false" outlineLevel="0" collapsed="false">
      <c r="C127" s="19"/>
    </row>
  </sheetData>
  <autoFilter ref="A1:D12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:F A1"/>
    </sheetView>
  </sheetViews>
  <sheetFormatPr defaultColWidth="11.13671875" defaultRowHeight="12.8" zeroHeight="false" outlineLevelRow="0" outlineLevelCol="0"/>
  <cols>
    <col collapsed="false" customWidth="true" hidden="false" outlineLevel="0" max="1" min="1" style="0" width="54.71"/>
    <col collapsed="false" customWidth="true" hidden="false" outlineLevel="0" max="3" min="2" style="0" width="7.58"/>
    <col collapsed="false" customWidth="true" hidden="false" outlineLevel="0" max="4" min="4" style="0" width="21.56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37" t="s">
        <v>449</v>
      </c>
      <c r="B1" s="37" t="n">
        <v>2019</v>
      </c>
      <c r="C1" s="37" t="n">
        <v>2020</v>
      </c>
      <c r="D1" s="38" t="s">
        <v>3</v>
      </c>
    </row>
    <row r="2" customFormat="false" ht="12.8" hidden="false" customHeight="false" outlineLevel="0" collapsed="false">
      <c r="A2" s="39" t="s">
        <v>450</v>
      </c>
      <c r="B2" s="5" t="n">
        <v>9337</v>
      </c>
      <c r="C2" s="5" t="n">
        <v>6116</v>
      </c>
      <c r="D2" s="40" t="n">
        <f aca="false">+C2/C$9</f>
        <v>0.14553242117787</v>
      </c>
    </row>
    <row r="3" customFormat="false" ht="12.8" hidden="false" customHeight="false" outlineLevel="0" collapsed="false">
      <c r="A3" s="39" t="s">
        <v>289</v>
      </c>
      <c r="B3" s="5" t="n">
        <v>4643</v>
      </c>
      <c r="C3" s="5" t="n">
        <v>4138</v>
      </c>
      <c r="D3" s="40" t="n">
        <f aca="false">+C3/C$9</f>
        <v>0.0984651992861392</v>
      </c>
    </row>
    <row r="4" customFormat="false" ht="12.8" hidden="false" customHeight="false" outlineLevel="0" collapsed="false">
      <c r="A4" s="39" t="s">
        <v>451</v>
      </c>
      <c r="B4" s="5" t="n">
        <v>1245</v>
      </c>
      <c r="C4" s="5" t="n">
        <v>597</v>
      </c>
      <c r="D4" s="40" t="n">
        <f aca="false">+C4/C$9</f>
        <v>0.0142058298631767</v>
      </c>
    </row>
    <row r="5" customFormat="false" ht="12.8" hidden="false" customHeight="false" outlineLevel="0" collapsed="false">
      <c r="A5" s="39" t="s">
        <v>452</v>
      </c>
      <c r="B5" s="5" t="n">
        <v>20321</v>
      </c>
      <c r="C5" s="5" t="n">
        <v>13021</v>
      </c>
      <c r="D5" s="40" t="n">
        <f aca="false">+C5/C$9</f>
        <v>0.309839381320642</v>
      </c>
    </row>
    <row r="6" customFormat="false" ht="12.8" hidden="false" customHeight="false" outlineLevel="0" collapsed="false">
      <c r="A6" s="39" t="s">
        <v>453</v>
      </c>
      <c r="B6" s="5" t="n">
        <v>29833</v>
      </c>
      <c r="C6" s="5" t="n">
        <v>17619</v>
      </c>
      <c r="D6" s="40" t="n">
        <f aca="false">+C6/C$9</f>
        <v>0.419250446162998</v>
      </c>
    </row>
    <row r="7" customFormat="false" ht="12.8" hidden="false" customHeight="false" outlineLevel="0" collapsed="false">
      <c r="A7" s="39" t="s">
        <v>454</v>
      </c>
      <c r="B7" s="5" t="n">
        <v>84</v>
      </c>
      <c r="C7" s="5" t="n">
        <v>61</v>
      </c>
      <c r="D7" s="40" t="n">
        <f aca="false">+C7/C$9</f>
        <v>0.00145151695419393</v>
      </c>
    </row>
    <row r="8" customFormat="false" ht="12.8" hidden="false" customHeight="false" outlineLevel="0" collapsed="false">
      <c r="A8" s="39" t="s">
        <v>455</v>
      </c>
      <c r="B8" s="5" t="n">
        <v>1001</v>
      </c>
      <c r="C8" s="5" t="n">
        <v>473</v>
      </c>
      <c r="D8" s="40" t="n">
        <f aca="false">+C8/C$9</f>
        <v>0.0112552052349792</v>
      </c>
    </row>
    <row r="9" customFormat="false" ht="12.8" hidden="false" customHeight="false" outlineLevel="0" collapsed="false">
      <c r="A9" s="41"/>
      <c r="B9" s="9" t="n">
        <f aca="false">SUM(B2:B8)</f>
        <v>66464</v>
      </c>
      <c r="C9" s="9" t="n">
        <f aca="false">SUM(C2:C8)</f>
        <v>42025</v>
      </c>
      <c r="D9" s="42" t="n">
        <f aca="false">+C9/C$9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:F A1"/>
    </sheetView>
  </sheetViews>
  <sheetFormatPr defaultColWidth="11.55078125" defaultRowHeight="12.8" zeroHeight="false" outlineLevelRow="0" outlineLevelCol="0"/>
  <cols>
    <col collapsed="false" customWidth="true" hidden="false" outlineLevel="0" max="64" min="1" style="0" width="11.11"/>
  </cols>
  <sheetData>
    <row r="1" customFormat="false" ht="12.8" hidden="false" customHeight="false" outlineLevel="0" collapsed="false">
      <c r="A1" s="19" t="s">
        <v>315</v>
      </c>
      <c r="B1" s="19" t="s">
        <v>26</v>
      </c>
      <c r="C1" s="19" t="s">
        <v>27</v>
      </c>
      <c r="D1" s="19" t="s">
        <v>28</v>
      </c>
      <c r="E1" s="19" t="s">
        <v>32</v>
      </c>
      <c r="F1" s="19" t="s">
        <v>30</v>
      </c>
      <c r="G1" s="19" t="s">
        <v>456</v>
      </c>
      <c r="H1" s="19" t="s">
        <v>457</v>
      </c>
      <c r="I1" s="19" t="s">
        <v>31</v>
      </c>
    </row>
    <row r="2" customFormat="false" ht="12.8" hidden="false" customHeight="false" outlineLevel="0" collapsed="false">
      <c r="A2" s="19" t="s">
        <v>321</v>
      </c>
      <c r="B2" s="19" t="s">
        <v>37</v>
      </c>
      <c r="C2" s="23" t="n">
        <v>521</v>
      </c>
      <c r="D2" s="23" t="n">
        <v>1208</v>
      </c>
      <c r="E2" s="0" t="n">
        <f aca="false">+F2-C2-D2</f>
        <v>583</v>
      </c>
      <c r="F2" s="0" t="n">
        <v>2312</v>
      </c>
      <c r="G2" s="7" t="n">
        <f aca="false">C2/F2</f>
        <v>0.225346020761246</v>
      </c>
      <c r="H2" s="7" t="n">
        <f aca="false">D2/F2</f>
        <v>0.522491349480969</v>
      </c>
      <c r="I2" s="7" t="n">
        <f aca="false">G2+H2</f>
        <v>0.747837370242215</v>
      </c>
      <c r="J2" s="7" t="n">
        <f aca="false">D2/(C2+D2)</f>
        <v>0.69866975130133</v>
      </c>
    </row>
    <row r="3" customFormat="false" ht="12.8" hidden="false" customHeight="false" outlineLevel="0" collapsed="false">
      <c r="A3" s="19" t="s">
        <v>322</v>
      </c>
      <c r="B3" s="19" t="s">
        <v>196</v>
      </c>
      <c r="C3" s="0" t="n">
        <v>1</v>
      </c>
      <c r="E3" s="0" t="n">
        <f aca="false">+F3-C3-D3</f>
        <v>4</v>
      </c>
      <c r="F3" s="0" t="n">
        <v>5</v>
      </c>
      <c r="G3" s="7" t="n">
        <f aca="false">C3/F3</f>
        <v>0.2</v>
      </c>
      <c r="H3" s="7" t="n">
        <f aca="false">D3/F3</f>
        <v>0</v>
      </c>
      <c r="I3" s="7" t="n">
        <f aca="false">G3+H3</f>
        <v>0.2</v>
      </c>
      <c r="J3" s="7" t="n">
        <f aca="false">D3/(C3+D3)</f>
        <v>0</v>
      </c>
    </row>
    <row r="4" customFormat="false" ht="12.8" hidden="false" customHeight="false" outlineLevel="0" collapsed="false">
      <c r="A4" s="19" t="s">
        <v>323</v>
      </c>
      <c r="B4" s="19" t="s">
        <v>41</v>
      </c>
      <c r="C4" s="0" t="n">
        <v>118</v>
      </c>
      <c r="D4" s="0" t="n">
        <v>277</v>
      </c>
      <c r="E4" s="0" t="n">
        <f aca="false">+F4-C4-D4</f>
        <v>5727</v>
      </c>
      <c r="F4" s="0" t="n">
        <v>6122</v>
      </c>
      <c r="G4" s="7" t="n">
        <f aca="false">C4/F4</f>
        <v>0.0192747468147664</v>
      </c>
      <c r="H4" s="7" t="n">
        <f aca="false">D4/F4</f>
        <v>0.0452466514211042</v>
      </c>
      <c r="I4" s="7" t="n">
        <f aca="false">G4+H4</f>
        <v>0.0645213982358706</v>
      </c>
      <c r="J4" s="7" t="n">
        <f aca="false">D4/(C4+D4)</f>
        <v>0.70126582278481</v>
      </c>
    </row>
    <row r="5" customFormat="false" ht="12.8" hidden="false" customHeight="false" outlineLevel="0" collapsed="false">
      <c r="A5" s="19" t="s">
        <v>324</v>
      </c>
      <c r="B5" s="19" t="s">
        <v>77</v>
      </c>
      <c r="C5" s="0" t="n">
        <v>66</v>
      </c>
      <c r="D5" s="0" t="n">
        <v>45</v>
      </c>
      <c r="E5" s="0" t="n">
        <f aca="false">+F5-C5-D5</f>
        <v>1268</v>
      </c>
      <c r="F5" s="0" t="n">
        <v>1379</v>
      </c>
      <c r="G5" s="7" t="n">
        <f aca="false">C5/F5</f>
        <v>0.0478607686729514</v>
      </c>
      <c r="H5" s="7" t="n">
        <f aca="false">D5/F5</f>
        <v>0.0326323422770123</v>
      </c>
      <c r="I5" s="7" t="n">
        <f aca="false">G5+H5</f>
        <v>0.0804931109499637</v>
      </c>
      <c r="J5" s="7" t="n">
        <f aca="false">D5/(C5+D5)</f>
        <v>0.405405405405405</v>
      </c>
    </row>
    <row r="6" customFormat="false" ht="12.8" hidden="false" customHeight="false" outlineLevel="0" collapsed="false">
      <c r="A6" s="19" t="s">
        <v>325</v>
      </c>
      <c r="B6" s="19" t="s">
        <v>87</v>
      </c>
      <c r="C6" s="0" t="n">
        <v>73</v>
      </c>
      <c r="D6" s="0" t="n">
        <v>49</v>
      </c>
      <c r="E6" s="0" t="n">
        <f aca="false">+F6-C6-D6</f>
        <v>507</v>
      </c>
      <c r="F6" s="0" t="n">
        <v>629</v>
      </c>
      <c r="G6" s="7" t="n">
        <f aca="false">C6/F6</f>
        <v>0.116057233704293</v>
      </c>
      <c r="H6" s="7" t="n">
        <f aca="false">D6/F6</f>
        <v>0.0779014308426073</v>
      </c>
      <c r="I6" s="7" t="n">
        <f aca="false">G6+H6</f>
        <v>0.1939586645469</v>
      </c>
      <c r="J6" s="7" t="n">
        <f aca="false">D6/(C6+D6)</f>
        <v>0.401639344262295</v>
      </c>
    </row>
    <row r="7" customFormat="false" ht="12.8" hidden="false" customHeight="false" outlineLevel="0" collapsed="false">
      <c r="A7" s="19" t="s">
        <v>326</v>
      </c>
      <c r="B7" s="19" t="s">
        <v>234</v>
      </c>
      <c r="E7" s="0" t="n">
        <f aca="false">+F7-C7-D7</f>
        <v>5</v>
      </c>
      <c r="F7" s="0" t="n">
        <v>5</v>
      </c>
      <c r="G7" s="7" t="n">
        <f aca="false">C7/F7</f>
        <v>0</v>
      </c>
      <c r="H7" s="7" t="n">
        <f aca="false">D7/F7</f>
        <v>0</v>
      </c>
      <c r="I7" s="7" t="n">
        <f aca="false">G7+H7</f>
        <v>0</v>
      </c>
      <c r="J7" s="7" t="e">
        <f aca="false">D7/(C7+D7)</f>
        <v>#DIV/0!</v>
      </c>
    </row>
    <row r="8" customFormat="false" ht="12.8" hidden="false" customHeight="false" outlineLevel="0" collapsed="false">
      <c r="A8" s="19" t="s">
        <v>327</v>
      </c>
      <c r="B8" s="19" t="s">
        <v>67</v>
      </c>
      <c r="C8" s="0" t="n">
        <v>22</v>
      </c>
      <c r="D8" s="0" t="n">
        <v>72</v>
      </c>
      <c r="E8" s="0" t="n">
        <f aca="false">+F8-C8-D8</f>
        <v>1514</v>
      </c>
      <c r="F8" s="0" t="n">
        <v>1608</v>
      </c>
      <c r="G8" s="7" t="n">
        <f aca="false">C8/F8</f>
        <v>0.013681592039801</v>
      </c>
      <c r="H8" s="7" t="n">
        <f aca="false">D8/F8</f>
        <v>0.0447761194029851</v>
      </c>
      <c r="I8" s="7" t="n">
        <f aca="false">G8+H8</f>
        <v>0.0584577114427861</v>
      </c>
      <c r="J8" s="7" t="n">
        <f aca="false">D8/(C8+D8)</f>
        <v>0.765957446808511</v>
      </c>
    </row>
    <row r="9" customFormat="false" ht="12.8" hidden="false" customHeight="false" outlineLevel="0" collapsed="false">
      <c r="A9" s="19" t="s">
        <v>328</v>
      </c>
      <c r="B9" s="19" t="s">
        <v>107</v>
      </c>
      <c r="C9" s="0" t="n">
        <v>14</v>
      </c>
      <c r="D9" s="0" t="n">
        <v>10</v>
      </c>
      <c r="E9" s="0" t="n">
        <f aca="false">+F9-C9-D9</f>
        <v>533</v>
      </c>
      <c r="F9" s="0" t="n">
        <v>557</v>
      </c>
      <c r="G9" s="7" t="n">
        <f aca="false">C9/F9</f>
        <v>0.0251346499102334</v>
      </c>
      <c r="H9" s="7" t="n">
        <f aca="false">D9/F9</f>
        <v>0.0179533213644524</v>
      </c>
      <c r="I9" s="7" t="n">
        <f aca="false">G9+H9</f>
        <v>0.0430879712746858</v>
      </c>
      <c r="J9" s="7" t="n">
        <f aca="false">D9/(C9+D9)</f>
        <v>0.416666666666667</v>
      </c>
    </row>
    <row r="10" customFormat="false" ht="12.8" hidden="false" customHeight="false" outlineLevel="0" collapsed="false">
      <c r="A10" s="19" t="s">
        <v>330</v>
      </c>
      <c r="B10" s="19" t="s">
        <v>331</v>
      </c>
      <c r="C10" s="0" t="n">
        <v>1</v>
      </c>
      <c r="E10" s="0" t="n">
        <f aca="false">+F10-C10-D10</f>
        <v>0</v>
      </c>
      <c r="F10" s="0" t="n">
        <v>1</v>
      </c>
      <c r="G10" s="7" t="n">
        <f aca="false">C10/F10</f>
        <v>1</v>
      </c>
      <c r="H10" s="7" t="n">
        <f aca="false">D10/F10</f>
        <v>0</v>
      </c>
      <c r="I10" s="7" t="n">
        <f aca="false">G10+H10</f>
        <v>1</v>
      </c>
      <c r="J10" s="7" t="n">
        <f aca="false">D10/(C10+D10)</f>
        <v>0</v>
      </c>
    </row>
    <row r="11" customFormat="false" ht="12.8" hidden="false" customHeight="false" outlineLevel="0" collapsed="false">
      <c r="A11" s="19" t="s">
        <v>332</v>
      </c>
      <c r="B11" s="19" t="s">
        <v>121</v>
      </c>
      <c r="C11" s="0" t="n">
        <v>88</v>
      </c>
      <c r="D11" s="0" t="n">
        <v>9</v>
      </c>
      <c r="E11" s="0" t="n">
        <f aca="false">+F11-C11-D11</f>
        <v>171</v>
      </c>
      <c r="F11" s="0" t="n">
        <v>268</v>
      </c>
      <c r="G11" s="7" t="n">
        <f aca="false">C11/F11</f>
        <v>0.328358208955224</v>
      </c>
      <c r="H11" s="7" t="n">
        <f aca="false">D11/F11</f>
        <v>0.0335820895522388</v>
      </c>
      <c r="I11" s="7" t="n">
        <f aca="false">G11+H11</f>
        <v>0.361940298507463</v>
      </c>
      <c r="J11" s="7" t="n">
        <f aca="false">D11/(C11+D11)</f>
        <v>0.0927835051546392</v>
      </c>
    </row>
    <row r="12" customFormat="false" ht="12.8" hidden="false" customHeight="false" outlineLevel="0" collapsed="false">
      <c r="A12" s="19" t="s">
        <v>333</v>
      </c>
      <c r="B12" s="19" t="s">
        <v>43</v>
      </c>
      <c r="C12" s="0" t="n">
        <v>483</v>
      </c>
      <c r="D12" s="0" t="n">
        <v>174</v>
      </c>
      <c r="E12" s="0" t="n">
        <f aca="false">+F12-C12-D12</f>
        <v>2157</v>
      </c>
      <c r="F12" s="0" t="n">
        <v>2814</v>
      </c>
      <c r="G12" s="7" t="n">
        <f aca="false">C12/F12</f>
        <v>0.171641791044776</v>
      </c>
      <c r="H12" s="7" t="n">
        <f aca="false">D12/F12</f>
        <v>0.0618336886993603</v>
      </c>
      <c r="I12" s="7" t="n">
        <f aca="false">G12+H12</f>
        <v>0.233475479744136</v>
      </c>
      <c r="J12" s="7" t="n">
        <f aca="false">D12/(C12+D12)</f>
        <v>0.264840182648402</v>
      </c>
    </row>
    <row r="13" customFormat="false" ht="12.8" hidden="false" customHeight="false" outlineLevel="0" collapsed="false">
      <c r="A13" s="19" t="s">
        <v>334</v>
      </c>
      <c r="B13" s="19" t="s">
        <v>159</v>
      </c>
      <c r="C13" s="0" t="n">
        <v>4</v>
      </c>
      <c r="D13" s="0" t="n">
        <v>6</v>
      </c>
      <c r="E13" s="0" t="n">
        <f aca="false">+F13-C13-D13</f>
        <v>74</v>
      </c>
      <c r="F13" s="0" t="n">
        <v>84</v>
      </c>
      <c r="G13" s="7" t="n">
        <f aca="false">C13/F13</f>
        <v>0.0476190476190476</v>
      </c>
      <c r="H13" s="7" t="n">
        <f aca="false">D13/F13</f>
        <v>0.0714285714285714</v>
      </c>
      <c r="I13" s="7" t="n">
        <f aca="false">G13+H13</f>
        <v>0.119047619047619</v>
      </c>
      <c r="J13" s="7" t="n">
        <f aca="false">D13/(C13+D13)</f>
        <v>0.6</v>
      </c>
    </row>
    <row r="14" customFormat="false" ht="12.8" hidden="false" customHeight="false" outlineLevel="0" collapsed="false">
      <c r="A14" s="19" t="s">
        <v>335</v>
      </c>
      <c r="B14" s="19" t="s">
        <v>236</v>
      </c>
      <c r="C14" s="0" t="n">
        <v>2</v>
      </c>
      <c r="E14" s="0" t="n">
        <f aca="false">+F14-C14-D14</f>
        <v>1</v>
      </c>
      <c r="F14" s="0" t="n">
        <v>3</v>
      </c>
      <c r="G14" s="7" t="n">
        <f aca="false">C14/F14</f>
        <v>0.666666666666667</v>
      </c>
      <c r="H14" s="7" t="n">
        <f aca="false">D14/F14</f>
        <v>0</v>
      </c>
      <c r="I14" s="7" t="n">
        <f aca="false">G14+H14</f>
        <v>0.666666666666667</v>
      </c>
      <c r="J14" s="7" t="n">
        <f aca="false">D14/(C14+D14)</f>
        <v>0</v>
      </c>
    </row>
    <row r="15" customFormat="false" ht="12.8" hidden="false" customHeight="false" outlineLevel="0" collapsed="false">
      <c r="A15" s="19" t="s">
        <v>336</v>
      </c>
      <c r="B15" s="19" t="s">
        <v>175</v>
      </c>
      <c r="C15" s="0" t="n">
        <v>7</v>
      </c>
      <c r="D15" s="0" t="n">
        <v>2</v>
      </c>
      <c r="E15" s="0" t="n">
        <f aca="false">+F15-C15-D15</f>
        <v>32</v>
      </c>
      <c r="F15" s="0" t="n">
        <v>41</v>
      </c>
      <c r="G15" s="7" t="n">
        <f aca="false">C15/F15</f>
        <v>0.170731707317073</v>
      </c>
      <c r="H15" s="7" t="n">
        <f aca="false">D15/F15</f>
        <v>0.0487804878048781</v>
      </c>
      <c r="I15" s="7" t="n">
        <f aca="false">G15+H15</f>
        <v>0.219512195121951</v>
      </c>
      <c r="J15" s="7" t="n">
        <f aca="false">D15/(C15+D15)</f>
        <v>0.222222222222222</v>
      </c>
    </row>
    <row r="16" customFormat="false" ht="12.8" hidden="false" customHeight="false" outlineLevel="0" collapsed="false">
      <c r="A16" s="19" t="s">
        <v>337</v>
      </c>
      <c r="B16" s="19" t="s">
        <v>200</v>
      </c>
      <c r="C16" s="0" t="n">
        <v>13</v>
      </c>
      <c r="E16" s="0" t="n">
        <f aca="false">+F16-C16-D16</f>
        <v>21</v>
      </c>
      <c r="F16" s="0" t="n">
        <v>34</v>
      </c>
      <c r="G16" s="7" t="n">
        <f aca="false">C16/F16</f>
        <v>0.382352941176471</v>
      </c>
      <c r="H16" s="7" t="n">
        <f aca="false">D16/F16</f>
        <v>0</v>
      </c>
      <c r="I16" s="7" t="n">
        <f aca="false">G16+H16</f>
        <v>0.382352941176471</v>
      </c>
      <c r="J16" s="7" t="n">
        <f aca="false">D16/(C16+D16)</f>
        <v>0</v>
      </c>
    </row>
    <row r="17" customFormat="false" ht="12.8" hidden="false" customHeight="false" outlineLevel="0" collapsed="false">
      <c r="A17" s="19" t="s">
        <v>338</v>
      </c>
      <c r="B17" s="19" t="s">
        <v>216</v>
      </c>
      <c r="E17" s="0" t="n">
        <f aca="false">+F17-C17-D17</f>
        <v>5</v>
      </c>
      <c r="F17" s="0" t="n">
        <v>5</v>
      </c>
      <c r="G17" s="7" t="n">
        <f aca="false">C17/F17</f>
        <v>0</v>
      </c>
      <c r="H17" s="7" t="n">
        <f aca="false">D17/F17</f>
        <v>0</v>
      </c>
      <c r="I17" s="7" t="n">
        <f aca="false">G17+H17</f>
        <v>0</v>
      </c>
      <c r="J17" s="7" t="e">
        <f aca="false">D17/(C17+D17)</f>
        <v>#DIV/0!</v>
      </c>
    </row>
    <row r="18" customFormat="false" ht="12.8" hidden="false" customHeight="false" outlineLevel="0" collapsed="false">
      <c r="A18" s="19" t="s">
        <v>339</v>
      </c>
      <c r="B18" s="19" t="s">
        <v>95</v>
      </c>
      <c r="C18" s="0" t="n">
        <v>12</v>
      </c>
      <c r="D18" s="0" t="n">
        <v>6</v>
      </c>
      <c r="E18" s="0" t="n">
        <f aca="false">+F18-C18-D18</f>
        <v>258</v>
      </c>
      <c r="F18" s="0" t="n">
        <v>276</v>
      </c>
      <c r="G18" s="7" t="n">
        <f aca="false">C18/F18</f>
        <v>0.0434782608695652</v>
      </c>
      <c r="H18" s="7" t="n">
        <f aca="false">D18/F18</f>
        <v>0.0217391304347826</v>
      </c>
      <c r="I18" s="7" t="n">
        <f aca="false">G18+H18</f>
        <v>0.0652173913043478</v>
      </c>
      <c r="J18" s="7" t="n">
        <f aca="false">D18/(C18+D18)</f>
        <v>0.333333333333333</v>
      </c>
    </row>
    <row r="19" customFormat="false" ht="12.8" hidden="false" customHeight="false" outlineLevel="0" collapsed="false">
      <c r="A19" s="19" t="s">
        <v>340</v>
      </c>
      <c r="B19" s="19" t="s">
        <v>194</v>
      </c>
      <c r="C19" s="0" t="n">
        <v>2</v>
      </c>
      <c r="E19" s="0" t="n">
        <f aca="false">+F19-C19-D19</f>
        <v>25</v>
      </c>
      <c r="F19" s="0" t="n">
        <v>27</v>
      </c>
      <c r="G19" s="7" t="n">
        <f aca="false">C19/F19</f>
        <v>0.0740740740740741</v>
      </c>
      <c r="H19" s="7" t="n">
        <f aca="false">D19/F19</f>
        <v>0</v>
      </c>
      <c r="I19" s="7" t="n">
        <f aca="false">G19+H19</f>
        <v>0.0740740740740741</v>
      </c>
      <c r="J19" s="7" t="n">
        <f aca="false">D19/(C19+D19)</f>
        <v>0</v>
      </c>
    </row>
    <row r="20" customFormat="false" ht="12.8" hidden="false" customHeight="false" outlineLevel="0" collapsed="false">
      <c r="A20" s="19" t="s">
        <v>341</v>
      </c>
      <c r="B20" s="19" t="s">
        <v>280</v>
      </c>
      <c r="E20" s="0" t="n">
        <f aca="false">+F20-C20-D20</f>
        <v>2</v>
      </c>
      <c r="F20" s="0" t="n">
        <v>2</v>
      </c>
      <c r="G20" s="7" t="n">
        <f aca="false">C20/F20</f>
        <v>0</v>
      </c>
      <c r="H20" s="7" t="n">
        <f aca="false">D20/F20</f>
        <v>0</v>
      </c>
      <c r="I20" s="7" t="n">
        <f aca="false">G20+H20</f>
        <v>0</v>
      </c>
      <c r="J20" s="7" t="e">
        <f aca="false">D20/(C20+D20)</f>
        <v>#DIV/0!</v>
      </c>
    </row>
    <row r="21" customFormat="false" ht="12.8" hidden="false" customHeight="false" outlineLevel="0" collapsed="false">
      <c r="A21" s="19" t="s">
        <v>342</v>
      </c>
      <c r="B21" s="19" t="s">
        <v>129</v>
      </c>
      <c r="C21" s="0" t="n">
        <v>23</v>
      </c>
      <c r="D21" s="0" t="n">
        <v>10</v>
      </c>
      <c r="E21" s="0" t="n">
        <f aca="false">+F21-C21-D21</f>
        <v>113</v>
      </c>
      <c r="F21" s="0" t="n">
        <v>146</v>
      </c>
      <c r="G21" s="7" t="n">
        <f aca="false">C21/F21</f>
        <v>0.157534246575342</v>
      </c>
      <c r="H21" s="7" t="n">
        <f aca="false">D21/F21</f>
        <v>0.0684931506849315</v>
      </c>
      <c r="I21" s="7" t="n">
        <f aca="false">G21+H21</f>
        <v>0.226027397260273</v>
      </c>
      <c r="J21" s="7" t="n">
        <f aca="false">D21/(C21+D21)</f>
        <v>0.303030303030303</v>
      </c>
    </row>
    <row r="22" customFormat="false" ht="12.8" hidden="false" customHeight="false" outlineLevel="0" collapsed="false">
      <c r="A22" s="19" t="s">
        <v>343</v>
      </c>
      <c r="B22" s="19" t="s">
        <v>155</v>
      </c>
      <c r="C22" s="0" t="n">
        <v>11</v>
      </c>
      <c r="D22" s="0" t="n">
        <v>1</v>
      </c>
      <c r="E22" s="0" t="n">
        <f aca="false">+F22-C22-D22</f>
        <v>50</v>
      </c>
      <c r="F22" s="0" t="n">
        <v>62</v>
      </c>
      <c r="G22" s="7" t="n">
        <f aca="false">C22/F22</f>
        <v>0.17741935483871</v>
      </c>
      <c r="H22" s="7" t="n">
        <f aca="false">D22/F22</f>
        <v>0.0161290322580645</v>
      </c>
      <c r="I22" s="7" t="n">
        <f aca="false">G22+H22</f>
        <v>0.193548387096775</v>
      </c>
      <c r="J22" s="7" t="n">
        <f aca="false">D22/(C22+D22)</f>
        <v>0.0833333333333333</v>
      </c>
    </row>
    <row r="23" customFormat="false" ht="12.8" hidden="false" customHeight="false" outlineLevel="0" collapsed="false">
      <c r="A23" s="19" t="s">
        <v>344</v>
      </c>
      <c r="B23" s="19" t="s">
        <v>167</v>
      </c>
      <c r="C23" s="0" t="n">
        <v>6</v>
      </c>
      <c r="D23" s="0" t="n">
        <v>2</v>
      </c>
      <c r="E23" s="0" t="n">
        <f aca="false">+F23-C23-D23</f>
        <v>34</v>
      </c>
      <c r="F23" s="0" t="n">
        <v>42</v>
      </c>
      <c r="G23" s="7" t="n">
        <f aca="false">C23/F23</f>
        <v>0.142857142857143</v>
      </c>
      <c r="H23" s="7" t="n">
        <f aca="false">D23/F23</f>
        <v>0.0476190476190476</v>
      </c>
      <c r="I23" s="7" t="n">
        <f aca="false">G23+H23</f>
        <v>0.190476190476191</v>
      </c>
      <c r="J23" s="7" t="n">
        <f aca="false">D23/(C23+D23)</f>
        <v>0.25</v>
      </c>
    </row>
    <row r="24" customFormat="false" ht="12.8" hidden="false" customHeight="false" outlineLevel="0" collapsed="false">
      <c r="A24" s="19" t="s">
        <v>345</v>
      </c>
      <c r="B24" s="19" t="s">
        <v>91</v>
      </c>
      <c r="C24" s="0" t="n">
        <v>148</v>
      </c>
      <c r="D24" s="0" t="n">
        <v>49</v>
      </c>
      <c r="E24" s="0" t="n">
        <f aca="false">+F24-C24-D24</f>
        <v>402</v>
      </c>
      <c r="F24" s="0" t="n">
        <v>599</v>
      </c>
      <c r="G24" s="7" t="n">
        <f aca="false">C24/F24</f>
        <v>0.247078464106845</v>
      </c>
      <c r="H24" s="7" t="n">
        <f aca="false">D24/F24</f>
        <v>0.0818030050083473</v>
      </c>
      <c r="I24" s="7" t="n">
        <f aca="false">G24+H24</f>
        <v>0.328881469115192</v>
      </c>
      <c r="J24" s="7" t="n">
        <f aca="false">D24/(C24+D24)</f>
        <v>0.248730964467005</v>
      </c>
    </row>
    <row r="25" customFormat="false" ht="12.8" hidden="false" customHeight="false" outlineLevel="0" collapsed="false">
      <c r="A25" s="19" t="s">
        <v>346</v>
      </c>
      <c r="B25" s="19" t="s">
        <v>248</v>
      </c>
      <c r="E25" s="0" t="n">
        <f aca="false">+F25-C25-D25</f>
        <v>1</v>
      </c>
      <c r="F25" s="0" t="n">
        <v>1</v>
      </c>
      <c r="G25" s="7" t="n">
        <f aca="false">C25/F25</f>
        <v>0</v>
      </c>
      <c r="H25" s="7" t="n">
        <f aca="false">D25/F25</f>
        <v>0</v>
      </c>
      <c r="I25" s="7" t="n">
        <f aca="false">G25+H25</f>
        <v>0</v>
      </c>
      <c r="J25" s="7" t="e">
        <f aca="false">D25/(C25+D25)</f>
        <v>#DIV/0!</v>
      </c>
    </row>
    <row r="26" customFormat="false" ht="12.8" hidden="false" customHeight="false" outlineLevel="0" collapsed="false">
      <c r="A26" s="19" t="s">
        <v>347</v>
      </c>
      <c r="B26" s="19" t="s">
        <v>238</v>
      </c>
      <c r="E26" s="0" t="n">
        <f aca="false">+F26-C26-D26</f>
        <v>0</v>
      </c>
      <c r="G26" s="7" t="e">
        <f aca="false">C26/F26</f>
        <v>#DIV/0!</v>
      </c>
      <c r="H26" s="7" t="e">
        <f aca="false">D26/F26</f>
        <v>#DIV/0!</v>
      </c>
      <c r="I26" s="7" t="e">
        <f aca="false">G26+H26</f>
        <v>#DIV/0!</v>
      </c>
      <c r="J26" s="7" t="e">
        <f aca="false">D26/(C26+D26)</f>
        <v>#DIV/0!</v>
      </c>
    </row>
    <row r="27" customFormat="false" ht="12.8" hidden="false" customHeight="false" outlineLevel="0" collapsed="false">
      <c r="A27" s="19" t="s">
        <v>348</v>
      </c>
      <c r="B27" s="19" t="s">
        <v>99</v>
      </c>
      <c r="C27" s="0" t="n">
        <v>98</v>
      </c>
      <c r="D27" s="0" t="n">
        <v>106</v>
      </c>
      <c r="E27" s="0" t="n">
        <f aca="false">+F27-C27-D27</f>
        <v>386</v>
      </c>
      <c r="F27" s="0" t="n">
        <v>590</v>
      </c>
      <c r="G27" s="7" t="n">
        <f aca="false">C27/F27</f>
        <v>0.166101694915254</v>
      </c>
      <c r="H27" s="7" t="n">
        <f aca="false">D27/F27</f>
        <v>0.179661016949153</v>
      </c>
      <c r="I27" s="7" t="n">
        <f aca="false">G27+H27</f>
        <v>0.345762711864407</v>
      </c>
      <c r="J27" s="7" t="n">
        <f aca="false">D27/(C27+D27)</f>
        <v>0.519607843137255</v>
      </c>
    </row>
    <row r="28" customFormat="false" ht="12.8" hidden="false" customHeight="false" outlineLevel="0" collapsed="false">
      <c r="A28" s="19" t="s">
        <v>349</v>
      </c>
      <c r="B28" s="19" t="s">
        <v>226</v>
      </c>
      <c r="G28" s="7" t="n">
        <f aca="false">C29/F29</f>
        <v>0.0103036876355748</v>
      </c>
      <c r="H28" s="7" t="n">
        <f aca="false">D29/F29</f>
        <v>0</v>
      </c>
      <c r="I28" s="7" t="n">
        <f aca="false">G28+H28</f>
        <v>0.0103036876355748</v>
      </c>
      <c r="J28" s="7" t="e">
        <f aca="false">D28/(C28+D28)</f>
        <v>#DIV/0!</v>
      </c>
    </row>
    <row r="29" customFormat="false" ht="12.8" hidden="false" customHeight="false" outlineLevel="0" collapsed="false">
      <c r="A29" s="19" t="s">
        <v>350</v>
      </c>
      <c r="B29" s="19" t="s">
        <v>81</v>
      </c>
      <c r="C29" s="0" t="n">
        <v>19</v>
      </c>
      <c r="E29" s="0" t="n">
        <f aca="false">+F29-C29-D29</f>
        <v>1825</v>
      </c>
      <c r="F29" s="0" t="n">
        <v>1844</v>
      </c>
      <c r="G29" s="7" t="n">
        <f aca="false">C29/F29</f>
        <v>0.0103036876355748</v>
      </c>
      <c r="H29" s="7" t="n">
        <f aca="false">D29/F29</f>
        <v>0</v>
      </c>
      <c r="I29" s="7" t="n">
        <f aca="false">G29+H29</f>
        <v>0.0103036876355748</v>
      </c>
      <c r="J29" s="7" t="n">
        <f aca="false">D29/(C29+D29)</f>
        <v>0</v>
      </c>
    </row>
    <row r="30" customFormat="false" ht="12.8" hidden="false" customHeight="false" outlineLevel="0" collapsed="false">
      <c r="A30" s="19" t="s">
        <v>146</v>
      </c>
      <c r="B30" s="19" t="s">
        <v>178</v>
      </c>
      <c r="C30" s="0" t="n">
        <v>9</v>
      </c>
      <c r="D30" s="0" t="n">
        <v>3</v>
      </c>
      <c r="E30" s="0" t="n">
        <f aca="false">+F30-C30-D30</f>
        <v>7</v>
      </c>
      <c r="F30" s="0" t="n">
        <v>19</v>
      </c>
      <c r="G30" s="7" t="n">
        <f aca="false">C30/F30</f>
        <v>0.473684210526316</v>
      </c>
      <c r="H30" s="7" t="n">
        <f aca="false">D30/F30</f>
        <v>0.157894736842105</v>
      </c>
      <c r="I30" s="7" t="n">
        <f aca="false">G30+H30</f>
        <v>0.631578947368421</v>
      </c>
      <c r="J30" s="7" t="n">
        <f aca="false">D30/(C30+D30)</f>
        <v>0.25</v>
      </c>
    </row>
    <row r="31" customFormat="false" ht="12.8" hidden="false" customHeight="false" outlineLevel="0" collapsed="false">
      <c r="A31" s="19" t="s">
        <v>351</v>
      </c>
      <c r="B31" s="19" t="s">
        <v>143</v>
      </c>
      <c r="C31" s="0" t="n">
        <v>13</v>
      </c>
      <c r="D31" s="0" t="n">
        <v>19</v>
      </c>
      <c r="E31" s="0" t="n">
        <f aca="false">+F31-C31-D31</f>
        <v>74</v>
      </c>
      <c r="F31" s="0" t="n">
        <v>106</v>
      </c>
      <c r="G31" s="7" t="n">
        <f aca="false">C31/F31</f>
        <v>0.122641509433962</v>
      </c>
      <c r="H31" s="7" t="n">
        <f aca="false">D31/F31</f>
        <v>0.179245283018868</v>
      </c>
      <c r="I31" s="7" t="n">
        <f aca="false">G31+H31</f>
        <v>0.30188679245283</v>
      </c>
      <c r="J31" s="7" t="n">
        <f aca="false">D31/(C31+D31)</f>
        <v>0.59375</v>
      </c>
    </row>
    <row r="32" customFormat="false" ht="12.8" hidden="false" customHeight="false" outlineLevel="0" collapsed="false">
      <c r="A32" s="19" t="s">
        <v>352</v>
      </c>
      <c r="B32" s="19" t="s">
        <v>119</v>
      </c>
      <c r="C32" s="0" t="n">
        <v>5</v>
      </c>
      <c r="D32" s="0" t="n">
        <v>2</v>
      </c>
      <c r="E32" s="0" t="n">
        <f aca="false">+F32-C32-C33</f>
        <v>72</v>
      </c>
      <c r="F32" s="0" t="n">
        <v>182</v>
      </c>
      <c r="G32" s="7" t="n">
        <f aca="false">C32/F32</f>
        <v>0.0274725274725275</v>
      </c>
      <c r="H32" s="7" t="n">
        <f aca="false">C33/F32</f>
        <v>0.576923076923077</v>
      </c>
      <c r="I32" s="7" t="n">
        <f aca="false">G32+H32</f>
        <v>0.604395604395604</v>
      </c>
      <c r="J32" s="7" t="n">
        <f aca="false">D32/(C32+D32)</f>
        <v>0.285714285714286</v>
      </c>
    </row>
    <row r="33" customFormat="false" ht="12.8" hidden="false" customHeight="false" outlineLevel="0" collapsed="false">
      <c r="A33" s="19" t="s">
        <v>353</v>
      </c>
      <c r="B33" s="19" t="s">
        <v>85</v>
      </c>
      <c r="C33" s="0" t="n">
        <v>105</v>
      </c>
      <c r="D33" s="0" t="n">
        <v>31</v>
      </c>
      <c r="E33" s="0" t="n">
        <f aca="false">+F33-C33-D33</f>
        <v>656</v>
      </c>
      <c r="F33" s="0" t="n">
        <v>792</v>
      </c>
      <c r="G33" s="7" t="n">
        <f aca="false">C33/F33</f>
        <v>0.132575757575758</v>
      </c>
      <c r="H33" s="7" t="n">
        <f aca="false">D33/F33</f>
        <v>0.0391414141414141</v>
      </c>
      <c r="I33" s="7" t="n">
        <f aca="false">G33+H33</f>
        <v>0.171717171717172</v>
      </c>
      <c r="J33" s="7" t="n">
        <f aca="false">D33/(C33+D33)</f>
        <v>0.227941176470588</v>
      </c>
    </row>
    <row r="34" customFormat="false" ht="12.8" hidden="false" customHeight="false" outlineLevel="0" collapsed="false">
      <c r="A34" s="19" t="s">
        <v>354</v>
      </c>
      <c r="B34" s="19" t="s">
        <v>240</v>
      </c>
      <c r="C34" s="0" t="n">
        <v>1</v>
      </c>
      <c r="E34" s="0" t="n">
        <f aca="false">+F34-C34-D34</f>
        <v>4</v>
      </c>
      <c r="F34" s="0" t="n">
        <v>5</v>
      </c>
      <c r="G34" s="7" t="n">
        <f aca="false">C34/F34</f>
        <v>0.2</v>
      </c>
      <c r="H34" s="7" t="n">
        <f aca="false">D34/F34</f>
        <v>0</v>
      </c>
      <c r="I34" s="7" t="n">
        <f aca="false">G34+H34</f>
        <v>0.2</v>
      </c>
      <c r="J34" s="7" t="n">
        <f aca="false">D34/(C34+D34)</f>
        <v>0</v>
      </c>
    </row>
    <row r="35" customFormat="false" ht="12.8" hidden="false" customHeight="false" outlineLevel="0" collapsed="false">
      <c r="A35" s="19" t="s">
        <v>355</v>
      </c>
      <c r="B35" s="19" t="s">
        <v>250</v>
      </c>
      <c r="C35" s="0" t="n">
        <v>3</v>
      </c>
      <c r="E35" s="0" t="n">
        <f aca="false">+F35-C35-D35</f>
        <v>3</v>
      </c>
      <c r="F35" s="0" t="n">
        <v>6</v>
      </c>
      <c r="G35" s="7" t="n">
        <f aca="false">C35/F35</f>
        <v>0.5</v>
      </c>
      <c r="H35" s="7" t="n">
        <f aca="false">D35/F35</f>
        <v>0</v>
      </c>
      <c r="I35" s="7" t="n">
        <f aca="false">G35+H35</f>
        <v>0.5</v>
      </c>
      <c r="J35" s="7" t="n">
        <f aca="false">D35/(C35+D35)</f>
        <v>0</v>
      </c>
    </row>
    <row r="36" customFormat="false" ht="12.8" hidden="false" customHeight="false" outlineLevel="0" collapsed="false">
      <c r="A36" s="19" t="s">
        <v>356</v>
      </c>
      <c r="B36" s="19" t="s">
        <v>49</v>
      </c>
      <c r="C36" s="0" t="n">
        <v>607</v>
      </c>
      <c r="D36" s="0" t="n">
        <v>149</v>
      </c>
      <c r="E36" s="0" t="n">
        <f aca="false">+F36-C36-D36</f>
        <v>3011</v>
      </c>
      <c r="F36" s="0" t="n">
        <v>3767</v>
      </c>
      <c r="G36" s="7" t="n">
        <f aca="false">C36/F36</f>
        <v>0.161136182638705</v>
      </c>
      <c r="H36" s="7" t="n">
        <f aca="false">D36/F36</f>
        <v>0.0395540217679851</v>
      </c>
      <c r="I36" s="7" t="n">
        <f aca="false">G36+H36</f>
        <v>0.20069020440669</v>
      </c>
      <c r="J36" s="7" t="n">
        <f aca="false">D36/(C36+D36)</f>
        <v>0.197089947089947</v>
      </c>
    </row>
    <row r="37" customFormat="false" ht="12.8" hidden="false" customHeight="false" outlineLevel="0" collapsed="false">
      <c r="A37" s="19" t="s">
        <v>357</v>
      </c>
      <c r="B37" s="19" t="s">
        <v>242</v>
      </c>
      <c r="G37" s="7" t="e">
        <f aca="false">C37/F37</f>
        <v>#DIV/0!</v>
      </c>
      <c r="H37" s="7" t="e">
        <f aca="false">D37/F37</f>
        <v>#DIV/0!</v>
      </c>
      <c r="I37" s="7" t="e">
        <f aca="false">G37+H37</f>
        <v>#DIV/0!</v>
      </c>
      <c r="J37" s="7" t="e">
        <f aca="false">D37/(C37+D37)</f>
        <v>#DIV/0!</v>
      </c>
    </row>
    <row r="38" customFormat="false" ht="12.8" hidden="false" customHeight="false" outlineLevel="0" collapsed="false">
      <c r="A38" s="19" t="s">
        <v>358</v>
      </c>
      <c r="B38" s="19" t="s">
        <v>171</v>
      </c>
      <c r="C38" s="0" t="n">
        <v>7</v>
      </c>
      <c r="D38" s="0" t="n">
        <v>1</v>
      </c>
      <c r="E38" s="0" t="n">
        <f aca="false">+F38-C38-D38</f>
        <v>38</v>
      </c>
      <c r="F38" s="0" t="n">
        <v>46</v>
      </c>
      <c r="G38" s="7" t="n">
        <f aca="false">C38/F38</f>
        <v>0.152173913043478</v>
      </c>
      <c r="H38" s="7" t="n">
        <f aca="false">D38/F38</f>
        <v>0.0217391304347826</v>
      </c>
      <c r="I38" s="7" t="n">
        <f aca="false">G38+H38</f>
        <v>0.173913043478261</v>
      </c>
      <c r="J38" s="7" t="n">
        <f aca="false">D38/(C38+D38)</f>
        <v>0.125</v>
      </c>
    </row>
    <row r="39" customFormat="false" ht="12.8" hidden="false" customHeight="false" outlineLevel="0" collapsed="false">
      <c r="A39" s="19" t="s">
        <v>359</v>
      </c>
      <c r="B39" s="19" t="s">
        <v>163</v>
      </c>
      <c r="C39" s="0" t="n">
        <v>29</v>
      </c>
      <c r="D39" s="0" t="n">
        <v>10</v>
      </c>
      <c r="E39" s="0" t="n">
        <f aca="false">+F39-C39-D39</f>
        <v>20</v>
      </c>
      <c r="F39" s="0" t="n">
        <v>59</v>
      </c>
      <c r="G39" s="7" t="n">
        <f aca="false">C39/F39</f>
        <v>0.491525423728814</v>
      </c>
      <c r="H39" s="7" t="n">
        <f aca="false">D39/F39</f>
        <v>0.169491525423729</v>
      </c>
      <c r="I39" s="7" t="n">
        <f aca="false">G39+H39</f>
        <v>0.661016949152543</v>
      </c>
      <c r="J39" s="7" t="n">
        <f aca="false">D39/(C39+D39)</f>
        <v>0.256410256410256</v>
      </c>
    </row>
    <row r="40" customFormat="false" ht="12.8" hidden="false" customHeight="false" outlineLevel="0" collapsed="false">
      <c r="A40" s="19" t="s">
        <v>360</v>
      </c>
      <c r="B40" s="19" t="s">
        <v>361</v>
      </c>
      <c r="E40" s="0" t="n">
        <f aca="false">+F40-C40-D40</f>
        <v>3</v>
      </c>
      <c r="F40" s="0" t="n">
        <v>3</v>
      </c>
      <c r="G40" s="7" t="n">
        <f aca="false">C40/F40</f>
        <v>0</v>
      </c>
      <c r="H40" s="7" t="n">
        <f aca="false">D40/F40</f>
        <v>0</v>
      </c>
      <c r="I40" s="7" t="n">
        <f aca="false">G40+H40</f>
        <v>0</v>
      </c>
      <c r="J40" s="7" t="e">
        <f aca="false">D40/(C40+D40)</f>
        <v>#DIV/0!</v>
      </c>
    </row>
    <row r="41" customFormat="false" ht="12.8" hidden="false" customHeight="false" outlineLevel="0" collapsed="false">
      <c r="A41" s="19" t="s">
        <v>362</v>
      </c>
      <c r="B41" s="19" t="s">
        <v>115</v>
      </c>
      <c r="C41" s="0" t="n">
        <v>128</v>
      </c>
      <c r="D41" s="0" t="n">
        <v>5</v>
      </c>
      <c r="E41" s="0" t="n">
        <f aca="false">+F41-C41-D41</f>
        <v>238</v>
      </c>
      <c r="F41" s="0" t="n">
        <v>371</v>
      </c>
      <c r="G41" s="7" t="n">
        <f aca="false">C41/F41</f>
        <v>0.345013477088949</v>
      </c>
      <c r="H41" s="7" t="n">
        <f aca="false">D41/F41</f>
        <v>0.0134770889487871</v>
      </c>
      <c r="I41" s="7" t="n">
        <f aca="false">G41+H41</f>
        <v>0.358490566037736</v>
      </c>
      <c r="J41" s="7" t="n">
        <f aca="false">D41/(C41+D41)</f>
        <v>0.037593984962406</v>
      </c>
    </row>
    <row r="42" customFormat="false" ht="12.8" hidden="false" customHeight="false" outlineLevel="0" collapsed="false">
      <c r="A42" s="19" t="s">
        <v>363</v>
      </c>
      <c r="B42" s="19" t="s">
        <v>252</v>
      </c>
      <c r="E42" s="0" t="n">
        <f aca="false">+F42-C42-D42</f>
        <v>0</v>
      </c>
      <c r="G42" s="7" t="e">
        <f aca="false">C42/F42</f>
        <v>#DIV/0!</v>
      </c>
      <c r="H42" s="7" t="e">
        <f aca="false">D42/F42</f>
        <v>#DIV/0!</v>
      </c>
      <c r="I42" s="7" t="e">
        <f aca="false">G42+H42</f>
        <v>#DIV/0!</v>
      </c>
      <c r="J42" s="7" t="e">
        <f aca="false">D42/(C42+D42)</f>
        <v>#DIV/0!</v>
      </c>
    </row>
    <row r="43" customFormat="false" ht="12.8" hidden="false" customHeight="false" outlineLevel="0" collapsed="false">
      <c r="A43" s="19" t="s">
        <v>364</v>
      </c>
      <c r="B43" s="19" t="s">
        <v>101</v>
      </c>
      <c r="C43" s="0" t="n">
        <v>216</v>
      </c>
      <c r="D43" s="0" t="n">
        <v>5</v>
      </c>
      <c r="E43" s="0" t="n">
        <f aca="false">+F43-C43-D43</f>
        <v>179</v>
      </c>
      <c r="F43" s="0" t="n">
        <v>400</v>
      </c>
      <c r="G43" s="7" t="n">
        <f aca="false">C43/F43</f>
        <v>0.54</v>
      </c>
      <c r="H43" s="7" t="n">
        <f aca="false">D43/F43</f>
        <v>0.0125</v>
      </c>
      <c r="I43" s="7" t="n">
        <f aca="false">G43+H43</f>
        <v>0.5525</v>
      </c>
      <c r="J43" s="7" t="n">
        <f aca="false">D43/(C43+D43)</f>
        <v>0.0226244343891403</v>
      </c>
    </row>
    <row r="44" customFormat="false" ht="12.8" hidden="false" customHeight="false" outlineLevel="0" collapsed="false">
      <c r="A44" s="19" t="s">
        <v>365</v>
      </c>
      <c r="B44" s="19" t="s">
        <v>212</v>
      </c>
      <c r="E44" s="0" t="n">
        <f aca="false">+F44-C44-D44</f>
        <v>8</v>
      </c>
      <c r="F44" s="0" t="n">
        <v>8</v>
      </c>
      <c r="G44" s="7" t="n">
        <f aca="false">C44/F44</f>
        <v>0</v>
      </c>
      <c r="H44" s="7" t="n">
        <f aca="false">D44/F44</f>
        <v>0</v>
      </c>
      <c r="I44" s="7" t="n">
        <f aca="false">G44+H44</f>
        <v>0</v>
      </c>
      <c r="J44" s="7" t="e">
        <f aca="false">D44/(C44+D44)</f>
        <v>#DIV/0!</v>
      </c>
    </row>
    <row r="45" customFormat="false" ht="12.8" hidden="false" customHeight="false" outlineLevel="0" collapsed="false">
      <c r="A45" s="19" t="s">
        <v>366</v>
      </c>
      <c r="B45" s="19" t="s">
        <v>89</v>
      </c>
      <c r="C45" s="0" t="n">
        <v>80</v>
      </c>
      <c r="D45" s="0" t="n">
        <v>3</v>
      </c>
      <c r="E45" s="0" t="n">
        <f aca="false">+F45-C45-D45</f>
        <v>168</v>
      </c>
      <c r="F45" s="0" t="n">
        <v>251</v>
      </c>
      <c r="G45" s="7" t="n">
        <f aca="false">C45/F45</f>
        <v>0.318725099601594</v>
      </c>
      <c r="H45" s="7" t="n">
        <f aca="false">D45/F45</f>
        <v>0.0119521912350598</v>
      </c>
      <c r="I45" s="7" t="n">
        <f aca="false">G45+H45</f>
        <v>0.330677290836654</v>
      </c>
      <c r="J45" s="7" t="n">
        <f aca="false">D45/(C45+D45)</f>
        <v>0.036144578313253</v>
      </c>
    </row>
    <row r="46" customFormat="false" ht="12.8" hidden="false" customHeight="false" outlineLevel="0" collapsed="false">
      <c r="A46" s="19" t="s">
        <v>367</v>
      </c>
      <c r="B46" s="19" t="s">
        <v>127</v>
      </c>
      <c r="C46" s="0" t="n">
        <v>43</v>
      </c>
      <c r="D46" s="0" t="n">
        <v>16</v>
      </c>
      <c r="E46" s="0" t="n">
        <f aca="false">+F46-C46-D46</f>
        <v>200</v>
      </c>
      <c r="F46" s="0" t="n">
        <v>259</v>
      </c>
      <c r="G46" s="7" t="n">
        <f aca="false">C46/F46</f>
        <v>0.166023166023166</v>
      </c>
      <c r="H46" s="7" t="n">
        <f aca="false">D46/F46</f>
        <v>0.0617760617760618</v>
      </c>
      <c r="I46" s="7" t="n">
        <f aca="false">G46+H46</f>
        <v>0.227799227799228</v>
      </c>
      <c r="J46" s="7" t="n">
        <f aca="false">D46/(C46+D46)</f>
        <v>0.271186440677966</v>
      </c>
    </row>
    <row r="47" customFormat="false" ht="12.8" hidden="false" customHeight="false" outlineLevel="0" collapsed="false">
      <c r="A47" s="19" t="s">
        <v>368</v>
      </c>
      <c r="B47" s="19" t="s">
        <v>135</v>
      </c>
      <c r="C47" s="0" t="n">
        <v>20</v>
      </c>
      <c r="D47" s="0" t="n">
        <v>6</v>
      </c>
      <c r="E47" s="0" t="n">
        <f aca="false">+F47-C47-D47</f>
        <v>160</v>
      </c>
      <c r="F47" s="0" t="n">
        <v>186</v>
      </c>
      <c r="G47" s="7" t="n">
        <f aca="false">C47/F47</f>
        <v>0.10752688172043</v>
      </c>
      <c r="H47" s="7" t="n">
        <f aca="false">D47/F47</f>
        <v>0.032258064516129</v>
      </c>
      <c r="I47" s="7" t="n">
        <f aca="false">G47+H47</f>
        <v>0.139784946236559</v>
      </c>
      <c r="J47" s="7" t="n">
        <f aca="false">D47/(C47+D47)</f>
        <v>0.230769230769231</v>
      </c>
    </row>
    <row r="48" customFormat="false" ht="12.8" hidden="false" customHeight="false" outlineLevel="0" collapsed="false">
      <c r="A48" s="19" t="s">
        <v>369</v>
      </c>
      <c r="B48" s="19" t="s">
        <v>39</v>
      </c>
      <c r="C48" s="0" t="n">
        <v>83</v>
      </c>
      <c r="D48" s="0" t="n">
        <v>89</v>
      </c>
      <c r="E48" s="0" t="n">
        <f aca="false">+F48-C48-D48</f>
        <v>5376</v>
      </c>
      <c r="F48" s="0" t="n">
        <v>5548</v>
      </c>
      <c r="G48" s="7" t="n">
        <f aca="false">C48/F48</f>
        <v>0.0149603460706561</v>
      </c>
      <c r="H48" s="7" t="n">
        <f aca="false">D48/F48</f>
        <v>0.0160418168709445</v>
      </c>
      <c r="I48" s="7" t="n">
        <f aca="false">G48+H48</f>
        <v>0.0310021629416006</v>
      </c>
      <c r="J48" s="7" t="n">
        <f aca="false">D48/(C48+D48)</f>
        <v>0.517441860465116</v>
      </c>
    </row>
    <row r="49" customFormat="false" ht="12.8" hidden="false" customHeight="false" outlineLevel="0" collapsed="false">
      <c r="A49" s="19" t="s">
        <v>370</v>
      </c>
      <c r="B49" s="19" t="s">
        <v>153</v>
      </c>
      <c r="C49" s="0" t="n">
        <v>2</v>
      </c>
      <c r="D49" s="0" t="n">
        <v>1</v>
      </c>
      <c r="E49" s="0" t="n">
        <f aca="false">+F49-C49-D49</f>
        <v>54</v>
      </c>
      <c r="F49" s="0" t="n">
        <v>57</v>
      </c>
      <c r="G49" s="7" t="n">
        <f aca="false">C49/F49</f>
        <v>0.0350877192982456</v>
      </c>
      <c r="H49" s="7" t="n">
        <f aca="false">D49/F49</f>
        <v>0.0175438596491228</v>
      </c>
      <c r="I49" s="7" t="n">
        <f aca="false">G49+H49</f>
        <v>0.0526315789473684</v>
      </c>
      <c r="J49" s="7" t="n">
        <f aca="false">D49/(C49+D49)</f>
        <v>0.333333333333333</v>
      </c>
    </row>
    <row r="50" customFormat="false" ht="12.8" hidden="false" customHeight="false" outlineLevel="0" collapsed="false">
      <c r="A50" s="19" t="s">
        <v>371</v>
      </c>
      <c r="B50" s="19" t="s">
        <v>35</v>
      </c>
      <c r="C50" s="0" t="n">
        <v>801</v>
      </c>
      <c r="D50" s="0" t="n">
        <v>153</v>
      </c>
      <c r="E50" s="0" t="n">
        <f aca="false">+F50-C50-D50</f>
        <v>2567</v>
      </c>
      <c r="F50" s="0" t="n">
        <v>3521</v>
      </c>
      <c r="G50" s="7" t="n">
        <f aca="false">C50/F50</f>
        <v>0.22749218971883</v>
      </c>
      <c r="H50" s="7" t="n">
        <f aca="false">D50/F50</f>
        <v>0.0434535643283158</v>
      </c>
      <c r="I50" s="7" t="n">
        <f aca="false">G50+H50</f>
        <v>0.270945754047146</v>
      </c>
      <c r="J50" s="7" t="n">
        <f aca="false">D50/(C50+D50)</f>
        <v>0.160377358490566</v>
      </c>
    </row>
    <row r="51" customFormat="false" ht="12.8" hidden="false" customHeight="false" outlineLevel="0" collapsed="false">
      <c r="A51" s="19" t="s">
        <v>372</v>
      </c>
      <c r="B51" s="19" t="s">
        <v>198</v>
      </c>
      <c r="C51" s="0" t="n">
        <v>2</v>
      </c>
      <c r="D51" s="0" t="n">
        <v>2</v>
      </c>
      <c r="E51" s="0" t="n">
        <f aca="false">+F51-C51-D51</f>
        <v>14</v>
      </c>
      <c r="F51" s="0" t="n">
        <v>18</v>
      </c>
      <c r="G51" s="7" t="n">
        <f aca="false">C51/F51</f>
        <v>0.111111111111111</v>
      </c>
      <c r="H51" s="7" t="n">
        <f aca="false">D51/F51</f>
        <v>0.111111111111111</v>
      </c>
      <c r="I51" s="7" t="n">
        <f aca="false">G51+H51</f>
        <v>0.222222222222222</v>
      </c>
      <c r="J51" s="7" t="n">
        <f aca="false">D51/(C51+D51)</f>
        <v>0.5</v>
      </c>
    </row>
    <row r="52" customFormat="false" ht="12.8" hidden="false" customHeight="false" outlineLevel="0" collapsed="false">
      <c r="A52" s="19" t="s">
        <v>373</v>
      </c>
      <c r="B52" s="19" t="s">
        <v>169</v>
      </c>
      <c r="C52" s="0" t="n">
        <v>8</v>
      </c>
      <c r="D52" s="0" t="n">
        <v>3</v>
      </c>
      <c r="E52" s="0" t="n">
        <f aca="false">+F52-C52-D52</f>
        <v>97</v>
      </c>
      <c r="F52" s="0" t="n">
        <v>108</v>
      </c>
      <c r="G52" s="7" t="n">
        <f aca="false">C52/F52</f>
        <v>0.0740740740740741</v>
      </c>
      <c r="H52" s="7" t="n">
        <f aca="false">D52/F52</f>
        <v>0.0277777777777778</v>
      </c>
      <c r="I52" s="7" t="n">
        <f aca="false">G52+H52</f>
        <v>0.101851851851852</v>
      </c>
      <c r="J52" s="7" t="n">
        <f aca="false">D52/(C52+D52)</f>
        <v>0.272727272727273</v>
      </c>
    </row>
    <row r="53" customFormat="false" ht="12.8" hidden="false" customHeight="false" outlineLevel="0" collapsed="false">
      <c r="A53" s="19" t="s">
        <v>374</v>
      </c>
      <c r="B53" s="19" t="s">
        <v>45</v>
      </c>
      <c r="C53" s="0" t="n">
        <v>35</v>
      </c>
      <c r="D53" s="0" t="n">
        <v>19</v>
      </c>
      <c r="E53" s="0" t="n">
        <f aca="false">+F53-C53-D53</f>
        <v>2820</v>
      </c>
      <c r="F53" s="0" t="n">
        <v>2874</v>
      </c>
      <c r="G53" s="7" t="n">
        <f aca="false">C53/F53</f>
        <v>0.012178148921364</v>
      </c>
      <c r="H53" s="7" t="n">
        <f aca="false">D53/F53</f>
        <v>0.00661099512874043</v>
      </c>
      <c r="I53" s="7" t="n">
        <f aca="false">G53+H53</f>
        <v>0.0187891440501044</v>
      </c>
      <c r="J53" s="7" t="n">
        <f aca="false">D53/(C53+D53)</f>
        <v>0.351851851851852</v>
      </c>
    </row>
    <row r="54" customFormat="false" ht="12.8" hidden="false" customHeight="false" outlineLevel="0" collapsed="false">
      <c r="A54" s="19" t="s">
        <v>375</v>
      </c>
      <c r="B54" s="19" t="s">
        <v>182</v>
      </c>
      <c r="C54" s="0" t="n">
        <v>2</v>
      </c>
      <c r="D54" s="0" t="n">
        <v>6</v>
      </c>
      <c r="E54" s="0" t="n">
        <f aca="false">+F54-C54-D54</f>
        <v>7</v>
      </c>
      <c r="F54" s="0" t="n">
        <v>15</v>
      </c>
      <c r="G54" s="7" t="n">
        <f aca="false">C54/F54</f>
        <v>0.133333333333333</v>
      </c>
      <c r="H54" s="7" t="n">
        <f aca="false">D54/F54</f>
        <v>0.4</v>
      </c>
      <c r="I54" s="7" t="n">
        <f aca="false">G54+H54</f>
        <v>0.533333333333333</v>
      </c>
      <c r="J54" s="7" t="n">
        <f aca="false">D54/(C54+D54)</f>
        <v>0.75</v>
      </c>
    </row>
    <row r="55" customFormat="false" ht="12.8" hidden="false" customHeight="false" outlineLevel="0" collapsed="false">
      <c r="A55" s="19" t="s">
        <v>255</v>
      </c>
      <c r="B55" s="19" t="s">
        <v>256</v>
      </c>
      <c r="E55" s="0" t="n">
        <f aca="false">+F55-C55-D55</f>
        <v>0</v>
      </c>
      <c r="G55" s="7" t="e">
        <f aca="false">C55/F55</f>
        <v>#DIV/0!</v>
      </c>
      <c r="H55" s="7" t="e">
        <f aca="false">D55/F55</f>
        <v>#DIV/0!</v>
      </c>
      <c r="I55" s="7" t="e">
        <f aca="false">G55+H55</f>
        <v>#DIV/0!</v>
      </c>
      <c r="J55" s="7" t="e">
        <f aca="false">D55/(C55+D55)</f>
        <v>#DIV/0!</v>
      </c>
    </row>
    <row r="56" customFormat="false" ht="12.8" hidden="false" customHeight="false" outlineLevel="0" collapsed="false">
      <c r="A56" s="19" t="s">
        <v>376</v>
      </c>
      <c r="B56" s="19" t="s">
        <v>111</v>
      </c>
      <c r="C56" s="0" t="n">
        <v>5</v>
      </c>
      <c r="D56" s="0" t="n">
        <v>2</v>
      </c>
      <c r="E56" s="0" t="n">
        <f aca="false">+F56-C56-D56</f>
        <v>180</v>
      </c>
      <c r="F56" s="0" t="n">
        <v>187</v>
      </c>
      <c r="G56" s="7" t="n">
        <f aca="false">C56/F56</f>
        <v>0.0267379679144385</v>
      </c>
      <c r="H56" s="7" t="n">
        <f aca="false">D56/F56</f>
        <v>0.0106951871657754</v>
      </c>
      <c r="I56" s="7" t="n">
        <f aca="false">G56+H56</f>
        <v>0.0374331550802139</v>
      </c>
      <c r="J56" s="7" t="n">
        <f aca="false">D56/(C56+D56)</f>
        <v>0.285714285714286</v>
      </c>
    </row>
    <row r="57" customFormat="false" ht="12.8" hidden="false" customHeight="false" outlineLevel="0" collapsed="false">
      <c r="A57" s="19" t="s">
        <v>377</v>
      </c>
      <c r="B57" s="19" t="s">
        <v>258</v>
      </c>
      <c r="E57" s="0" t="n">
        <f aca="false">+F57-C57-D57</f>
        <v>1</v>
      </c>
      <c r="F57" s="0" t="n">
        <v>1</v>
      </c>
      <c r="G57" s="7" t="n">
        <f aca="false">C57/F57</f>
        <v>0</v>
      </c>
      <c r="H57" s="7" t="n">
        <f aca="false">D57/F57</f>
        <v>0</v>
      </c>
      <c r="I57" s="7" t="n">
        <f aca="false">G57+H57</f>
        <v>0</v>
      </c>
      <c r="J57" s="7" t="e">
        <f aca="false">D57/(C57+D57)</f>
        <v>#DIV/0!</v>
      </c>
    </row>
    <row r="58" customFormat="false" ht="12.8" hidden="false" customHeight="false" outlineLevel="0" collapsed="false">
      <c r="A58" s="19" t="s">
        <v>378</v>
      </c>
      <c r="B58" s="19" t="s">
        <v>103</v>
      </c>
      <c r="C58" s="0" t="n">
        <v>78</v>
      </c>
      <c r="D58" s="0" t="n">
        <v>49</v>
      </c>
      <c r="E58" s="0" t="n">
        <f aca="false">+F58-C58-D58</f>
        <v>222</v>
      </c>
      <c r="F58" s="0" t="n">
        <v>349</v>
      </c>
      <c r="G58" s="7" t="n">
        <f aca="false">C58/F58</f>
        <v>0.223495702005731</v>
      </c>
      <c r="H58" s="7" t="n">
        <f aca="false">D58/F58</f>
        <v>0.140401146131805</v>
      </c>
      <c r="I58" s="7" t="n">
        <f aca="false">G58+H58</f>
        <v>0.363896848137536</v>
      </c>
      <c r="J58" s="7" t="n">
        <f aca="false">D58/(C58+D58)</f>
        <v>0.385826771653543</v>
      </c>
    </row>
    <row r="59" customFormat="false" ht="12.8" hidden="false" customHeight="false" outlineLevel="0" collapsed="false">
      <c r="A59" s="19" t="s">
        <v>379</v>
      </c>
      <c r="B59" s="19" t="s">
        <v>97</v>
      </c>
      <c r="C59" s="0" t="n">
        <v>168</v>
      </c>
      <c r="D59" s="0" t="n">
        <v>5</v>
      </c>
      <c r="E59" s="0" t="n">
        <f aca="false">+F59-C59-D59</f>
        <v>124</v>
      </c>
      <c r="F59" s="0" t="n">
        <v>297</v>
      </c>
      <c r="G59" s="7" t="n">
        <f aca="false">C59/F59</f>
        <v>0.565656565656566</v>
      </c>
      <c r="H59" s="7" t="n">
        <f aca="false">D59/F59</f>
        <v>0.0168350168350168</v>
      </c>
      <c r="I59" s="7" t="n">
        <f aca="false">G59+H59</f>
        <v>0.582491582491583</v>
      </c>
      <c r="J59" s="7" t="n">
        <f aca="false">D59/(C59+D59)</f>
        <v>0.0289017341040462</v>
      </c>
    </row>
    <row r="60" customFormat="false" ht="12.8" hidden="false" customHeight="false" outlineLevel="0" collapsed="false">
      <c r="A60" s="19" t="s">
        <v>380</v>
      </c>
      <c r="B60" s="19" t="s">
        <v>260</v>
      </c>
      <c r="E60" s="0" t="n">
        <f aca="false">+F60-C60-D60</f>
        <v>1</v>
      </c>
      <c r="F60" s="0" t="n">
        <v>1</v>
      </c>
      <c r="G60" s="7" t="n">
        <f aca="false">C60/F60</f>
        <v>0</v>
      </c>
      <c r="H60" s="7" t="n">
        <f aca="false">D60/F60</f>
        <v>0</v>
      </c>
      <c r="I60" s="7" t="n">
        <f aca="false">G60+H60</f>
        <v>0</v>
      </c>
      <c r="J60" s="7" t="e">
        <f aca="false">D60/(C60+D60)</f>
        <v>#DIV/0!</v>
      </c>
    </row>
    <row r="61" customFormat="false" ht="12.8" hidden="false" customHeight="false" outlineLevel="0" collapsed="false">
      <c r="A61" s="19" t="s">
        <v>381</v>
      </c>
      <c r="B61" s="19" t="s">
        <v>262</v>
      </c>
      <c r="E61" s="0" t="n">
        <f aca="false">+F61-C61-D61</f>
        <v>1</v>
      </c>
      <c r="F61" s="0" t="n">
        <v>1</v>
      </c>
      <c r="G61" s="7" t="n">
        <f aca="false">C61/F61</f>
        <v>0</v>
      </c>
      <c r="H61" s="7" t="n">
        <f aca="false">D61/F61</f>
        <v>0</v>
      </c>
      <c r="I61" s="7" t="n">
        <f aca="false">G61+H61</f>
        <v>0</v>
      </c>
      <c r="J61" s="7" t="e">
        <f aca="false">D61/(C61+D61)</f>
        <v>#DIV/0!</v>
      </c>
    </row>
    <row r="62" customFormat="false" ht="12.8" hidden="false" customHeight="false" outlineLevel="0" collapsed="false">
      <c r="A62" s="19" t="s">
        <v>382</v>
      </c>
      <c r="B62" s="19" t="s">
        <v>244</v>
      </c>
      <c r="E62" s="0" t="n">
        <f aca="false">+F62-C62-D62</f>
        <v>3</v>
      </c>
      <c r="F62" s="0" t="n">
        <v>3</v>
      </c>
      <c r="G62" s="7" t="n">
        <f aca="false">C62/F62</f>
        <v>0</v>
      </c>
      <c r="H62" s="7" t="n">
        <f aca="false">D62/F62</f>
        <v>0</v>
      </c>
      <c r="I62" s="7" t="n">
        <f aca="false">G62+H62</f>
        <v>0</v>
      </c>
      <c r="J62" s="7" t="e">
        <f aca="false">D62/(C62+D62)</f>
        <v>#DIV/0!</v>
      </c>
    </row>
    <row r="63" customFormat="false" ht="12.8" hidden="false" customHeight="false" outlineLevel="0" collapsed="false">
      <c r="A63" s="19" t="s">
        <v>383</v>
      </c>
      <c r="B63" s="19" t="s">
        <v>264</v>
      </c>
      <c r="E63" s="0" t="n">
        <f aca="false">+F63-C63-D63</f>
        <v>1</v>
      </c>
      <c r="F63" s="0" t="n">
        <v>1</v>
      </c>
      <c r="G63" s="7" t="n">
        <f aca="false">C63/F63</f>
        <v>0</v>
      </c>
      <c r="H63" s="7" t="n">
        <f aca="false">D63/F63</f>
        <v>0</v>
      </c>
      <c r="I63" s="7" t="n">
        <f aca="false">G63+H63</f>
        <v>0</v>
      </c>
      <c r="J63" s="7" t="e">
        <f aca="false">D63/(C63+D63)</f>
        <v>#DIV/0!</v>
      </c>
    </row>
    <row r="64" customFormat="false" ht="12.8" hidden="false" customHeight="false" outlineLevel="0" collapsed="false">
      <c r="A64" s="19" t="s">
        <v>384</v>
      </c>
      <c r="B64" s="19" t="s">
        <v>218</v>
      </c>
      <c r="E64" s="0" t="n">
        <f aca="false">+F64-C64-D64</f>
        <v>2</v>
      </c>
      <c r="F64" s="0" t="n">
        <v>2</v>
      </c>
      <c r="G64" s="7" t="n">
        <f aca="false">C64/F64</f>
        <v>0</v>
      </c>
      <c r="H64" s="7" t="n">
        <f aca="false">D64/F64</f>
        <v>0</v>
      </c>
      <c r="I64" s="7" t="n">
        <f aca="false">G64+H64</f>
        <v>0</v>
      </c>
      <c r="J64" s="7" t="e">
        <f aca="false">D64/(C64+D64)</f>
        <v>#DIV/0!</v>
      </c>
    </row>
    <row r="65" customFormat="false" ht="12.8" hidden="false" customHeight="false" outlineLevel="0" collapsed="false">
      <c r="A65" s="19" t="s">
        <v>385</v>
      </c>
      <c r="B65" s="19" t="s">
        <v>125</v>
      </c>
      <c r="C65" s="0" t="n">
        <v>17</v>
      </c>
      <c r="D65" s="0" t="n">
        <v>7</v>
      </c>
      <c r="E65" s="0" t="n">
        <f aca="false">+F65-C65-D65</f>
        <v>89</v>
      </c>
      <c r="F65" s="0" t="n">
        <v>113</v>
      </c>
      <c r="G65" s="7" t="n">
        <f aca="false">C65/F65</f>
        <v>0.150442477876106</v>
      </c>
      <c r="H65" s="7" t="n">
        <f aca="false">D65/F65</f>
        <v>0.0619469026548673</v>
      </c>
      <c r="I65" s="7" t="n">
        <f aca="false">G65+H65</f>
        <v>0.212389380530973</v>
      </c>
      <c r="J65" s="7" t="n">
        <f aca="false">D65/(C65+D65)</f>
        <v>0.291666666666667</v>
      </c>
    </row>
    <row r="66" customFormat="false" ht="12.8" hidden="false" customHeight="false" outlineLevel="0" collapsed="false">
      <c r="A66" s="19" t="s">
        <v>386</v>
      </c>
      <c r="B66" s="19" t="s">
        <v>190</v>
      </c>
      <c r="C66" s="0" t="n">
        <v>7</v>
      </c>
      <c r="D66" s="0" t="n">
        <v>1</v>
      </c>
      <c r="E66" s="0" t="n">
        <f aca="false">+F66-C66-D66</f>
        <v>26</v>
      </c>
      <c r="F66" s="0" t="n">
        <v>34</v>
      </c>
      <c r="G66" s="7" t="n">
        <f aca="false">C66/F66</f>
        <v>0.205882352941176</v>
      </c>
      <c r="H66" s="7" t="n">
        <f aca="false">D66/F66</f>
        <v>0.0294117647058823</v>
      </c>
      <c r="I66" s="7" t="n">
        <f aca="false">G66+H66</f>
        <v>0.235294117647058</v>
      </c>
      <c r="J66" s="7" t="n">
        <f aca="false">D66/(C66+D66)</f>
        <v>0.125</v>
      </c>
    </row>
    <row r="67" customFormat="false" ht="12.8" hidden="false" customHeight="false" outlineLevel="0" collapsed="false">
      <c r="A67" s="19" t="s">
        <v>387</v>
      </c>
      <c r="B67" s="19" t="s">
        <v>208</v>
      </c>
      <c r="C67" s="0" t="n">
        <v>3</v>
      </c>
      <c r="D67" s="0" t="n">
        <v>1</v>
      </c>
      <c r="E67" s="0" t="n">
        <f aca="false">+F67-C67-D67</f>
        <v>14</v>
      </c>
      <c r="F67" s="0" t="n">
        <v>18</v>
      </c>
      <c r="G67" s="7" t="n">
        <f aca="false">C67/F67</f>
        <v>0.166666666666667</v>
      </c>
      <c r="H67" s="7" t="n">
        <f aca="false">D67/F67</f>
        <v>0.0555555555555556</v>
      </c>
      <c r="I67" s="7" t="n">
        <f aca="false">G67+H67</f>
        <v>0.222222222222223</v>
      </c>
      <c r="J67" s="7" t="n">
        <f aca="false">D67/(C67+D67)</f>
        <v>0.25</v>
      </c>
    </row>
    <row r="68" customFormat="false" ht="12.8" hidden="false" customHeight="false" outlineLevel="0" collapsed="false">
      <c r="A68" s="19" t="s">
        <v>388</v>
      </c>
      <c r="B68" s="19" t="s">
        <v>75</v>
      </c>
      <c r="C68" s="0" t="n">
        <v>116</v>
      </c>
      <c r="D68" s="0" t="n">
        <v>95</v>
      </c>
      <c r="E68" s="0" t="n">
        <f aca="false">+F68-C68-D68</f>
        <v>1223</v>
      </c>
      <c r="F68" s="0" t="n">
        <v>1434</v>
      </c>
      <c r="G68" s="7" t="n">
        <f aca="false">C68/F68</f>
        <v>0.0808926080892608</v>
      </c>
      <c r="H68" s="7" t="n">
        <f aca="false">D68/F68</f>
        <v>0.0662482566248257</v>
      </c>
      <c r="I68" s="7" t="n">
        <f aca="false">G68+H68</f>
        <v>0.147140864714086</v>
      </c>
      <c r="J68" s="7" t="n">
        <f aca="false">D68/(C68+D68)</f>
        <v>0.450236966824645</v>
      </c>
    </row>
    <row r="69" customFormat="false" ht="12.8" hidden="false" customHeight="false" outlineLevel="0" collapsed="false">
      <c r="A69" s="19" t="s">
        <v>389</v>
      </c>
      <c r="B69" s="19" t="s">
        <v>165</v>
      </c>
      <c r="C69" s="0" t="n">
        <v>18</v>
      </c>
      <c r="D69" s="0" t="n">
        <v>1</v>
      </c>
      <c r="E69" s="0" t="n">
        <f aca="false">+F69-C69-D69</f>
        <v>4</v>
      </c>
      <c r="F69" s="0" t="n">
        <v>23</v>
      </c>
      <c r="G69" s="7" t="n">
        <f aca="false">C69/F69</f>
        <v>0.782608695652174</v>
      </c>
      <c r="H69" s="7" t="n">
        <f aca="false">D69/F69</f>
        <v>0.0434782608695652</v>
      </c>
      <c r="I69" s="7" t="n">
        <f aca="false">G69+H69</f>
        <v>0.826086956521739</v>
      </c>
      <c r="J69" s="7" t="n">
        <f aca="false">D69/(C69+D69)</f>
        <v>0.0526315789473684</v>
      </c>
    </row>
    <row r="70" customFormat="false" ht="12.8" hidden="false" customHeight="false" outlineLevel="0" collapsed="false">
      <c r="A70" s="19" t="s">
        <v>390</v>
      </c>
      <c r="B70" s="19" t="s">
        <v>228</v>
      </c>
      <c r="C70" s="0" t="n">
        <v>1</v>
      </c>
      <c r="E70" s="0" t="n">
        <f aca="false">+F70-C70-D70</f>
        <v>8</v>
      </c>
      <c r="F70" s="0" t="n">
        <v>9</v>
      </c>
      <c r="G70" s="7" t="n">
        <f aca="false">C70/F70</f>
        <v>0.111111111111111</v>
      </c>
      <c r="H70" s="7" t="n">
        <f aca="false">D70/F70</f>
        <v>0</v>
      </c>
      <c r="I70" s="7" t="n">
        <f aca="false">G70+H70</f>
        <v>0.111111111111111</v>
      </c>
      <c r="J70" s="7" t="n">
        <f aca="false">D70/(C70+D70)</f>
        <v>0</v>
      </c>
    </row>
    <row r="71" customFormat="false" ht="12.8" hidden="false" customHeight="false" outlineLevel="0" collapsed="false">
      <c r="A71" s="19" t="s">
        <v>391</v>
      </c>
      <c r="B71" s="19" t="s">
        <v>392</v>
      </c>
      <c r="E71" s="0" t="n">
        <f aca="false">+F71-C71-D71</f>
        <v>0</v>
      </c>
      <c r="G71" s="7" t="e">
        <f aca="false">C71/F71</f>
        <v>#DIV/0!</v>
      </c>
      <c r="H71" s="7" t="e">
        <f aca="false">D71/F71</f>
        <v>#DIV/0!</v>
      </c>
      <c r="I71" s="7" t="e">
        <f aca="false">G71+H71</f>
        <v>#DIV/0!</v>
      </c>
      <c r="J71" s="7" t="e">
        <f aca="false">D71/(C71+D71)</f>
        <v>#DIV/0!</v>
      </c>
    </row>
    <row r="72" customFormat="false" ht="12.8" hidden="false" customHeight="false" outlineLevel="0" collapsed="false">
      <c r="A72" s="19" t="s">
        <v>393</v>
      </c>
      <c r="B72" s="19" t="s">
        <v>151</v>
      </c>
      <c r="C72" s="0" t="n">
        <v>3</v>
      </c>
      <c r="D72" s="0" t="n">
        <v>1</v>
      </c>
      <c r="E72" s="0" t="n">
        <f aca="false">+F72-C72-D72</f>
        <v>37</v>
      </c>
      <c r="F72" s="0" t="n">
        <v>41</v>
      </c>
      <c r="G72" s="7" t="n">
        <f aca="false">C72/F72</f>
        <v>0.0731707317073171</v>
      </c>
      <c r="H72" s="7" t="n">
        <f aca="false">D72/F72</f>
        <v>0.024390243902439</v>
      </c>
      <c r="I72" s="7" t="n">
        <f aca="false">G72+H72</f>
        <v>0.0975609756097561</v>
      </c>
      <c r="J72" s="7" t="n">
        <f aca="false">D72/(C72+D72)</f>
        <v>0.25</v>
      </c>
    </row>
    <row r="73" customFormat="false" ht="12.8" hidden="false" customHeight="false" outlineLevel="0" collapsed="false">
      <c r="A73" s="19" t="s">
        <v>394</v>
      </c>
      <c r="B73" s="19" t="s">
        <v>180</v>
      </c>
      <c r="C73" s="0" t="n">
        <v>3</v>
      </c>
      <c r="D73" s="0" t="n">
        <v>1</v>
      </c>
      <c r="E73" s="0" t="n">
        <f aca="false">+F73-C73-D73</f>
        <v>33</v>
      </c>
      <c r="F73" s="0" t="n">
        <v>37</v>
      </c>
      <c r="G73" s="7" t="n">
        <f aca="false">C73/F73</f>
        <v>0.0810810810810811</v>
      </c>
      <c r="H73" s="7" t="n">
        <f aca="false">D73/F73</f>
        <v>0.027027027027027</v>
      </c>
      <c r="I73" s="7" t="n">
        <f aca="false">G73+H73</f>
        <v>0.108108108108108</v>
      </c>
      <c r="J73" s="7" t="n">
        <f aca="false">D73/(C73+D73)</f>
        <v>0.25</v>
      </c>
    </row>
    <row r="74" customFormat="false" ht="12.8" hidden="false" customHeight="false" outlineLevel="0" collapsed="false">
      <c r="A74" s="19" t="s">
        <v>395</v>
      </c>
      <c r="B74" s="19" t="s">
        <v>93</v>
      </c>
      <c r="C74" s="0" t="n">
        <v>53</v>
      </c>
      <c r="D74" s="0" t="n">
        <v>110</v>
      </c>
      <c r="E74" s="0" t="n">
        <f aca="false">+F74-C74-D74</f>
        <v>87</v>
      </c>
      <c r="F74" s="0" t="n">
        <v>250</v>
      </c>
      <c r="G74" s="7" t="n">
        <f aca="false">C74/F74</f>
        <v>0.212</v>
      </c>
      <c r="H74" s="7" t="n">
        <f aca="false">D74/F74</f>
        <v>0.44</v>
      </c>
      <c r="I74" s="7" t="n">
        <f aca="false">G74+H74</f>
        <v>0.652</v>
      </c>
      <c r="J74" s="7" t="n">
        <f aca="false">D74/(C74+D74)</f>
        <v>0.674846625766871</v>
      </c>
    </row>
    <row r="75" customFormat="false" ht="12.8" hidden="false" customHeight="false" outlineLevel="0" collapsed="false">
      <c r="A75" s="19" t="s">
        <v>396</v>
      </c>
      <c r="B75" s="19" t="s">
        <v>177</v>
      </c>
      <c r="C75" s="0" t="n">
        <v>1</v>
      </c>
      <c r="D75" s="0" t="n">
        <v>7</v>
      </c>
      <c r="E75" s="0" t="n">
        <f aca="false">+F75-C75-D75</f>
        <v>48</v>
      </c>
      <c r="F75" s="0" t="n">
        <v>56</v>
      </c>
      <c r="G75" s="7" t="n">
        <f aca="false">C75/F75</f>
        <v>0.0178571428571429</v>
      </c>
      <c r="H75" s="7" t="n">
        <f aca="false">D75/F75</f>
        <v>0.125</v>
      </c>
      <c r="I75" s="7" t="n">
        <f aca="false">G75+H75</f>
        <v>0.142857142857143</v>
      </c>
      <c r="J75" s="7" t="n">
        <f aca="false">D75/(C75+D75)</f>
        <v>0.875</v>
      </c>
    </row>
    <row r="76" customFormat="false" ht="12.8" hidden="false" customHeight="false" outlineLevel="0" collapsed="false">
      <c r="A76" s="19" t="s">
        <v>397</v>
      </c>
      <c r="B76" s="19" t="s">
        <v>206</v>
      </c>
      <c r="E76" s="0" t="n">
        <f aca="false">+F76-C76-D76</f>
        <v>2</v>
      </c>
      <c r="F76" s="0" t="n">
        <v>2</v>
      </c>
      <c r="G76" s="7" t="n">
        <f aca="false">C76/F76</f>
        <v>0</v>
      </c>
      <c r="H76" s="7" t="n">
        <f aca="false">D76/F76</f>
        <v>0</v>
      </c>
      <c r="I76" s="7" t="n">
        <f aca="false">G76+H76</f>
        <v>0</v>
      </c>
      <c r="J76" s="7" t="e">
        <f aca="false">D76/(C76+D76)</f>
        <v>#DIV/0!</v>
      </c>
    </row>
    <row r="77" customFormat="false" ht="12.8" hidden="false" customHeight="false" outlineLevel="0" collapsed="false">
      <c r="A77" s="19" t="s">
        <v>398</v>
      </c>
      <c r="B77" s="19" t="s">
        <v>51</v>
      </c>
      <c r="C77" s="0" t="n">
        <v>45</v>
      </c>
      <c r="D77" s="0" t="n">
        <v>40</v>
      </c>
      <c r="E77" s="0" t="n">
        <f aca="false">+F77-C77-D77</f>
        <v>2277</v>
      </c>
      <c r="F77" s="0" t="n">
        <v>2362</v>
      </c>
      <c r="G77" s="7" t="n">
        <f aca="false">C77/F77</f>
        <v>0.0190516511430991</v>
      </c>
      <c r="H77" s="7" t="n">
        <f aca="false">D77/F77</f>
        <v>0.0169348010160881</v>
      </c>
      <c r="I77" s="7" t="n">
        <f aca="false">G77+H77</f>
        <v>0.0359864521591872</v>
      </c>
      <c r="J77" s="7" t="n">
        <f aca="false">D77/(C77+D77)</f>
        <v>0.470588235294118</v>
      </c>
    </row>
    <row r="78" customFormat="false" ht="12.8" hidden="false" customHeight="false" outlineLevel="0" collapsed="false">
      <c r="A78" s="19" t="s">
        <v>399</v>
      </c>
      <c r="B78" s="19" t="s">
        <v>105</v>
      </c>
      <c r="C78" s="0" t="n">
        <v>58</v>
      </c>
      <c r="D78" s="0" t="n">
        <v>17</v>
      </c>
      <c r="E78" s="0" t="n">
        <f aca="false">+F78-C78-D78</f>
        <v>304</v>
      </c>
      <c r="F78" s="0" t="n">
        <v>379</v>
      </c>
      <c r="G78" s="7" t="n">
        <f aca="false">C78/F78</f>
        <v>0.153034300791557</v>
      </c>
      <c r="H78" s="7" t="n">
        <f aca="false">D78/F78</f>
        <v>0.0448548812664908</v>
      </c>
      <c r="I78" s="7" t="n">
        <f aca="false">G78+H78</f>
        <v>0.197889182058048</v>
      </c>
      <c r="J78" s="7" t="n">
        <f aca="false">D78/(C78+D78)</f>
        <v>0.226666666666667</v>
      </c>
    </row>
    <row r="79" customFormat="false" ht="12.8" hidden="false" customHeight="false" outlineLevel="0" collapsed="false">
      <c r="A79" s="19" t="s">
        <v>400</v>
      </c>
      <c r="B79" s="19" t="s">
        <v>266</v>
      </c>
      <c r="D79" s="0" t="n">
        <v>1</v>
      </c>
      <c r="E79" s="0" t="n">
        <f aca="false">+F79-C79-D79</f>
        <v>1</v>
      </c>
      <c r="F79" s="0" t="n">
        <v>2</v>
      </c>
      <c r="G79" s="7" t="n">
        <f aca="false">C79/F79</f>
        <v>0</v>
      </c>
      <c r="H79" s="7" t="n">
        <f aca="false">D79/F79</f>
        <v>0.5</v>
      </c>
      <c r="I79" s="7" t="n">
        <f aca="false">G79+H79</f>
        <v>0.5</v>
      </c>
      <c r="J79" s="7" t="n">
        <f aca="false">D79/(C79+D79)</f>
        <v>1</v>
      </c>
    </row>
    <row r="80" customFormat="false" ht="12.8" hidden="false" customHeight="false" outlineLevel="0" collapsed="false">
      <c r="A80" s="19" t="s">
        <v>401</v>
      </c>
      <c r="B80" s="19" t="s">
        <v>73</v>
      </c>
      <c r="C80" s="0" t="n">
        <v>190</v>
      </c>
      <c r="D80" s="0" t="n">
        <v>8</v>
      </c>
      <c r="E80" s="0" t="n">
        <f aca="false">+F80-C80-D80</f>
        <v>751</v>
      </c>
      <c r="F80" s="0" t="n">
        <v>949</v>
      </c>
      <c r="G80" s="7" t="n">
        <f aca="false">C80/F80</f>
        <v>0.200210748155954</v>
      </c>
      <c r="H80" s="7" t="n">
        <f aca="false">D80/F80</f>
        <v>0.00842992623814542</v>
      </c>
      <c r="I80" s="7" t="n">
        <f aca="false">G80+H80</f>
        <v>0.208640674394099</v>
      </c>
      <c r="J80" s="7" t="n">
        <f aca="false">D80/(C80+D80)</f>
        <v>0.0404040404040404</v>
      </c>
    </row>
    <row r="81" customFormat="false" ht="12.8" hidden="false" customHeight="false" outlineLevel="0" collapsed="false">
      <c r="A81" s="19" t="s">
        <v>402</v>
      </c>
      <c r="B81" s="19" t="s">
        <v>246</v>
      </c>
      <c r="D81" s="0" t="n">
        <v>2</v>
      </c>
      <c r="E81" s="0" t="n">
        <f aca="false">+F81-C81-D81</f>
        <v>3</v>
      </c>
      <c r="F81" s="0" t="n">
        <v>5</v>
      </c>
      <c r="G81" s="7" t="n">
        <f aca="false">C81/F81</f>
        <v>0</v>
      </c>
      <c r="H81" s="7" t="n">
        <f aca="false">D81/F81</f>
        <v>0.4</v>
      </c>
      <c r="I81" s="7" t="n">
        <f aca="false">G81+H81</f>
        <v>0.4</v>
      </c>
      <c r="J81" s="7" t="n">
        <f aca="false">D81/(C81+D81)</f>
        <v>1</v>
      </c>
    </row>
    <row r="82" customFormat="false" ht="12.8" hidden="false" customHeight="false" outlineLevel="0" collapsed="false">
      <c r="A82" s="19" t="s">
        <v>403</v>
      </c>
      <c r="B82" s="19" t="s">
        <v>117</v>
      </c>
      <c r="E82" s="0" t="n">
        <f aca="false">+F82-C82-D82</f>
        <v>88</v>
      </c>
      <c r="F82" s="0" t="n">
        <v>88</v>
      </c>
      <c r="G82" s="7" t="n">
        <f aca="false">C82/F82</f>
        <v>0</v>
      </c>
      <c r="H82" s="7" t="n">
        <f aca="false">D82/F82</f>
        <v>0</v>
      </c>
      <c r="I82" s="7" t="n">
        <f aca="false">G82+H82</f>
        <v>0</v>
      </c>
      <c r="J82" s="7" t="e">
        <f aca="false">D82/(C82+D82)</f>
        <v>#DIV/0!</v>
      </c>
    </row>
    <row r="83" customFormat="false" ht="12.8" hidden="false" customHeight="false" outlineLevel="0" collapsed="false">
      <c r="A83" s="19" t="s">
        <v>404</v>
      </c>
      <c r="B83" s="19" t="s">
        <v>133</v>
      </c>
      <c r="C83" s="0" t="n">
        <v>10</v>
      </c>
      <c r="D83" s="0" t="n">
        <v>7</v>
      </c>
      <c r="E83" s="0" t="n">
        <f aca="false">+F83-C83-D83</f>
        <v>128</v>
      </c>
      <c r="F83" s="0" t="n">
        <v>145</v>
      </c>
      <c r="G83" s="7" t="n">
        <f aca="false">C83/F83</f>
        <v>0.0689655172413793</v>
      </c>
      <c r="H83" s="7" t="n">
        <f aca="false">D83/F83</f>
        <v>0.0482758620689655</v>
      </c>
      <c r="I83" s="7" t="n">
        <f aca="false">G83+H83</f>
        <v>0.117241379310345</v>
      </c>
      <c r="J83" s="7" t="n">
        <f aca="false">D83/(C83+D83)</f>
        <v>0.411764705882353</v>
      </c>
    </row>
    <row r="84" customFormat="false" ht="12.8" hidden="false" customHeight="false" outlineLevel="0" collapsed="false">
      <c r="A84" s="19" t="s">
        <v>405</v>
      </c>
      <c r="B84" s="19" t="s">
        <v>186</v>
      </c>
      <c r="C84" s="0" t="n">
        <v>4</v>
      </c>
      <c r="D84" s="0" t="n">
        <v>2</v>
      </c>
      <c r="E84" s="0" t="n">
        <f aca="false">+F84-C84-D84</f>
        <v>63</v>
      </c>
      <c r="F84" s="0" t="n">
        <v>69</v>
      </c>
      <c r="G84" s="7" t="n">
        <f aca="false">C84/F84</f>
        <v>0.0579710144927536</v>
      </c>
      <c r="H84" s="7" t="n">
        <f aca="false">D84/F84</f>
        <v>0.0289855072463768</v>
      </c>
      <c r="I84" s="7" t="n">
        <f aca="false">G84+H84</f>
        <v>0.0869565217391304</v>
      </c>
      <c r="J84" s="7" t="n">
        <f aca="false">D84/(C84+D84)</f>
        <v>0.333333333333333</v>
      </c>
    </row>
    <row r="85" customFormat="false" ht="12.8" hidden="false" customHeight="false" outlineLevel="0" collapsed="false">
      <c r="A85" s="19" t="s">
        <v>406</v>
      </c>
      <c r="B85" s="19" t="s">
        <v>157</v>
      </c>
      <c r="C85" s="0" t="n">
        <v>7</v>
      </c>
      <c r="D85" s="0" t="n">
        <v>8</v>
      </c>
      <c r="E85" s="0" t="n">
        <f aca="false">+F85-C85-D85</f>
        <v>88</v>
      </c>
      <c r="F85" s="0" t="n">
        <v>103</v>
      </c>
      <c r="G85" s="7" t="n">
        <f aca="false">C85/F85</f>
        <v>0.0679611650485437</v>
      </c>
      <c r="H85" s="7" t="n">
        <f aca="false">D85/F85</f>
        <v>0.0776699029126214</v>
      </c>
      <c r="I85" s="7" t="n">
        <f aca="false">G85+H85</f>
        <v>0.145631067961165</v>
      </c>
      <c r="J85" s="7" t="n">
        <f aca="false">D85/(C85+D85)</f>
        <v>0.533333333333333</v>
      </c>
    </row>
    <row r="86" customFormat="false" ht="12.8" hidden="false" customHeight="false" outlineLevel="0" collapsed="false">
      <c r="A86" s="19" t="s">
        <v>407</v>
      </c>
      <c r="B86" s="19" t="s">
        <v>210</v>
      </c>
      <c r="E86" s="0" t="n">
        <f aca="false">+F86-C86-D86</f>
        <v>10</v>
      </c>
      <c r="F86" s="0" t="n">
        <v>10</v>
      </c>
      <c r="G86" s="7" t="n">
        <f aca="false">C86/F86</f>
        <v>0</v>
      </c>
      <c r="H86" s="7" t="n">
        <f aca="false">D86/F86</f>
        <v>0</v>
      </c>
      <c r="I86" s="7" t="n">
        <f aca="false">G86+H86</f>
        <v>0</v>
      </c>
      <c r="J86" s="7" t="e">
        <f aca="false">D86/(C86+D86)</f>
        <v>#DIV/0!</v>
      </c>
    </row>
    <row r="87" customFormat="false" ht="12.8" hidden="false" customHeight="false" outlineLevel="0" collapsed="false">
      <c r="A87" s="19" t="s">
        <v>408</v>
      </c>
      <c r="B87" s="19" t="s">
        <v>161</v>
      </c>
      <c r="C87" s="0" t="n">
        <v>12</v>
      </c>
      <c r="D87" s="0" t="n">
        <v>6</v>
      </c>
      <c r="E87" s="0" t="n">
        <f aca="false">+F87-C87-D87</f>
        <v>34</v>
      </c>
      <c r="F87" s="0" t="n">
        <v>52</v>
      </c>
      <c r="G87" s="7" t="n">
        <f aca="false">C87/F87</f>
        <v>0.230769230769231</v>
      </c>
      <c r="H87" s="7" t="n">
        <f aca="false">D87/F87</f>
        <v>0.115384615384615</v>
      </c>
      <c r="I87" s="7" t="n">
        <f aca="false">G87+H87</f>
        <v>0.346153846153846</v>
      </c>
      <c r="J87" s="7" t="n">
        <f aca="false">D87/(C87+D87)</f>
        <v>0.333333333333333</v>
      </c>
    </row>
    <row r="88" customFormat="false" ht="12.8" hidden="false" customHeight="false" outlineLevel="0" collapsed="false">
      <c r="A88" s="19" t="s">
        <v>409</v>
      </c>
      <c r="B88" s="19" t="s">
        <v>47</v>
      </c>
      <c r="C88" s="0" t="n">
        <v>444</v>
      </c>
      <c r="D88" s="0" t="n">
        <v>62</v>
      </c>
      <c r="E88" s="0" t="n">
        <f aca="false">+F88-C88-D88</f>
        <v>1932</v>
      </c>
      <c r="F88" s="0" t="n">
        <v>2438</v>
      </c>
      <c r="G88" s="7" t="n">
        <f aca="false">C88/F88</f>
        <v>0.182116488925349</v>
      </c>
      <c r="H88" s="7" t="n">
        <f aca="false">D88/F88</f>
        <v>0.0254306808859721</v>
      </c>
      <c r="I88" s="7" t="n">
        <f aca="false">G88+H88</f>
        <v>0.207547169811321</v>
      </c>
      <c r="J88" s="7" t="n">
        <f aca="false">D88/(C88+D88)</f>
        <v>0.122529644268775</v>
      </c>
    </row>
    <row r="89" customFormat="false" ht="12.8" hidden="false" customHeight="false" outlineLevel="0" collapsed="false">
      <c r="A89" s="19" t="s">
        <v>410</v>
      </c>
      <c r="B89" s="19" t="s">
        <v>202</v>
      </c>
      <c r="C89" s="0" t="n">
        <v>13</v>
      </c>
      <c r="E89" s="0" t="n">
        <f aca="false">+F89-C89-D89</f>
        <v>9</v>
      </c>
      <c r="F89" s="0" t="n">
        <v>22</v>
      </c>
      <c r="G89" s="7" t="n">
        <f aca="false">C89/F89</f>
        <v>0.590909090909091</v>
      </c>
      <c r="H89" s="7" t="n">
        <f aca="false">D89/F89</f>
        <v>0</v>
      </c>
      <c r="I89" s="7" t="n">
        <f aca="false">G89+H89</f>
        <v>0.590909090909091</v>
      </c>
      <c r="J89" s="7" t="n">
        <f aca="false">D89/(C89+D89)</f>
        <v>0</v>
      </c>
    </row>
    <row r="90" customFormat="false" ht="12.8" hidden="false" customHeight="false" outlineLevel="0" collapsed="false">
      <c r="A90" s="19" t="s">
        <v>411</v>
      </c>
      <c r="B90" s="19" t="s">
        <v>214</v>
      </c>
      <c r="C90" s="0" t="n">
        <v>1</v>
      </c>
      <c r="D90" s="0" t="n">
        <v>1</v>
      </c>
      <c r="E90" s="0" t="n">
        <f aca="false">+F90-C90-D90</f>
        <v>4</v>
      </c>
      <c r="F90" s="0" t="n">
        <v>6</v>
      </c>
      <c r="G90" s="7" t="n">
        <f aca="false">C90/F90</f>
        <v>0.166666666666667</v>
      </c>
      <c r="H90" s="7" t="n">
        <f aca="false">D90/F90</f>
        <v>0.166666666666667</v>
      </c>
      <c r="I90" s="7" t="n">
        <f aca="false">G90+H90</f>
        <v>0.333333333333334</v>
      </c>
      <c r="J90" s="7" t="n">
        <f aca="false">D90/(C90+D90)</f>
        <v>0.5</v>
      </c>
    </row>
    <row r="91" customFormat="false" ht="12.8" hidden="false" customHeight="false" outlineLevel="0" collapsed="false">
      <c r="A91" s="19" t="s">
        <v>412</v>
      </c>
      <c r="B91" s="19" t="s">
        <v>53</v>
      </c>
      <c r="C91" s="0" t="n">
        <v>170</v>
      </c>
      <c r="D91" s="0" t="n">
        <v>46</v>
      </c>
      <c r="E91" s="0" t="n">
        <f aca="false">+F91-C91-D91</f>
        <v>1755</v>
      </c>
      <c r="F91" s="0" t="n">
        <v>1971</v>
      </c>
      <c r="G91" s="7" t="n">
        <f aca="false">C91/F91</f>
        <v>0.0862506341958397</v>
      </c>
      <c r="H91" s="7" t="n">
        <f aca="false">D91/F91</f>
        <v>0.0233384069000507</v>
      </c>
      <c r="I91" s="7" t="n">
        <f aca="false">G91+H91</f>
        <v>0.10958904109589</v>
      </c>
      <c r="J91" s="7" t="n">
        <f aca="false">D91/(C91+D91)</f>
        <v>0.212962962962963</v>
      </c>
    </row>
    <row r="92" customFormat="false" ht="12.8" hidden="false" customHeight="false" outlineLevel="0" collapsed="false">
      <c r="A92" s="19" t="s">
        <v>146</v>
      </c>
      <c r="B92" s="19" t="s">
        <v>147</v>
      </c>
      <c r="C92" s="0" t="n">
        <v>27</v>
      </c>
      <c r="D92" s="0" t="n">
        <v>5</v>
      </c>
      <c r="E92" s="0" t="n">
        <f aca="false">+F92-C92-D92</f>
        <v>22</v>
      </c>
      <c r="F92" s="0" t="n">
        <v>54</v>
      </c>
      <c r="G92" s="7" t="n">
        <f aca="false">C92/F92</f>
        <v>0.5</v>
      </c>
      <c r="H92" s="7" t="n">
        <f aca="false">D92/F92</f>
        <v>0.0925925925925926</v>
      </c>
      <c r="I92" s="7" t="n">
        <f aca="false">G92+H92</f>
        <v>0.592592592592593</v>
      </c>
      <c r="J92" s="7" t="n">
        <f aca="false">D92/(C92+D92)</f>
        <v>0.15625</v>
      </c>
    </row>
    <row r="93" customFormat="false" ht="12.8" hidden="false" customHeight="false" outlineLevel="0" collapsed="false">
      <c r="A93" s="19" t="s">
        <v>413</v>
      </c>
      <c r="B93" s="19" t="s">
        <v>188</v>
      </c>
      <c r="C93" s="0" t="n">
        <v>4</v>
      </c>
      <c r="D93" s="0" t="n">
        <v>3</v>
      </c>
      <c r="E93" s="0" t="n">
        <f aca="false">+F93-C93-D93</f>
        <v>40</v>
      </c>
      <c r="F93" s="0" t="n">
        <v>47</v>
      </c>
      <c r="G93" s="7" t="n">
        <f aca="false">C93/F93</f>
        <v>0.0851063829787234</v>
      </c>
      <c r="H93" s="7" t="n">
        <f aca="false">D93/F93</f>
        <v>0.0638297872340425</v>
      </c>
      <c r="I93" s="7" t="n">
        <f aca="false">G93+H93</f>
        <v>0.148936170212766</v>
      </c>
      <c r="J93" s="7" t="n">
        <f aca="false">D93/(C93+D93)</f>
        <v>0.428571428571429</v>
      </c>
    </row>
    <row r="94" customFormat="false" ht="12.8" hidden="false" customHeight="false" outlineLevel="0" collapsed="false">
      <c r="A94" s="19" t="s">
        <v>414</v>
      </c>
      <c r="B94" s="19" t="s">
        <v>270</v>
      </c>
      <c r="E94" s="0" t="n">
        <f aca="false">+F94-C94-D94</f>
        <v>1</v>
      </c>
      <c r="F94" s="0" t="n">
        <v>1</v>
      </c>
      <c r="G94" s="7" t="n">
        <f aca="false">C94/F94</f>
        <v>0</v>
      </c>
      <c r="H94" s="7" t="n">
        <f aca="false">D94/F94</f>
        <v>0</v>
      </c>
      <c r="I94" s="7" t="n">
        <f aca="false">G94+H94</f>
        <v>0</v>
      </c>
      <c r="J94" s="7" t="e">
        <f aca="false">D94/(C94+D94)</f>
        <v>#DIV/0!</v>
      </c>
    </row>
    <row r="95" customFormat="false" ht="12.8" hidden="false" customHeight="false" outlineLevel="0" collapsed="false">
      <c r="A95" s="19" t="s">
        <v>415</v>
      </c>
      <c r="B95" s="19" t="s">
        <v>416</v>
      </c>
      <c r="E95" s="0" t="n">
        <f aca="false">+F95-C95-D95</f>
        <v>1</v>
      </c>
      <c r="F95" s="0" t="n">
        <v>1</v>
      </c>
      <c r="G95" s="7" t="n">
        <f aca="false">C95/F95</f>
        <v>0</v>
      </c>
      <c r="H95" s="7" t="n">
        <f aca="false">D95/F95</f>
        <v>0</v>
      </c>
      <c r="I95" s="7" t="n">
        <f aca="false">G95+H95</f>
        <v>0</v>
      </c>
      <c r="J95" s="7" t="e">
        <f aca="false">D95/(C95+D95)</f>
        <v>#DIV/0!</v>
      </c>
    </row>
    <row r="96" customFormat="false" ht="12.8" hidden="false" customHeight="false" outlineLevel="0" collapsed="false">
      <c r="A96" s="19" t="s">
        <v>417</v>
      </c>
      <c r="B96" s="19" t="s">
        <v>57</v>
      </c>
      <c r="C96" s="0" t="n">
        <v>443</v>
      </c>
      <c r="D96" s="0" t="n">
        <v>125</v>
      </c>
      <c r="E96" s="0" t="n">
        <f aca="false">+F96-C96-D96</f>
        <v>2220</v>
      </c>
      <c r="F96" s="0" t="n">
        <v>2788</v>
      </c>
      <c r="G96" s="7" t="n">
        <f aca="false">C96/F96</f>
        <v>0.158895265423242</v>
      </c>
      <c r="H96" s="7" t="n">
        <f aca="false">D96/F96</f>
        <v>0.0448350071736012</v>
      </c>
      <c r="I96" s="7" t="n">
        <f aca="false">G96+H96</f>
        <v>0.203730272596843</v>
      </c>
      <c r="J96" s="7" t="n">
        <f aca="false">D96/(C96+D96)</f>
        <v>0.220070422535211</v>
      </c>
    </row>
    <row r="97" customFormat="false" ht="12.8" hidden="false" customHeight="false" outlineLevel="0" collapsed="false">
      <c r="A97" s="19" t="s">
        <v>418</v>
      </c>
      <c r="B97" s="19" t="s">
        <v>131</v>
      </c>
      <c r="C97" s="0" t="n">
        <v>1</v>
      </c>
      <c r="D97" s="0" t="n">
        <v>1</v>
      </c>
      <c r="E97" s="0" t="n">
        <f aca="false">+F97-C97-D97</f>
        <v>272</v>
      </c>
      <c r="F97" s="0" t="n">
        <v>274</v>
      </c>
      <c r="G97" s="7" t="n">
        <f aca="false">C97/F97</f>
        <v>0.00364963503649635</v>
      </c>
      <c r="H97" s="7" t="n">
        <f aca="false">D97/F97</f>
        <v>0.00364963503649635</v>
      </c>
      <c r="I97" s="7" t="n">
        <f aca="false">G97+H97</f>
        <v>0.0072992700729927</v>
      </c>
      <c r="J97" s="7" t="n">
        <f aca="false">D97/(C97+D97)</f>
        <v>0.5</v>
      </c>
    </row>
    <row r="98" customFormat="false" ht="12.8" hidden="false" customHeight="false" outlineLevel="0" collapsed="false">
      <c r="A98" s="19" t="s">
        <v>419</v>
      </c>
      <c r="B98" s="19" t="s">
        <v>272</v>
      </c>
      <c r="E98" s="0" t="n">
        <f aca="false">+F98-C98-D98</f>
        <v>3</v>
      </c>
      <c r="F98" s="0" t="n">
        <v>3</v>
      </c>
      <c r="G98" s="7" t="n">
        <f aca="false">C98/F98</f>
        <v>0</v>
      </c>
      <c r="H98" s="7" t="n">
        <f aca="false">D98/F98</f>
        <v>0</v>
      </c>
      <c r="I98" s="7" t="n">
        <f aca="false">G98+H98</f>
        <v>0</v>
      </c>
      <c r="J98" s="7" t="e">
        <f aca="false">D98/(C98+D98)</f>
        <v>#DIV/0!</v>
      </c>
    </row>
    <row r="99" customFormat="false" ht="12.8" hidden="false" customHeight="false" outlineLevel="0" collapsed="false">
      <c r="A99" s="19" t="s">
        <v>420</v>
      </c>
      <c r="B99" s="19" t="s">
        <v>69</v>
      </c>
      <c r="C99" s="0" t="n">
        <v>376</v>
      </c>
      <c r="D99" s="0" t="n">
        <v>81</v>
      </c>
      <c r="E99" s="0" t="n">
        <f aca="false">+F99-C99-D99</f>
        <v>944</v>
      </c>
      <c r="F99" s="0" t="n">
        <v>1401</v>
      </c>
      <c r="G99" s="7" t="n">
        <f aca="false">C99/F99</f>
        <v>0.268379728765168</v>
      </c>
      <c r="H99" s="7" t="n">
        <f aca="false">D99/F99</f>
        <v>0.0578158458244111</v>
      </c>
      <c r="I99" s="7" t="n">
        <f aca="false">G99+H99</f>
        <v>0.326195574589579</v>
      </c>
      <c r="J99" s="7" t="n">
        <f aca="false">D99/(C99+D99)</f>
        <v>0.177242888402626</v>
      </c>
    </row>
    <row r="100" customFormat="false" ht="12.8" hidden="false" customHeight="false" outlineLevel="0" collapsed="false">
      <c r="A100" s="19" t="s">
        <v>421</v>
      </c>
      <c r="B100" s="19" t="s">
        <v>141</v>
      </c>
      <c r="C100" s="0" t="n">
        <v>35</v>
      </c>
      <c r="D100" s="0" t="n">
        <v>3</v>
      </c>
      <c r="E100" s="0" t="n">
        <f aca="false">+F100-C100-D100</f>
        <v>93</v>
      </c>
      <c r="F100" s="0" t="n">
        <v>131</v>
      </c>
      <c r="G100" s="7" t="n">
        <f aca="false">C100/F100</f>
        <v>0.267175572519084</v>
      </c>
      <c r="H100" s="7" t="n">
        <f aca="false">D100/F100</f>
        <v>0.0229007633587786</v>
      </c>
      <c r="I100" s="7" t="n">
        <f aca="false">G100+H100</f>
        <v>0.290076335877863</v>
      </c>
      <c r="J100" s="7" t="n">
        <f aca="false">D100/(C100+D100)</f>
        <v>0.0789473684210526</v>
      </c>
    </row>
    <row r="101" customFormat="false" ht="12.8" hidden="false" customHeight="false" outlineLevel="0" collapsed="false">
      <c r="A101" s="19" t="s">
        <v>422</v>
      </c>
      <c r="B101" s="19" t="s">
        <v>109</v>
      </c>
      <c r="C101" s="0" t="n">
        <v>115</v>
      </c>
      <c r="D101" s="0" t="n">
        <v>25</v>
      </c>
      <c r="E101" s="0" t="n">
        <f aca="false">+F101-C101-D101</f>
        <v>1019</v>
      </c>
      <c r="F101" s="0" t="n">
        <v>1159</v>
      </c>
      <c r="G101" s="7" t="n">
        <f aca="false">C101/F101</f>
        <v>0.0992234685073339</v>
      </c>
      <c r="H101" s="7" t="n">
        <f aca="false">D101/F101</f>
        <v>0.0215703192407248</v>
      </c>
      <c r="I101" s="7" t="n">
        <f aca="false">G101+H101</f>
        <v>0.120793787748059</v>
      </c>
      <c r="J101" s="7" t="n">
        <f aca="false">D101/(C101+D101)</f>
        <v>0.178571428571429</v>
      </c>
    </row>
    <row r="102" customFormat="false" ht="12.8" hidden="false" customHeight="false" outlineLevel="0" collapsed="false">
      <c r="A102" s="19" t="s">
        <v>423</v>
      </c>
      <c r="B102" s="19" t="s">
        <v>204</v>
      </c>
      <c r="D102" s="0" t="n">
        <v>3</v>
      </c>
      <c r="E102" s="0" t="n">
        <f aca="false">+F102-C102-D102</f>
        <v>13</v>
      </c>
      <c r="F102" s="0" t="n">
        <v>16</v>
      </c>
      <c r="G102" s="7" t="n">
        <f aca="false">C102/F102</f>
        <v>0</v>
      </c>
      <c r="H102" s="7" t="n">
        <f aca="false">D102/F102</f>
        <v>0.1875</v>
      </c>
      <c r="I102" s="7" t="n">
        <f aca="false">G102+H102</f>
        <v>0.1875</v>
      </c>
      <c r="J102" s="7" t="n">
        <f aca="false">D102/(C102+D102)</f>
        <v>1</v>
      </c>
    </row>
    <row r="103" customFormat="false" ht="12.8" hidden="false" customHeight="false" outlineLevel="0" collapsed="false">
      <c r="A103" s="19" t="s">
        <v>424</v>
      </c>
      <c r="B103" s="19" t="s">
        <v>71</v>
      </c>
      <c r="C103" s="0" t="n">
        <v>177</v>
      </c>
      <c r="D103" s="0" t="n">
        <v>33</v>
      </c>
      <c r="E103" s="0" t="n">
        <f aca="false">+F103-C103-D103</f>
        <v>1178</v>
      </c>
      <c r="F103" s="0" t="n">
        <v>1388</v>
      </c>
      <c r="G103" s="7" t="n">
        <f aca="false">C103/F103</f>
        <v>0.127521613832853</v>
      </c>
      <c r="H103" s="7" t="n">
        <f aca="false">D103/F103</f>
        <v>0.0237752161383285</v>
      </c>
      <c r="I103" s="7" t="n">
        <f aca="false">G103+H103</f>
        <v>0.151296829971182</v>
      </c>
      <c r="J103" s="7" t="n">
        <f aca="false">D103/(C103+D103)</f>
        <v>0.157142857142857</v>
      </c>
    </row>
    <row r="104" customFormat="false" ht="12.8" hidden="false" customHeight="false" outlineLevel="0" collapsed="false">
      <c r="A104" s="19" t="s">
        <v>425</v>
      </c>
      <c r="B104" s="19" t="s">
        <v>83</v>
      </c>
      <c r="C104" s="0" t="n">
        <v>56</v>
      </c>
      <c r="D104" s="0" t="n">
        <v>28</v>
      </c>
      <c r="E104" s="0" t="n">
        <f aca="false">+F104-C104-D104</f>
        <v>855</v>
      </c>
      <c r="F104" s="0" t="n">
        <v>939</v>
      </c>
      <c r="G104" s="7" t="n">
        <f aca="false">C104/F104</f>
        <v>0.0596379126730565</v>
      </c>
      <c r="H104" s="7" t="n">
        <f aca="false">D104/F104</f>
        <v>0.0298189563365282</v>
      </c>
      <c r="I104" s="7" t="n">
        <f aca="false">G104+H104</f>
        <v>0.0894568690095847</v>
      </c>
      <c r="J104" s="7" t="n">
        <f aca="false">D104/(C104+D104)</f>
        <v>0.333333333333333</v>
      </c>
    </row>
    <row r="105" customFormat="false" ht="12.8" hidden="false" customHeight="false" outlineLevel="0" collapsed="false">
      <c r="A105" s="19" t="s">
        <v>426</v>
      </c>
      <c r="B105" s="19" t="s">
        <v>123</v>
      </c>
      <c r="C105" s="0" t="n">
        <v>46</v>
      </c>
      <c r="D105" s="0" t="n">
        <v>10</v>
      </c>
      <c r="E105" s="0" t="n">
        <f aca="false">+F105-C105-D105</f>
        <v>112</v>
      </c>
      <c r="F105" s="0" t="n">
        <v>168</v>
      </c>
      <c r="G105" s="7" t="n">
        <f aca="false">C105/F105</f>
        <v>0.273809523809524</v>
      </c>
      <c r="H105" s="7" t="n">
        <f aca="false">D105/F105</f>
        <v>0.0595238095238095</v>
      </c>
      <c r="I105" s="7" t="n">
        <f aca="false">G105+H105</f>
        <v>0.333333333333334</v>
      </c>
      <c r="J105" s="7" t="n">
        <f aca="false">D105/(C105+D105)</f>
        <v>0.178571428571429</v>
      </c>
    </row>
    <row r="106" customFormat="false" ht="12.8" hidden="false" customHeight="false" outlineLevel="0" collapsed="false">
      <c r="A106" s="19" t="s">
        <v>427</v>
      </c>
      <c r="B106" s="19" t="s">
        <v>59</v>
      </c>
      <c r="C106" s="0" t="n">
        <v>133</v>
      </c>
      <c r="D106" s="0" t="n">
        <v>406</v>
      </c>
      <c r="E106" s="0" t="n">
        <f aca="false">+F106-C106-D106</f>
        <v>260</v>
      </c>
      <c r="F106" s="0" t="n">
        <v>799</v>
      </c>
      <c r="G106" s="7" t="n">
        <f aca="false">C106/F106</f>
        <v>0.166458072590738</v>
      </c>
      <c r="H106" s="7" t="n">
        <f aca="false">D106/F106</f>
        <v>0.508135168961201</v>
      </c>
      <c r="I106" s="7" t="n">
        <f aca="false">G106+H106</f>
        <v>0.67459324155194</v>
      </c>
      <c r="J106" s="7" t="n">
        <f aca="false">D106/(C106+D106)</f>
        <v>0.753246753246753</v>
      </c>
    </row>
    <row r="107" customFormat="false" ht="12.8" hidden="false" customHeight="false" outlineLevel="0" collapsed="false">
      <c r="A107" s="19" t="s">
        <v>428</v>
      </c>
      <c r="B107" s="19" t="s">
        <v>55</v>
      </c>
      <c r="C107" s="0" t="n">
        <v>743</v>
      </c>
      <c r="D107" s="0" t="n">
        <v>635</v>
      </c>
      <c r="E107" s="0" t="n">
        <f aca="false">+F107-C107-D107</f>
        <v>980</v>
      </c>
      <c r="F107" s="0" t="n">
        <v>2358</v>
      </c>
      <c r="G107" s="7" t="n">
        <f aca="false">C107/F107</f>
        <v>0.31509754028838</v>
      </c>
      <c r="H107" s="7" t="n">
        <f aca="false">D107/F107</f>
        <v>0.269296013570823</v>
      </c>
      <c r="I107" s="7" t="n">
        <f aca="false">G107+H107</f>
        <v>0.584393553859203</v>
      </c>
      <c r="J107" s="7" t="n">
        <f aca="false">D107/(C107+D107)</f>
        <v>0.460812772133527</v>
      </c>
    </row>
    <row r="108" customFormat="false" ht="12.8" hidden="false" customHeight="false" outlineLevel="0" collapsed="false">
      <c r="A108" s="19" t="s">
        <v>429</v>
      </c>
      <c r="B108" s="19" t="s">
        <v>184</v>
      </c>
      <c r="C108" s="0" t="n">
        <v>3</v>
      </c>
      <c r="D108" s="0" t="n">
        <v>6</v>
      </c>
      <c r="E108" s="0" t="n">
        <f aca="false">+F108-C108-D108</f>
        <v>4</v>
      </c>
      <c r="F108" s="0" t="n">
        <v>13</v>
      </c>
      <c r="G108" s="7" t="n">
        <f aca="false">C108/F108</f>
        <v>0.230769230769231</v>
      </c>
      <c r="H108" s="7" t="n">
        <f aca="false">D108/F108</f>
        <v>0.461538461538462</v>
      </c>
      <c r="I108" s="7" t="n">
        <f aca="false">G108+H108</f>
        <v>0.692307692307693</v>
      </c>
      <c r="J108" s="7" t="n">
        <f aca="false">D108/(C108+D108)</f>
        <v>0.666666666666667</v>
      </c>
    </row>
    <row r="109" customFormat="false" ht="12.8" hidden="false" customHeight="false" outlineLevel="0" collapsed="false">
      <c r="A109" s="19" t="s">
        <v>430</v>
      </c>
      <c r="B109" s="19" t="s">
        <v>63</v>
      </c>
      <c r="C109" s="0" t="n">
        <v>288</v>
      </c>
      <c r="D109" s="0" t="n">
        <v>29</v>
      </c>
      <c r="E109" s="0" t="n">
        <f aca="false">+F109-C109-D109</f>
        <v>885</v>
      </c>
      <c r="F109" s="0" t="n">
        <v>1202</v>
      </c>
      <c r="G109" s="7" t="n">
        <f aca="false">C109/F109</f>
        <v>0.239600665557404</v>
      </c>
      <c r="H109" s="7" t="n">
        <f aca="false">D109/F109</f>
        <v>0.024126455906822</v>
      </c>
      <c r="I109" s="7" t="n">
        <f aca="false">G109+H109</f>
        <v>0.263727121464226</v>
      </c>
      <c r="J109" s="7" t="n">
        <f aca="false">D109/(C109+D109)</f>
        <v>0.0914826498422713</v>
      </c>
    </row>
    <row r="110" customFormat="false" ht="12.8" hidden="false" customHeight="false" outlineLevel="0" collapsed="false">
      <c r="A110" s="19" t="s">
        <v>431</v>
      </c>
      <c r="B110" s="19" t="s">
        <v>220</v>
      </c>
      <c r="D110" s="0" t="n">
        <v>1</v>
      </c>
      <c r="F110" s="0" t="n">
        <v>18</v>
      </c>
      <c r="G110" s="7" t="n">
        <f aca="false">C110/F110</f>
        <v>0</v>
      </c>
      <c r="H110" s="7" t="n">
        <f aca="false">D110/F110</f>
        <v>0.0555555555555556</v>
      </c>
      <c r="I110" s="7" t="n">
        <f aca="false">G110+H110</f>
        <v>0.0555555555555556</v>
      </c>
      <c r="J110" s="7" t="n">
        <f aca="false">D110/(C110+D110)</f>
        <v>1</v>
      </c>
    </row>
    <row r="111" customFormat="false" ht="12.8" hidden="false" customHeight="false" outlineLevel="0" collapsed="false">
      <c r="A111" s="19" t="s">
        <v>432</v>
      </c>
      <c r="B111" s="19" t="s">
        <v>65</v>
      </c>
      <c r="C111" s="0" t="n">
        <v>646</v>
      </c>
      <c r="D111" s="0" t="n">
        <v>90</v>
      </c>
      <c r="E111" s="0" t="n">
        <f aca="false">+F111-C111-D111</f>
        <v>490</v>
      </c>
      <c r="F111" s="0" t="n">
        <v>1226</v>
      </c>
      <c r="G111" s="7" t="n">
        <f aca="false">C111/F111</f>
        <v>0.526916802610114</v>
      </c>
      <c r="H111" s="7" t="n">
        <f aca="false">D111/F111</f>
        <v>0.0734094616639478</v>
      </c>
      <c r="I111" s="7" t="n">
        <f aca="false">G111+H111</f>
        <v>0.600326264274062</v>
      </c>
      <c r="J111" s="7" t="n">
        <f aca="false">D111/(C111+D111)</f>
        <v>0.122282608695652</v>
      </c>
    </row>
    <row r="112" customFormat="false" ht="12.8" hidden="false" customHeight="false" outlineLevel="0" collapsed="false">
      <c r="A112" s="19" t="s">
        <v>433</v>
      </c>
      <c r="B112" s="19" t="s">
        <v>173</v>
      </c>
      <c r="C112" s="0" t="n">
        <v>6</v>
      </c>
      <c r="E112" s="0" t="n">
        <f aca="false">+F112-C112-D112</f>
        <v>6</v>
      </c>
      <c r="F112" s="0" t="n">
        <v>12</v>
      </c>
      <c r="G112" s="7" t="n">
        <f aca="false">C112/F112</f>
        <v>0.5</v>
      </c>
      <c r="H112" s="7" t="n">
        <f aca="false">D112/F112</f>
        <v>0</v>
      </c>
      <c r="I112" s="7" t="n">
        <f aca="false">G112+H112</f>
        <v>0.5</v>
      </c>
      <c r="J112" s="7" t="n">
        <f aca="false">D112/(C112+D112)</f>
        <v>0</v>
      </c>
    </row>
    <row r="113" customFormat="false" ht="12.8" hidden="false" customHeight="false" outlineLevel="0" collapsed="false">
      <c r="A113" s="19" t="s">
        <v>434</v>
      </c>
      <c r="B113" s="19" t="s">
        <v>435</v>
      </c>
      <c r="E113" s="0" t="n">
        <f aca="false">+F113-C113-D113</f>
        <v>1</v>
      </c>
      <c r="F113" s="0" t="n">
        <v>1</v>
      </c>
      <c r="G113" s="7" t="n">
        <f aca="false">C113/F113</f>
        <v>0</v>
      </c>
      <c r="H113" s="7" t="n">
        <f aca="false">D113/F113</f>
        <v>0</v>
      </c>
      <c r="I113" s="7" t="n">
        <f aca="false">G113+H113</f>
        <v>0</v>
      </c>
      <c r="J113" s="7" t="e">
        <f aca="false">D113/(C113+D113)</f>
        <v>#DIV/0!</v>
      </c>
    </row>
    <row r="114" customFormat="false" ht="12.8" hidden="false" customHeight="false" outlineLevel="0" collapsed="false">
      <c r="A114" s="19" t="s">
        <v>436</v>
      </c>
      <c r="B114" s="19" t="s">
        <v>230</v>
      </c>
      <c r="E114" s="0" t="n">
        <f aca="false">+F114-C114-D114</f>
        <v>10</v>
      </c>
      <c r="F114" s="0" t="n">
        <v>10</v>
      </c>
      <c r="G114" s="7" t="n">
        <f aca="false">C114/F114</f>
        <v>0</v>
      </c>
      <c r="H114" s="7" t="n">
        <f aca="false">D114/F114</f>
        <v>0</v>
      </c>
      <c r="I114" s="7" t="n">
        <f aca="false">G114+H114</f>
        <v>0</v>
      </c>
      <c r="J114" s="7" t="e">
        <f aca="false">D114/(C114+D114)</f>
        <v>#DIV/0!</v>
      </c>
    </row>
    <row r="115" customFormat="false" ht="12.8" hidden="false" customHeight="false" outlineLevel="0" collapsed="false">
      <c r="A115" s="19" t="s">
        <v>437</v>
      </c>
      <c r="B115" s="19" t="s">
        <v>79</v>
      </c>
      <c r="C115" s="0" t="n">
        <v>136</v>
      </c>
      <c r="D115" s="0" t="n">
        <v>39</v>
      </c>
      <c r="E115" s="0" t="n">
        <f aca="false">+F115-C115-D115</f>
        <v>375</v>
      </c>
      <c r="F115" s="0" t="n">
        <v>550</v>
      </c>
      <c r="G115" s="7" t="n">
        <f aca="false">C115/F115</f>
        <v>0.247272727272727</v>
      </c>
      <c r="H115" s="7" t="n">
        <f aca="false">D115/F115</f>
        <v>0.0709090909090909</v>
      </c>
      <c r="I115" s="7" t="n">
        <f aca="false">G115+H115</f>
        <v>0.318181818181818</v>
      </c>
      <c r="J115" s="7" t="n">
        <f aca="false">D115/(C115+D115)</f>
        <v>0.222857142857143</v>
      </c>
    </row>
    <row r="116" customFormat="false" ht="12.8" hidden="false" customHeight="false" outlineLevel="0" collapsed="false">
      <c r="A116" s="19" t="s">
        <v>438</v>
      </c>
      <c r="B116" s="19" t="s">
        <v>145</v>
      </c>
      <c r="C116" s="0" t="n">
        <v>30</v>
      </c>
      <c r="D116" s="0" t="n">
        <v>6</v>
      </c>
      <c r="E116" s="0" t="n">
        <f aca="false">+F116-C116-D116</f>
        <v>160</v>
      </c>
      <c r="F116" s="0" t="n">
        <v>196</v>
      </c>
      <c r="G116" s="7" t="n">
        <f aca="false">C116/F116</f>
        <v>0.153061224489796</v>
      </c>
      <c r="H116" s="7" t="n">
        <f aca="false">D116/F116</f>
        <v>0.0306122448979592</v>
      </c>
      <c r="I116" s="7" t="n">
        <f aca="false">G116+H116</f>
        <v>0.183673469387755</v>
      </c>
      <c r="J116" s="7" t="n">
        <f aca="false">D116/(C116+D116)</f>
        <v>0.166666666666667</v>
      </c>
    </row>
    <row r="117" customFormat="false" ht="12.8" hidden="false" customHeight="false" outlineLevel="0" collapsed="false">
      <c r="B117" s="0" t="s">
        <v>13</v>
      </c>
      <c r="C117" s="0" t="e">
        <f aca="false">SUM(#REF!)</f>
        <v>#REF!</v>
      </c>
      <c r="D117" s="0" t="e">
        <f aca="false">SUM(#REF!)</f>
        <v>#REF!</v>
      </c>
      <c r="E117" s="0" t="e">
        <f aca="false">SUM(#REF!)</f>
        <v>#REF!</v>
      </c>
      <c r="F117" s="0" t="e">
        <f aca="false">SUM(#REF!)</f>
        <v>#REF!</v>
      </c>
      <c r="G117" s="7" t="e">
        <f aca="false">C117/F117</f>
        <v>#REF!</v>
      </c>
      <c r="H117" s="7" t="e">
        <f aca="false">D117/F117</f>
        <v>#REF!</v>
      </c>
      <c r="I117" s="7" t="e">
        <f aca="false">G117+H117</f>
        <v>#REF!</v>
      </c>
      <c r="J117" s="7" t="e">
        <f aca="false">D117/(C117+D117)</f>
        <v>#REF!</v>
      </c>
    </row>
    <row r="118" customFormat="false" ht="12.8" hidden="false" customHeight="false" outlineLevel="0" collapsed="false">
      <c r="A118" s="19" t="s">
        <v>439</v>
      </c>
      <c r="B118" s="19" t="s">
        <v>440</v>
      </c>
      <c r="E118" s="0" t="n">
        <f aca="false">+F118-C118-D118</f>
        <v>2</v>
      </c>
      <c r="F118" s="0" t="n">
        <v>2</v>
      </c>
      <c r="G118" s="7" t="n">
        <f aca="false">C118/F118</f>
        <v>0</v>
      </c>
      <c r="H118" s="7" t="n">
        <f aca="false">D118/F118</f>
        <v>0</v>
      </c>
      <c r="I118" s="7" t="n">
        <f aca="false">G118+H118</f>
        <v>0</v>
      </c>
      <c r="J118" s="7" t="e">
        <f aca="false">D118/(C118+D118)</f>
        <v>#DIV/0!</v>
      </c>
    </row>
    <row r="119" customFormat="false" ht="12.8" hidden="false" customHeight="false" outlineLevel="0" collapsed="false">
      <c r="A119" s="19" t="s">
        <v>441</v>
      </c>
      <c r="B119" s="19" t="s">
        <v>137</v>
      </c>
      <c r="C119" s="0" t="n">
        <v>14</v>
      </c>
      <c r="D119" s="0" t="n">
        <v>9</v>
      </c>
      <c r="E119" s="0" t="n">
        <f aca="false">+F119-C119-D119</f>
        <v>155</v>
      </c>
      <c r="F119" s="0" t="n">
        <v>178</v>
      </c>
      <c r="G119" s="7" t="n">
        <f aca="false">C119/F119</f>
        <v>0.0786516853932584</v>
      </c>
      <c r="H119" s="7" t="n">
        <f aca="false">D119/F119</f>
        <v>0.050561797752809</v>
      </c>
      <c r="I119" s="7" t="n">
        <f aca="false">G119+H119</f>
        <v>0.129213483146067</v>
      </c>
      <c r="J119" s="7" t="n">
        <f aca="false">D119/(C119+D119)</f>
        <v>0.391304347826087</v>
      </c>
    </row>
    <row r="120" customFormat="false" ht="12.8" hidden="false" customHeight="false" outlineLevel="0" collapsed="false">
      <c r="A120" s="19" t="s">
        <v>442</v>
      </c>
      <c r="B120" s="19" t="s">
        <v>232</v>
      </c>
      <c r="E120" s="0" t="n">
        <f aca="false">+F120-C120-D120</f>
        <v>1</v>
      </c>
      <c r="F120" s="0" t="n">
        <v>1</v>
      </c>
      <c r="G120" s="7" t="n">
        <f aca="false">C120/F120</f>
        <v>0</v>
      </c>
      <c r="H120" s="7" t="n">
        <f aca="false">D120/F120</f>
        <v>0</v>
      </c>
      <c r="I120" s="7" t="n">
        <f aca="false">G120+H120</f>
        <v>0</v>
      </c>
      <c r="J120" s="7" t="e">
        <f aca="false">D120/(C120+D120)</f>
        <v>#DIV/0!</v>
      </c>
    </row>
    <row r="121" customFormat="false" ht="12.8" hidden="false" customHeight="false" outlineLevel="0" collapsed="false">
      <c r="A121" s="19" t="s">
        <v>443</v>
      </c>
      <c r="B121" s="19" t="s">
        <v>61</v>
      </c>
      <c r="C121" s="0" t="n">
        <v>495</v>
      </c>
      <c r="D121" s="0" t="n">
        <v>6</v>
      </c>
      <c r="E121" s="0" t="n">
        <f aca="false">+F121-C121-D121</f>
        <v>911</v>
      </c>
      <c r="F121" s="0" t="n">
        <v>1412</v>
      </c>
      <c r="G121" s="7" t="n">
        <f aca="false">C121/F121</f>
        <v>0.35056657223796</v>
      </c>
      <c r="H121" s="7" t="n">
        <f aca="false">D121/F121</f>
        <v>0.00424929178470255</v>
      </c>
      <c r="I121" s="7" t="n">
        <f aca="false">G121+H121</f>
        <v>0.354815864022663</v>
      </c>
      <c r="J121" s="7" t="n">
        <f aca="false">D121/(C121+D121)</f>
        <v>0.0119760479041916</v>
      </c>
    </row>
    <row r="122" customFormat="false" ht="12.8" hidden="false" customHeight="false" outlineLevel="0" collapsed="false">
      <c r="A122" s="19" t="s">
        <v>444</v>
      </c>
      <c r="B122" s="19" t="s">
        <v>113</v>
      </c>
      <c r="C122" s="0" t="n">
        <v>52</v>
      </c>
      <c r="D122" s="0" t="n">
        <v>30</v>
      </c>
      <c r="E122" s="0" t="n">
        <f aca="false">+F122-C122-D122</f>
        <v>239</v>
      </c>
      <c r="F122" s="0" t="n">
        <v>321</v>
      </c>
      <c r="G122" s="7" t="n">
        <f aca="false">C122/F122</f>
        <v>0.161993769470405</v>
      </c>
      <c r="H122" s="7" t="n">
        <f aca="false">D122/F122</f>
        <v>0.0934579439252336</v>
      </c>
      <c r="I122" s="7" t="n">
        <f aca="false">G122+H122</f>
        <v>0.255451713395639</v>
      </c>
      <c r="J122" s="7" t="n">
        <f aca="false">D122/(C122+D122)</f>
        <v>0.365853658536585</v>
      </c>
    </row>
    <row r="123" customFormat="false" ht="12.8" hidden="false" customHeight="false" outlineLevel="0" collapsed="false">
      <c r="A123" s="19" t="s">
        <v>445</v>
      </c>
      <c r="B123" s="19" t="s">
        <v>149</v>
      </c>
      <c r="C123" s="0" t="n">
        <v>24</v>
      </c>
      <c r="D123" s="0" t="n">
        <v>10</v>
      </c>
      <c r="E123" s="0" t="n">
        <f aca="false">+F123-C123-D123</f>
        <v>119</v>
      </c>
      <c r="F123" s="0" t="n">
        <v>153</v>
      </c>
      <c r="G123" s="7" t="n">
        <f aca="false">C123/F123</f>
        <v>0.156862745098039</v>
      </c>
      <c r="H123" s="7" t="n">
        <f aca="false">D123/F123</f>
        <v>0.065359477124183</v>
      </c>
      <c r="I123" s="7" t="n">
        <f aca="false">G123+H123</f>
        <v>0.222222222222222</v>
      </c>
      <c r="J123" s="7" t="n">
        <f aca="false">D123/(C123+D123)</f>
        <v>0.294117647058823</v>
      </c>
    </row>
    <row r="124" customFormat="false" ht="12.8" hidden="false" customHeight="false" outlineLevel="0" collapsed="false">
      <c r="A124" s="19" t="s">
        <v>446</v>
      </c>
      <c r="B124" s="19" t="s">
        <v>192</v>
      </c>
      <c r="C124" s="0" t="n">
        <v>10</v>
      </c>
      <c r="D124" s="0" t="n">
        <v>1</v>
      </c>
      <c r="E124" s="0" t="n">
        <f aca="false">+F124-C124-D124</f>
        <v>29</v>
      </c>
      <c r="F124" s="0" t="n">
        <v>40</v>
      </c>
      <c r="G124" s="7" t="n">
        <f aca="false">C124/F124</f>
        <v>0.25</v>
      </c>
      <c r="H124" s="7" t="n">
        <f aca="false">D124/F124</f>
        <v>0.025</v>
      </c>
      <c r="I124" s="7" t="n">
        <f aca="false">G124+H124</f>
        <v>0.275</v>
      </c>
      <c r="J124" s="7" t="n">
        <f aca="false">D124/(C124+D124)</f>
        <v>0.0909090909090909</v>
      </c>
    </row>
    <row r="125" customFormat="false" ht="12.8" hidden="false" customHeight="false" outlineLevel="0" collapsed="false">
      <c r="A125" s="19" t="s">
        <v>447</v>
      </c>
      <c r="B125" s="19" t="s">
        <v>139</v>
      </c>
      <c r="C125" s="0" t="n">
        <v>18</v>
      </c>
      <c r="D125" s="0" t="n">
        <v>24</v>
      </c>
      <c r="E125" s="0" t="n">
        <f aca="false">+F125-C125-D125</f>
        <v>14</v>
      </c>
      <c r="F125" s="0" t="n">
        <v>56</v>
      </c>
      <c r="G125" s="7" t="n">
        <f aca="false">C125/F125</f>
        <v>0.321428571428571</v>
      </c>
      <c r="H125" s="7" t="n">
        <f aca="false">D125/F125</f>
        <v>0.428571428571429</v>
      </c>
      <c r="I125" s="7" t="n">
        <f aca="false">G125+H125</f>
        <v>0.75</v>
      </c>
      <c r="J125" s="7" t="n">
        <f aca="false">D125/(C125+D125)</f>
        <v>0.571428571428571</v>
      </c>
    </row>
    <row r="126" customFormat="false" ht="12.8" hidden="false" customHeight="false" outlineLevel="0" collapsed="false">
      <c r="A126" s="19" t="s">
        <v>448</v>
      </c>
      <c r="B126" s="19" t="s">
        <v>222</v>
      </c>
      <c r="C126" s="0" t="n">
        <v>1</v>
      </c>
      <c r="E126" s="0" t="n">
        <f aca="false">+F126-C126-D126</f>
        <v>1</v>
      </c>
      <c r="F126" s="0" t="n">
        <v>2</v>
      </c>
      <c r="G126" s="7" t="n">
        <f aca="false">C126/F126</f>
        <v>0.5</v>
      </c>
      <c r="H126" s="7" t="n">
        <f aca="false">D126/F126</f>
        <v>0</v>
      </c>
      <c r="I126" s="7" t="n">
        <f aca="false">G126+H126</f>
        <v>0.5</v>
      </c>
      <c r="J126" s="7" t="n">
        <f aca="false">D126/(C126+D126)</f>
        <v>0</v>
      </c>
    </row>
  </sheetData>
  <autoFilter ref="A1:I12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:F 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36.01"/>
    <col collapsed="false" customWidth="true" hidden="false" outlineLevel="0" max="8" min="2" style="0" width="7.58"/>
  </cols>
  <sheetData>
    <row r="1" customFormat="false" ht="12.8" hidden="false" customHeight="false" outlineLevel="0" collapsed="false">
      <c r="A1" s="43" t="s">
        <v>458</v>
      </c>
      <c r="B1" s="43" t="n">
        <v>2014</v>
      </c>
      <c r="C1" s="43" t="n">
        <v>2015</v>
      </c>
      <c r="D1" s="43" t="n">
        <v>2016</v>
      </c>
      <c r="E1" s="43" t="n">
        <v>2017</v>
      </c>
      <c r="F1" s="43" t="n">
        <v>2018</v>
      </c>
      <c r="G1" s="43" t="n">
        <v>2019</v>
      </c>
      <c r="H1" s="43" t="n">
        <v>2020</v>
      </c>
    </row>
    <row r="2" customFormat="false" ht="12.8" hidden="true" customHeight="false" outlineLevel="0" collapsed="false">
      <c r="A2" s="5" t="s">
        <v>459</v>
      </c>
      <c r="B2" s="5" t="n">
        <v>83.7</v>
      </c>
      <c r="C2" s="5" t="n">
        <v>85.8</v>
      </c>
      <c r="D2" s="5" t="n">
        <v>86.1</v>
      </c>
      <c r="E2" s="5" t="n">
        <v>83.7</v>
      </c>
      <c r="F2" s="5" t="n">
        <v>87.1</v>
      </c>
      <c r="G2" s="5"/>
      <c r="H2" s="5"/>
    </row>
    <row r="3" customFormat="false" ht="12.8" hidden="false" customHeight="false" outlineLevel="0" collapsed="false">
      <c r="A3" s="5" t="s">
        <v>460</v>
      </c>
      <c r="B3" s="5" t="n">
        <v>25825</v>
      </c>
      <c r="C3" s="5" t="n">
        <v>29181</v>
      </c>
      <c r="D3" s="5" t="n">
        <v>30193</v>
      </c>
      <c r="E3" s="5" t="n">
        <v>42749</v>
      </c>
      <c r="F3" s="5" t="n">
        <v>42620</v>
      </c>
      <c r="G3" s="5" t="n">
        <v>51181</v>
      </c>
      <c r="H3" s="5" t="n">
        <v>39788</v>
      </c>
    </row>
    <row r="4" customFormat="false" ht="12.8" hidden="false" customHeight="false" outlineLevel="0" collapsed="false">
      <c r="A4" s="5" t="s">
        <v>461</v>
      </c>
      <c r="B4" s="5" t="n">
        <v>30651</v>
      </c>
      <c r="C4" s="5" t="n">
        <v>28627</v>
      </c>
      <c r="D4" s="5" t="n">
        <v>29324</v>
      </c>
      <c r="E4" s="5" t="n">
        <v>44989</v>
      </c>
      <c r="F4" s="5" t="n">
        <v>46639</v>
      </c>
      <c r="G4" s="5" t="n">
        <v>51888</v>
      </c>
      <c r="H4" s="5" t="n">
        <v>42261</v>
      </c>
    </row>
    <row r="5" customFormat="false" ht="12.8" hidden="false" customHeight="false" outlineLevel="0" collapsed="false">
      <c r="A5" s="5" t="s">
        <v>462</v>
      </c>
      <c r="B5" s="5" t="n">
        <v>27925</v>
      </c>
      <c r="C5" s="5" t="n">
        <v>25933</v>
      </c>
      <c r="D5" s="5" t="n">
        <v>28217</v>
      </c>
      <c r="E5" s="5" t="n">
        <v>43466</v>
      </c>
      <c r="F5" s="5" t="n">
        <v>44985</v>
      </c>
      <c r="G5" s="5" t="n">
        <v>48789</v>
      </c>
      <c r="H5" s="5" t="n">
        <v>40105</v>
      </c>
    </row>
    <row r="6" customFormat="false" ht="12.8" hidden="false" customHeight="false" outlineLevel="0" collapsed="false">
      <c r="A6" s="9" t="s">
        <v>463</v>
      </c>
      <c r="B6" s="9" t="n">
        <f aca="false">B4-B5</f>
        <v>2726</v>
      </c>
      <c r="C6" s="9" t="n">
        <f aca="false">C4-C5</f>
        <v>2694</v>
      </c>
      <c r="D6" s="9" t="n">
        <f aca="false">D4-D5</f>
        <v>1107</v>
      </c>
      <c r="E6" s="9" t="n">
        <f aca="false">E4-E5</f>
        <v>1523</v>
      </c>
      <c r="F6" s="9" t="n">
        <f aca="false">F4-F5</f>
        <v>1654</v>
      </c>
      <c r="G6" s="9" t="n">
        <f aca="false">G4-G5</f>
        <v>3099</v>
      </c>
      <c r="H6" s="9" t="n">
        <f aca="false">H4-H5</f>
        <v>2156</v>
      </c>
      <c r="I6" s="7" t="n">
        <f aca="false">H6/H4</f>
        <v>0.0510163034476231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14088</TotalTime>
  <Application>LibreOffice/7.0.6.2$MacOSX_X86_64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2020-01-30T16:57:32Z</dcterms:created>
  <dc:creator/>
  <dc:description/>
  <dc:language>fr-FR</dc:language>
  <cp:lastModifiedBy/>
  <dcterms:modified xsi:type="dcterms:W3CDTF">2021-06-24T09:35:22Z</dcterms:modified>
  <cp:revision>21</cp:revision>
  <dc:subject/>
  <dc:title/>
</cp:coreProperties>
</file>