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tyles.xml" ContentType="application/vnd.openxmlformats-officedocument.spreadsheetml.style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7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historique" sheetId="1" state="visible" r:id="rId2"/>
    <sheet name="2021 2020" sheetId="2" state="visible" r:id="rId3"/>
    <sheet name="da par age et genre" sheetId="3" state="visible" r:id="rId4"/>
    <sheet name="NAT PAR PROCEDURE" sheetId="4" state="visible" r:id="rId5"/>
    <sheet name="APATRIDE" sheetId="5" state="visible" r:id="rId6"/>
    <sheet name="NAT PAR TYPE" sheetId="6" state="visible" r:id="rId7"/>
    <sheet name="DEPARTEMENTS" sheetId="7" state="visible" r:id="rId8"/>
    <sheet name="GUDA" sheetId="8" state="visible" r:id="rId9"/>
    <sheet name="REGION" sheetId="9" state="visible" r:id="rId10"/>
    <sheet name="DAi NAT " sheetId="10" state="visible" r:id="rId11"/>
    <sheet name="PROTEGE" sheetId="11" state="visible" r:id="rId12"/>
  </sheets>
  <definedNames>
    <definedName function="false" hidden="true" localSheetId="4" name="_xlnm._FilterDatabase" vbProcedure="false">APATRIDE!$A$1:$K$74</definedName>
    <definedName function="false" hidden="true" localSheetId="2" name="_xlnm._FilterDatabase" vbProcedure="false">'da par age et genre'!$E$1:$N$117</definedName>
    <definedName function="false" hidden="true" localSheetId="9" name="_xlnm._FilterDatabase" vbProcedure="false">'DAi NAT '!$A$1:$H$142</definedName>
    <definedName function="false" hidden="true" localSheetId="6" name="_xlnm._FilterDatabase" vbProcedure="false">DEPARTEMENTS!$A$1:$X$118</definedName>
    <definedName function="false" hidden="true" localSheetId="7" name="_xlnm._FilterDatabase" vbProcedure="false">GUDA!$A$1:$N$43</definedName>
    <definedName function="false" hidden="true" localSheetId="3" name="_xlnm._FilterDatabase" vbProcedure="false">'NAT PAR PROCEDURE'!$A$1:$J$118</definedName>
    <definedName function="false" hidden="true" localSheetId="5" name="_xlnm._FilterDatabase" vbProcedure="false">'NAT PAR TYPE'!$A$1:$R$498</definedName>
    <definedName function="false" hidden="true" localSheetId="10" name="_xlnm._FilterDatabase" vbProcedure="false">PROTEGE!$A$1:$L$138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<sst xmlns="http://schemas.openxmlformats.org/spreadsheetml/2006/main" count="3287" uniqueCount="788">
  <si>
    <t xml:space="preserve">ANNEE</t>
  </si>
  <si>
    <t xml:space="preserve">DEMANDES</t>
  </si>
  <si>
    <t xml:space="preserve">admissions OFPRA et CNDA</t>
  </si>
  <si>
    <t xml:space="preserve">taux d'admission</t>
  </si>
  <si>
    <t xml:space="preserve">Rejets Ofpra</t>
  </si>
  <si>
    <t xml:space="preserve">taux rejet</t>
  </si>
  <si>
    <t xml:space="preserve">décisions</t>
  </si>
  <si>
    <t xml:space="preserve">type</t>
  </si>
  <si>
    <t xml:space="preserve">ÉVOLUTION 
2021 / 2020</t>
  </si>
  <si>
    <t xml:space="preserve">PREMIERES 
DEMANDES</t>
  </si>
  <si>
    <t xml:space="preserve">REEXAMENS</t>
  </si>
  <si>
    <t xml:space="preserve">REOUVERTURES</t>
  </si>
  <si>
    <t xml:space="preserve">TOTAL 
DEMANDES</t>
  </si>
  <si>
    <t xml:space="preserve">DECISIONS OFPRA</t>
  </si>
  <si>
    <t xml:space="preserve">ADMISSIONS (1+2)</t>
  </si>
  <si>
    <t xml:space="preserve">STATUT REFUGIE (1)</t>
  </si>
  <si>
    <t xml:space="preserve">PROTECTION SUBSIDIAIRE (2)</t>
  </si>
  <si>
    <t xml:space="preserve">REJETS</t>
  </si>
  <si>
    <t xml:space="preserve">CLOTURES</t>
  </si>
  <si>
    <t xml:space="preserve">TOTAL DECISIONS OFPRA</t>
  </si>
  <si>
    <t xml:space="preserve">TAUX ADMISSION OFPRA</t>
  </si>
  <si>
    <t xml:space="preserve">ADMISSIONS CNDA</t>
  </si>
  <si>
    <t xml:space="preserve">ADMISSIONS CNDA (annulations 3+4)</t>
  </si>
  <si>
    <t xml:space="preserve">STATUT REFUGIE (3)</t>
  </si>
  <si>
    <t xml:space="preserve">PROTECTION SUBSIDIAIRE (4)</t>
  </si>
  <si>
    <t xml:space="preserve">TOTAL ADMISSIONS</t>
  </si>
  <si>
    <t xml:space="preserve">TOTAL ADMISSIONS OFPRA + CNDA (1+2+3+4)</t>
  </si>
  <si>
    <t xml:space="preserve">STATUT REFUGIE (1+3)</t>
  </si>
  <si>
    <t xml:space="preserve">PROTECTION SUBSIDIAIRE (2+4)</t>
  </si>
  <si>
    <t xml:space="preserve">lat</t>
  </si>
  <si>
    <t xml:space="preserve">long</t>
  </si>
  <si>
    <t xml:space="preserve">ISO</t>
  </si>
  <si>
    <t xml:space="preserve">NATIONALITE</t>
  </si>
  <si>
    <t xml:space="preserve">ADULTES H DA</t>
  </si>
  <si>
    <t xml:space="preserve">REEX ADULTES H</t>
  </si>
  <si>
    <t xml:space="preserve">DA MIN  H</t>
  </si>
  <si>
    <t xml:space="preserve">REEX MIN H</t>
  </si>
  <si>
    <t xml:space="preserve">ADULTES FEMMES DA</t>
  </si>
  <si>
    <t xml:space="preserve">REEX ADULTES F</t>
  </si>
  <si>
    <t xml:space="preserve">DA MIN F</t>
  </si>
  <si>
    <t xml:space="preserve">REEX MIN F</t>
  </si>
  <si>
    <t xml:space="preserve">DA MIN</t>
  </si>
  <si>
    <t xml:space="preserve">REEX MIN</t>
  </si>
  <si>
    <t xml:space="preserve">ADULTES DA</t>
  </si>
  <si>
    <t xml:space="preserve">ADULTES REEX</t>
  </si>
  <si>
    <t xml:space="preserve">33.7680065</t>
  </si>
  <si>
    <t xml:space="preserve">66.2385139</t>
  </si>
  <si>
    <t xml:space="preserve">AF</t>
  </si>
  <si>
    <t xml:space="preserve">Afghanistan</t>
  </si>
  <si>
    <t xml:space="preserve">41.000028</t>
  </si>
  <si>
    <t xml:space="preserve">19.9999619</t>
  </si>
  <si>
    <t xml:space="preserve">AL</t>
  </si>
  <si>
    <t xml:space="preserve">Albanie</t>
  </si>
  <si>
    <t xml:space="preserve">40.7696272</t>
  </si>
  <si>
    <t xml:space="preserve">44.6736646</t>
  </si>
  <si>
    <t xml:space="preserve">AM</t>
  </si>
  <si>
    <t xml:space="preserve">Arménie</t>
  </si>
  <si>
    <t xml:space="preserve">-11.8775768</t>
  </si>
  <si>
    <t xml:space="preserve">17.5691241</t>
  </si>
  <si>
    <t xml:space="preserve">AO</t>
  </si>
  <si>
    <t xml:space="preserve">Angola</t>
  </si>
  <si>
    <t xml:space="preserve">-34.9964963</t>
  </si>
  <si>
    <t xml:space="preserve">-64.9672817</t>
  </si>
  <si>
    <t xml:space="preserve">AR</t>
  </si>
  <si>
    <t xml:space="preserve">Argentine</t>
  </si>
  <si>
    <t xml:space="preserve">40.3936294</t>
  </si>
  <si>
    <t xml:space="preserve">47.7872508</t>
  </si>
  <si>
    <t xml:space="preserve">AZ</t>
  </si>
  <si>
    <t xml:space="preserve">Azerbaïdjan</t>
  </si>
  <si>
    <t xml:space="preserve">44.3053476</t>
  </si>
  <si>
    <t xml:space="preserve">17.5961467</t>
  </si>
  <si>
    <t xml:space="preserve">BA</t>
  </si>
  <si>
    <t xml:space="preserve">Bosnie-Herzégovine</t>
  </si>
  <si>
    <t xml:space="preserve">23.5031022</t>
  </si>
  <si>
    <t xml:space="preserve">90.0038652</t>
  </si>
  <si>
    <t xml:space="preserve">BD</t>
  </si>
  <si>
    <t xml:space="preserve">Bangladesh</t>
  </si>
  <si>
    <t xml:space="preserve">12.0753083</t>
  </si>
  <si>
    <t xml:space="preserve">-1.6880314</t>
  </si>
  <si>
    <t xml:space="preserve">BF</t>
  </si>
  <si>
    <t xml:space="preserve">Burkina Faso</t>
  </si>
  <si>
    <t xml:space="preserve">-3.3180780581342475 </t>
  </si>
  <si>
    <t xml:space="preserve">29.878429986232906</t>
  </si>
  <si>
    <t xml:space="preserve">BI</t>
  </si>
  <si>
    <t xml:space="preserve">Burundi</t>
  </si>
  <si>
    <t xml:space="preserve">9.5293472</t>
  </si>
  <si>
    <t xml:space="preserve">2.2584408</t>
  </si>
  <si>
    <t xml:space="preserve">BJ</t>
  </si>
  <si>
    <t xml:space="preserve">Bénin</t>
  </si>
  <si>
    <t xml:space="preserve">-17.0568696</t>
  </si>
  <si>
    <t xml:space="preserve">-64.9912286</t>
  </si>
  <si>
    <t xml:space="preserve">BO</t>
  </si>
  <si>
    <t xml:space="preserve">Bolivie</t>
  </si>
  <si>
    <t xml:space="preserve">-8.596215584578642 </t>
  </si>
  <si>
    <t xml:space="preserve">-52.82851318863541</t>
  </si>
  <si>
    <t xml:space="preserve">BR</t>
  </si>
  <si>
    <t xml:space="preserve">Brésil</t>
  </si>
  <si>
    <t xml:space="preserve">27.3871254687598 </t>
  </si>
  <si>
    <t xml:space="preserve">90.42414023339857</t>
  </si>
  <si>
    <t xml:space="preserve">BT</t>
  </si>
  <si>
    <t xml:space="preserve">Bhoutan</t>
  </si>
  <si>
    <t xml:space="preserve">53.4250605</t>
  </si>
  <si>
    <t xml:space="preserve">27.6971358</t>
  </si>
  <si>
    <t xml:space="preserve">BY</t>
  </si>
  <si>
    <t xml:space="preserve">Biélorussie</t>
  </si>
  <si>
    <t xml:space="preserve">-2.8649066573216584</t>
  </si>
  <si>
    <t xml:space="preserve">24.261985008365055</t>
  </si>
  <si>
    <t xml:space="preserve">CD</t>
  </si>
  <si>
    <t xml:space="preserve">Rép. Dém. Congo</t>
  </si>
  <si>
    <t xml:space="preserve">6.6372753542586365</t>
  </si>
  <si>
    <t xml:space="preserve">20.220070646705377</t>
  </si>
  <si>
    <t xml:space="preserve">CF</t>
  </si>
  <si>
    <t xml:space="preserve">Centrafrique</t>
  </si>
  <si>
    <t xml:space="preserve">-0.7264327</t>
  </si>
  <si>
    <t xml:space="preserve">15.6419155</t>
  </si>
  <si>
    <t xml:space="preserve">CG</t>
  </si>
  <si>
    <t xml:space="preserve">Congo</t>
  </si>
  <si>
    <t xml:space="preserve">7.9897371</t>
  </si>
  <si>
    <t xml:space="preserve">-5.5679458</t>
  </si>
  <si>
    <t xml:space="preserve">CI</t>
  </si>
  <si>
    <t xml:space="preserve">Côte d'Ivoire</t>
  </si>
  <si>
    <t xml:space="preserve">-31.7613365</t>
  </si>
  <si>
    <t xml:space="preserve">-71.3187697</t>
  </si>
  <si>
    <t xml:space="preserve">CL</t>
  </si>
  <si>
    <t xml:space="preserve">Chili</t>
  </si>
  <si>
    <t xml:space="preserve">4.6125522</t>
  </si>
  <si>
    <t xml:space="preserve">13.1535811</t>
  </si>
  <si>
    <t xml:space="preserve">CM</t>
  </si>
  <si>
    <t xml:space="preserve">Cameroun</t>
  </si>
  <si>
    <t xml:space="preserve">34.32591830890648</t>
  </si>
  <si>
    <t xml:space="preserve"> 103.67287180477048</t>
  </si>
  <si>
    <t xml:space="preserve">CN</t>
  </si>
  <si>
    <t xml:space="preserve">Chine</t>
  </si>
  <si>
    <t xml:space="preserve">4.099917</t>
  </si>
  <si>
    <t xml:space="preserve">-72.9088133</t>
  </si>
  <si>
    <t xml:space="preserve">CO</t>
  </si>
  <si>
    <t xml:space="preserve">Colombie</t>
  </si>
  <si>
    <t xml:space="preserve">23.0131338</t>
  </si>
  <si>
    <t xml:space="preserve">-80.8328748</t>
  </si>
  <si>
    <t xml:space="preserve">CU</t>
  </si>
  <si>
    <t xml:space="preserve">Cuba</t>
  </si>
  <si>
    <t xml:space="preserve">11.8145966</t>
  </si>
  <si>
    <t xml:space="preserve">42.8453061</t>
  </si>
  <si>
    <t xml:space="preserve">DJ</t>
  </si>
  <si>
    <t xml:space="preserve">Djibouti</t>
  </si>
  <si>
    <t xml:space="preserve">19.0974031</t>
  </si>
  <si>
    <t xml:space="preserve">-70.3028026</t>
  </si>
  <si>
    <t xml:space="preserve">DM</t>
  </si>
  <si>
    <t xml:space="preserve">Dominique</t>
  </si>
  <si>
    <t xml:space="preserve">13.36179</t>
  </si>
  <si>
    <t xml:space="preserve">103.86056</t>
  </si>
  <si>
    <t xml:space="preserve">DO</t>
  </si>
  <si>
    <t xml:space="preserve">Dominicaine (Rép.)</t>
  </si>
  <si>
    <t xml:space="preserve">28.0000272</t>
  </si>
  <si>
    <t xml:space="preserve">2.9999825</t>
  </si>
  <si>
    <t xml:space="preserve">DZ</t>
  </si>
  <si>
    <t xml:space="preserve">Algérie</t>
  </si>
  <si>
    <t xml:space="preserve">-1.5841356950717462 </t>
  </si>
  <si>
    <t xml:space="preserve">-77.82731973709839</t>
  </si>
  <si>
    <t xml:space="preserve">EC</t>
  </si>
  <si>
    <t xml:space="preserve">Équateur</t>
  </si>
  <si>
    <t xml:space="preserve">26.2540493</t>
  </si>
  <si>
    <t xml:space="preserve">29.2675469</t>
  </si>
  <si>
    <t xml:space="preserve">EG</t>
  </si>
  <si>
    <t xml:space="preserve">Égypte</t>
  </si>
  <si>
    <t xml:space="preserve">24.1188663</t>
  </si>
  <si>
    <t xml:space="preserve">-13.9508923</t>
  </si>
  <si>
    <t xml:space="preserve">EH</t>
  </si>
  <si>
    <t xml:space="preserve">Sahara occ. (origine)</t>
  </si>
  <si>
    <t xml:space="preserve">15.9500319</t>
  </si>
  <si>
    <t xml:space="preserve">37.9999668</t>
  </si>
  <si>
    <t xml:space="preserve">ER</t>
  </si>
  <si>
    <t xml:space="preserve">Érythrée</t>
  </si>
  <si>
    <t xml:space="preserve">39.3260685</t>
  </si>
  <si>
    <t xml:space="preserve">-4.8379791</t>
  </si>
  <si>
    <t xml:space="preserve">ES</t>
  </si>
  <si>
    <t xml:space="preserve">Espagne</t>
  </si>
  <si>
    <t xml:space="preserve">10.2116702</t>
  </si>
  <si>
    <t xml:space="preserve">38.6521203</t>
  </si>
  <si>
    <t xml:space="preserve">ET</t>
  </si>
  <si>
    <t xml:space="preserve">Éthiopie</t>
  </si>
  <si>
    <t xml:space="preserve">-0.8999695</t>
  </si>
  <si>
    <t xml:space="preserve">11.6899699</t>
  </si>
  <si>
    <t xml:space="preserve">GA</t>
  </si>
  <si>
    <t xml:space="preserve">Gabon</t>
  </si>
  <si>
    <t xml:space="preserve">41.6809707</t>
  </si>
  <si>
    <t xml:space="preserve">44.0287382</t>
  </si>
  <si>
    <t xml:space="preserve">GE</t>
  </si>
  <si>
    <t xml:space="preserve">Géorgie</t>
  </si>
  <si>
    <t xml:space="preserve">8.0300284</t>
  </si>
  <si>
    <t xml:space="preserve">-1.0800271</t>
  </si>
  <si>
    <t xml:space="preserve">GH</t>
  </si>
  <si>
    <t xml:space="preserve">Ghana</t>
  </si>
  <si>
    <t xml:space="preserve">13.470062</t>
  </si>
  <si>
    <t xml:space="preserve">-15.4900464</t>
  </si>
  <si>
    <t xml:space="preserve">GM</t>
  </si>
  <si>
    <t xml:space="preserve">Gambie</t>
  </si>
  <si>
    <t xml:space="preserve">10.7226226</t>
  </si>
  <si>
    <t xml:space="preserve">-10.7083587</t>
  </si>
  <si>
    <t xml:space="preserve">GN</t>
  </si>
  <si>
    <t xml:space="preserve">Guinée</t>
  </si>
  <si>
    <t xml:space="preserve">12.100035</t>
  </si>
  <si>
    <t xml:space="preserve">-14.9000214</t>
  </si>
  <si>
    <t xml:space="preserve">GW</t>
  </si>
  <si>
    <t xml:space="preserve">Guinée-Bissau</t>
  </si>
  <si>
    <t xml:space="preserve">4.621772179921589 </t>
  </si>
  <si>
    <t xml:space="preserve">-58.70891765123881</t>
  </si>
  <si>
    <t xml:space="preserve">GY</t>
  </si>
  <si>
    <t xml:space="preserve">Guyana</t>
  </si>
  <si>
    <t xml:space="preserve">15.2572432</t>
  </si>
  <si>
    <t xml:space="preserve">-86.0755145</t>
  </si>
  <si>
    <t xml:space="preserve">HN</t>
  </si>
  <si>
    <t xml:space="preserve">Honduras</t>
  </si>
  <si>
    <t xml:space="preserve">45.5643442</t>
  </si>
  <si>
    <t xml:space="preserve">17.0118954</t>
  </si>
  <si>
    <t xml:space="preserve">HR</t>
  </si>
  <si>
    <t xml:space="preserve">Croatie</t>
  </si>
  <si>
    <t xml:space="preserve">19.1399952</t>
  </si>
  <si>
    <t xml:space="preserve">-72.3570972</t>
  </si>
  <si>
    <t xml:space="preserve">HT</t>
  </si>
  <si>
    <t xml:space="preserve">Haïti</t>
  </si>
  <si>
    <t xml:space="preserve">47.07195854355759 </t>
  </si>
  <si>
    <t xml:space="preserve">19.513565352688833</t>
  </si>
  <si>
    <t xml:space="preserve">HU</t>
  </si>
  <si>
    <t xml:space="preserve">Hongrie</t>
  </si>
  <si>
    <t xml:space="preserve">22.3511148</t>
  </si>
  <si>
    <t xml:space="preserve">78.6677428</t>
  </si>
  <si>
    <t xml:space="preserve">IN</t>
  </si>
  <si>
    <t xml:space="preserve">Inde</t>
  </si>
  <si>
    <t xml:space="preserve">33.0955793</t>
  </si>
  <si>
    <t xml:space="preserve">44.1749775</t>
  </si>
  <si>
    <t xml:space="preserve">IQ</t>
  </si>
  <si>
    <t xml:space="preserve">Irak</t>
  </si>
  <si>
    <t xml:space="preserve">IR</t>
  </si>
  <si>
    <t xml:space="preserve">Iran</t>
  </si>
  <si>
    <t xml:space="preserve">18.1850507</t>
  </si>
  <si>
    <t xml:space="preserve">-77.3947693</t>
  </si>
  <si>
    <t xml:space="preserve">JM</t>
  </si>
  <si>
    <t xml:space="preserve">Jamaïque</t>
  </si>
  <si>
    <t xml:space="preserve">31.213412000709287 </t>
  </si>
  <si>
    <t xml:space="preserve">36.833565557607386</t>
  </si>
  <si>
    <t xml:space="preserve">JO</t>
  </si>
  <si>
    <t xml:space="preserve">Jordanie</t>
  </si>
  <si>
    <t xml:space="preserve">1.4419683</t>
  </si>
  <si>
    <t xml:space="preserve">38.4313975</t>
  </si>
  <si>
    <t xml:space="preserve">KE</t>
  </si>
  <si>
    <t xml:space="preserve">Kenya</t>
  </si>
  <si>
    <t xml:space="preserve">41.5089324</t>
  </si>
  <si>
    <t xml:space="preserve">74.724091</t>
  </si>
  <si>
    <t xml:space="preserve">KG</t>
  </si>
  <si>
    <t xml:space="preserve">Kirghizstan</t>
  </si>
  <si>
    <t xml:space="preserve">13.5066394</t>
  </si>
  <si>
    <t xml:space="preserve">104.869423</t>
  </si>
  <si>
    <t xml:space="preserve">KH</t>
  </si>
  <si>
    <t xml:space="preserve">Cambodge</t>
  </si>
  <si>
    <t xml:space="preserve">-12.2045176</t>
  </si>
  <si>
    <t xml:space="preserve">44.2832964</t>
  </si>
  <si>
    <t xml:space="preserve">KM</t>
  </si>
  <si>
    <t xml:space="preserve">Comores</t>
  </si>
  <si>
    <t xml:space="preserve">29.2733964</t>
  </si>
  <si>
    <t xml:space="preserve">47.4979476</t>
  </si>
  <si>
    <t xml:space="preserve">KW</t>
  </si>
  <si>
    <t xml:space="preserve">Koweït</t>
  </si>
  <si>
    <t xml:space="preserve">47.2286086</t>
  </si>
  <si>
    <t xml:space="preserve">65.2093197</t>
  </si>
  <si>
    <t xml:space="preserve">KZ</t>
  </si>
  <si>
    <t xml:space="preserve">Kazakhstan</t>
  </si>
  <si>
    <t xml:space="preserve">33.8750629</t>
  </si>
  <si>
    <t xml:space="preserve">35.843409</t>
  </si>
  <si>
    <t xml:space="preserve">LB</t>
  </si>
  <si>
    <t xml:space="preserve">Liban</t>
  </si>
  <si>
    <t xml:space="preserve">13.909507598815697 </t>
  </si>
  <si>
    <t xml:space="preserve">-60.985141847849555</t>
  </si>
  <si>
    <t xml:space="preserve">LC</t>
  </si>
  <si>
    <t xml:space="preserve">Sainte-Lucie</t>
  </si>
  <si>
    <t xml:space="preserve">7.5554942</t>
  </si>
  <si>
    <t xml:space="preserve">80.7137847</t>
  </si>
  <si>
    <t xml:space="preserve">LK</t>
  </si>
  <si>
    <t xml:space="preserve">Sri Lanka</t>
  </si>
  <si>
    <t xml:space="preserve">5.7499721</t>
  </si>
  <si>
    <t xml:space="preserve">-9.3658524</t>
  </si>
  <si>
    <t xml:space="preserve">LR</t>
  </si>
  <si>
    <t xml:space="preserve">Libéria</t>
  </si>
  <si>
    <t xml:space="preserve">26.8234472</t>
  </si>
  <si>
    <t xml:space="preserve">18.1236723</t>
  </si>
  <si>
    <t xml:space="preserve">LY</t>
  </si>
  <si>
    <t xml:space="preserve">Libye</t>
  </si>
  <si>
    <t xml:space="preserve">31.1728205</t>
  </si>
  <si>
    <t xml:space="preserve">-7.3362482</t>
  </si>
  <si>
    <t xml:space="preserve">MA</t>
  </si>
  <si>
    <t xml:space="preserve">Maroc</t>
  </si>
  <si>
    <t xml:space="preserve">47.25</t>
  </si>
  <si>
    <t xml:space="preserve">28.58333</t>
  </si>
  <si>
    <t xml:space="preserve">MD</t>
  </si>
  <si>
    <t xml:space="preserve">Moldavie</t>
  </si>
  <si>
    <t xml:space="preserve">42.9868853</t>
  </si>
  <si>
    <t xml:space="preserve">19.5180992</t>
  </si>
  <si>
    <t xml:space="preserve">ME</t>
  </si>
  <si>
    <t xml:space="preserve">Monténégro</t>
  </si>
  <si>
    <t xml:space="preserve">-18.9249604</t>
  </si>
  <si>
    <t xml:space="preserve">46.4416422</t>
  </si>
  <si>
    <t xml:space="preserve">MG</t>
  </si>
  <si>
    <t xml:space="preserve">Madagascar</t>
  </si>
  <si>
    <t xml:space="preserve">41.6171214</t>
  </si>
  <si>
    <t xml:space="preserve">21.7168387</t>
  </si>
  <si>
    <t xml:space="preserve">MK</t>
  </si>
  <si>
    <t xml:space="preserve">Macédoine du Nord (Rép.)</t>
  </si>
  <si>
    <t xml:space="preserve">16.3700359</t>
  </si>
  <si>
    <t xml:space="preserve">-2.2900239</t>
  </si>
  <si>
    <t xml:space="preserve">ML</t>
  </si>
  <si>
    <t xml:space="preserve">Mali</t>
  </si>
  <si>
    <t xml:space="preserve">17.1750495</t>
  </si>
  <si>
    <t xml:space="preserve">95.9999652</t>
  </si>
  <si>
    <t xml:space="preserve">MM</t>
  </si>
  <si>
    <t xml:space="preserve">Birmanie</t>
  </si>
  <si>
    <t xml:space="preserve">46.8250388</t>
  </si>
  <si>
    <t xml:space="preserve">103.8499736</t>
  </si>
  <si>
    <t xml:space="preserve">MN</t>
  </si>
  <si>
    <t xml:space="preserve">Mongolie</t>
  </si>
  <si>
    <t xml:space="preserve">20.2540382</t>
  </si>
  <si>
    <t xml:space="preserve">-9.2399263</t>
  </si>
  <si>
    <t xml:space="preserve">MR</t>
  </si>
  <si>
    <t xml:space="preserve">Mauritanie</t>
  </si>
  <si>
    <t xml:space="preserve">-20.2759451</t>
  </si>
  <si>
    <t xml:space="preserve">57.5703566</t>
  </si>
  <si>
    <t xml:space="preserve">MU</t>
  </si>
  <si>
    <t xml:space="preserve">Maurice</t>
  </si>
  <si>
    <t xml:space="preserve">19.4326296</t>
  </si>
  <si>
    <t xml:space="preserve">-99.1331785</t>
  </si>
  <si>
    <t xml:space="preserve">MX</t>
  </si>
  <si>
    <t xml:space="preserve">Mexique</t>
  </si>
  <si>
    <t xml:space="preserve">3.6017966377707986 </t>
  </si>
  <si>
    <t xml:space="preserve">102.5892588236328</t>
  </si>
  <si>
    <t xml:space="preserve">MY</t>
  </si>
  <si>
    <t xml:space="preserve">Malaisie</t>
  </si>
  <si>
    <t xml:space="preserve">17.7356214</t>
  </si>
  <si>
    <t xml:space="preserve">9.3238432</t>
  </si>
  <si>
    <t xml:space="preserve">NE</t>
  </si>
  <si>
    <t xml:space="preserve">Niger</t>
  </si>
  <si>
    <t xml:space="preserve">9.6000359</t>
  </si>
  <si>
    <t xml:space="preserve">7.9999721</t>
  </si>
  <si>
    <t xml:space="preserve">NG</t>
  </si>
  <si>
    <t xml:space="preserve">Nigéria</t>
  </si>
  <si>
    <t xml:space="preserve">12.6090157</t>
  </si>
  <si>
    <t xml:space="preserve">-85.2936911</t>
  </si>
  <si>
    <t xml:space="preserve">NI</t>
  </si>
  <si>
    <t xml:space="preserve">Nicaragua</t>
  </si>
  <si>
    <t xml:space="preserve">28.1083929</t>
  </si>
  <si>
    <t xml:space="preserve">84.0917139</t>
  </si>
  <si>
    <t xml:space="preserve">NP</t>
  </si>
  <si>
    <t xml:space="preserve">Népal</t>
  </si>
  <si>
    <t xml:space="preserve">-6.8699697</t>
  </si>
  <si>
    <t xml:space="preserve">-75.0458515</t>
  </si>
  <si>
    <t xml:space="preserve">PE</t>
  </si>
  <si>
    <t xml:space="preserve">Pérou</t>
  </si>
  <si>
    <t xml:space="preserve">12.7503486</t>
  </si>
  <si>
    <t xml:space="preserve">122.7312101</t>
  </si>
  <si>
    <t xml:space="preserve">PH</t>
  </si>
  <si>
    <t xml:space="preserve">Philippines</t>
  </si>
  <si>
    <t xml:space="preserve">30.3308401</t>
  </si>
  <si>
    <t xml:space="preserve">71.247499</t>
  </si>
  <si>
    <t xml:space="preserve">PK</t>
  </si>
  <si>
    <t xml:space="preserve">Pakistan</t>
  </si>
  <si>
    <t xml:space="preserve">52.215933</t>
  </si>
  <si>
    <t xml:space="preserve">19.134422</t>
  </si>
  <si>
    <t xml:space="preserve">PL</t>
  </si>
  <si>
    <t xml:space="preserve">Pologne</t>
  </si>
  <si>
    <t xml:space="preserve">31.9021555284114</t>
  </si>
  <si>
    <t xml:space="preserve">35.22151468587796</t>
  </si>
  <si>
    <t xml:space="preserve">PS</t>
  </si>
  <si>
    <t xml:space="preserve">Palestine (autorité)</t>
  </si>
  <si>
    <t xml:space="preserve">-23.127985546122865</t>
  </si>
  <si>
    <t xml:space="preserve"> -58.0251731543864</t>
  </si>
  <si>
    <t xml:space="preserve">PY</t>
  </si>
  <si>
    <t xml:space="preserve">Paraguay</t>
  </si>
  <si>
    <t xml:space="preserve">44.07842770770453</t>
  </si>
  <si>
    <t xml:space="preserve">20.728391810887217</t>
  </si>
  <si>
    <t xml:space="preserve">RS</t>
  </si>
  <si>
    <t xml:space="preserve">Serbie</t>
  </si>
  <si>
    <t xml:space="preserve">64.6863136</t>
  </si>
  <si>
    <t xml:space="preserve">97.7453061</t>
  </si>
  <si>
    <t xml:space="preserve">RU</t>
  </si>
  <si>
    <t xml:space="preserve">Russie</t>
  </si>
  <si>
    <t xml:space="preserve">-1.9646631</t>
  </si>
  <si>
    <t xml:space="preserve">30.0644358</t>
  </si>
  <si>
    <t xml:space="preserve">RW</t>
  </si>
  <si>
    <t xml:space="preserve">Rwanda</t>
  </si>
  <si>
    <t xml:space="preserve">25.6242618</t>
  </si>
  <si>
    <t xml:space="preserve">42.3528328</t>
  </si>
  <si>
    <t xml:space="preserve">SA</t>
  </si>
  <si>
    <t xml:space="preserve">Arabie saoudite</t>
  </si>
  <si>
    <t xml:space="preserve">14.5844444</t>
  </si>
  <si>
    <t xml:space="preserve">29.4917691</t>
  </si>
  <si>
    <t xml:space="preserve">SD</t>
  </si>
  <si>
    <t xml:space="preserve">Soudan</t>
  </si>
  <si>
    <t xml:space="preserve">8.6400349</t>
  </si>
  <si>
    <t xml:space="preserve">-11.8400269</t>
  </si>
  <si>
    <t xml:space="preserve">SL</t>
  </si>
  <si>
    <t xml:space="preserve">Sierra Leone</t>
  </si>
  <si>
    <t xml:space="preserve">14.4750607</t>
  </si>
  <si>
    <t xml:space="preserve">-14.4529612</t>
  </si>
  <si>
    <t xml:space="preserve">SN</t>
  </si>
  <si>
    <t xml:space="preserve">Sénégal</t>
  </si>
  <si>
    <t xml:space="preserve">8.3676771</t>
  </si>
  <si>
    <t xml:space="preserve">49.083416</t>
  </si>
  <si>
    <t xml:space="preserve">SO</t>
  </si>
  <si>
    <t xml:space="preserve">Somalie</t>
  </si>
  <si>
    <t xml:space="preserve">4.1413025</t>
  </si>
  <si>
    <t xml:space="preserve">-56.0771187</t>
  </si>
  <si>
    <t xml:space="preserve">SR</t>
  </si>
  <si>
    <t xml:space="preserve">Suriname</t>
  </si>
  <si>
    <t xml:space="preserve">7.8699431</t>
  </si>
  <si>
    <t xml:space="preserve">29.6667897</t>
  </si>
  <si>
    <t xml:space="preserve">SS</t>
  </si>
  <si>
    <t xml:space="preserve">Soudan du Sud</t>
  </si>
  <si>
    <t xml:space="preserve">48.85342641155759 </t>
  </si>
  <si>
    <t xml:space="preserve">2.4919518643543594</t>
  </si>
  <si>
    <t xml:space="preserve">STLS</t>
  </si>
  <si>
    <t xml:space="preserve">APATRIDES</t>
  </si>
  <si>
    <t xml:space="preserve">13.8000382</t>
  </si>
  <si>
    <t xml:space="preserve">-88.9140683</t>
  </si>
  <si>
    <t xml:space="preserve">SV</t>
  </si>
  <si>
    <t xml:space="preserve">Salvador</t>
  </si>
  <si>
    <t xml:space="preserve">34.98476219837329</t>
  </si>
  <si>
    <t xml:space="preserve">38.36686492309857</t>
  </si>
  <si>
    <t xml:space="preserve">SY</t>
  </si>
  <si>
    <t xml:space="preserve">Syrie</t>
  </si>
  <si>
    <t xml:space="preserve">15.6134137</t>
  </si>
  <si>
    <t xml:space="preserve">19.0156172</t>
  </si>
  <si>
    <t xml:space="preserve">TD</t>
  </si>
  <si>
    <t xml:space="preserve">Tchad</t>
  </si>
  <si>
    <t xml:space="preserve">8.7800265</t>
  </si>
  <si>
    <t xml:space="preserve">1.0199765</t>
  </si>
  <si>
    <t xml:space="preserve">TG</t>
  </si>
  <si>
    <t xml:space="preserve">Togo</t>
  </si>
  <si>
    <t xml:space="preserve">38.6281733</t>
  </si>
  <si>
    <t xml:space="preserve">70.8156541</t>
  </si>
  <si>
    <t xml:space="preserve">TJ</t>
  </si>
  <si>
    <t xml:space="preserve">Tadjikistan</t>
  </si>
  <si>
    <t xml:space="preserve">39.3763807</t>
  </si>
  <si>
    <t xml:space="preserve">59.3924609</t>
  </si>
  <si>
    <t xml:space="preserve">TM</t>
  </si>
  <si>
    <t xml:space="preserve">Turkménistan</t>
  </si>
  <si>
    <t xml:space="preserve">33.8439408</t>
  </si>
  <si>
    <t xml:space="preserve">9.400138</t>
  </si>
  <si>
    <t xml:space="preserve">TN</t>
  </si>
  <si>
    <t xml:space="preserve">Tunisie</t>
  </si>
  <si>
    <t xml:space="preserve">38.9597594</t>
  </si>
  <si>
    <t xml:space="preserve">34.9249653</t>
  </si>
  <si>
    <t xml:space="preserve">TR</t>
  </si>
  <si>
    <t xml:space="preserve">Turquie</t>
  </si>
  <si>
    <t xml:space="preserve">-6.488045701078507 </t>
  </si>
  <si>
    <t xml:space="preserve">35.11921375176565</t>
  </si>
  <si>
    <t xml:space="preserve">TZ</t>
  </si>
  <si>
    <t xml:space="preserve">Tanzanie</t>
  </si>
  <si>
    <t xml:space="preserve">49.4871968</t>
  </si>
  <si>
    <t xml:space="preserve">31.2718321</t>
  </si>
  <si>
    <t xml:space="preserve">UA</t>
  </si>
  <si>
    <t xml:space="preserve">Ukraine</t>
  </si>
  <si>
    <t xml:space="preserve">1.5333554</t>
  </si>
  <si>
    <t xml:space="preserve">32.2166578</t>
  </si>
  <si>
    <t xml:space="preserve">UG</t>
  </si>
  <si>
    <t xml:space="preserve">Ouganda</t>
  </si>
  <si>
    <t xml:space="preserve">39.7837304</t>
  </si>
  <si>
    <t xml:space="preserve">-100.445882</t>
  </si>
  <si>
    <t xml:space="preserve">US</t>
  </si>
  <si>
    <t xml:space="preserve">États-Unis</t>
  </si>
  <si>
    <t xml:space="preserve">41.32373</t>
  </si>
  <si>
    <t xml:space="preserve">63.9528098</t>
  </si>
  <si>
    <t xml:space="preserve">UZ</t>
  </si>
  <si>
    <t xml:space="preserve">Ouzbékistan</t>
  </si>
  <si>
    <t xml:space="preserve">8.0018709</t>
  </si>
  <si>
    <t xml:space="preserve">-66.1109318</t>
  </si>
  <si>
    <t xml:space="preserve">VE</t>
  </si>
  <si>
    <t xml:space="preserve">Vénézuela</t>
  </si>
  <si>
    <t xml:space="preserve">13.2904027</t>
  </si>
  <si>
    <t xml:space="preserve">108.4265113</t>
  </si>
  <si>
    <t xml:space="preserve">VN</t>
  </si>
  <si>
    <t xml:space="preserve">Vietnam</t>
  </si>
  <si>
    <t xml:space="preserve">42.670348836037846 </t>
  </si>
  <si>
    <t xml:space="preserve">21.137243719090794</t>
  </si>
  <si>
    <t xml:space="preserve">XK</t>
  </si>
  <si>
    <t xml:space="preserve">Kosovo</t>
  </si>
  <si>
    <t xml:space="preserve">16.3471243</t>
  </si>
  <si>
    <t xml:space="preserve">47.8915271</t>
  </si>
  <si>
    <t xml:space="preserve">YE</t>
  </si>
  <si>
    <t xml:space="preserve">Yémen</t>
  </si>
  <si>
    <t xml:space="preserve">-28.8166236</t>
  </si>
  <si>
    <t xml:space="preserve">24.991639</t>
  </si>
  <si>
    <t xml:space="preserve">ZA</t>
  </si>
  <si>
    <t xml:space="preserve">Afrique du Sud</t>
  </si>
  <si>
    <t xml:space="preserve">-19.0643819051748</t>
  </si>
  <si>
    <t xml:space="preserve"> 29.907652756295388</t>
  </si>
  <si>
    <t xml:space="preserve">ZW</t>
  </si>
  <si>
    <t xml:space="preserve">Autres Afrique</t>
  </si>
  <si>
    <t xml:space="preserve">ZZAM</t>
  </si>
  <si>
    <t xml:space="preserve">Autres Amériques</t>
  </si>
  <si>
    <t xml:space="preserve">ZZAS</t>
  </si>
  <si>
    <t xml:space="preserve">Autres Asie</t>
  </si>
  <si>
    <t xml:space="preserve">ZZEU</t>
  </si>
  <si>
    <t xml:space="preserve">Autres Europe</t>
  </si>
  <si>
    <t xml:space="preserve">TOTAL</t>
  </si>
  <si>
    <t xml:space="preserve">PREMIERES
DEMANDES</t>
  </si>
  <si>
    <t xml:space="preserve">données eurostat</t>
  </si>
  <si>
    <t xml:space="preserve">DA PA enregistrées</t>
  </si>
  <si>
    <t xml:space="preserve">PN OFPRA</t>
  </si>
  <si>
    <t xml:space="preserve">PA OFPRA</t>
  </si>
  <si>
    <t xml:space="preserve">PART DES PROCEDURES
ACCELEREES</t>
  </si>
  <si>
    <t xml:space="preserve">différence</t>
  </si>
  <si>
    <t xml:space="preserve">Nationalité indéterminée - apatride</t>
  </si>
  <si>
    <t xml:space="preserve">Zimbabwé</t>
  </si>
  <si>
    <t xml:space="preserve">PAYS DE NAISSANCE</t>
  </si>
  <si>
    <t xml:space="preserve">DA</t>
  </si>
  <si>
    <t xml:space="preserve">APATRIDE</t>
  </si>
  <si>
    <t xml:space="preserve">TOTAL
DECISIONS</t>
  </si>
  <si>
    <t xml:space="preserve">TAUX
ADMISSION</t>
  </si>
  <si>
    <t xml:space="preserve">IT</t>
  </si>
  <si>
    <t xml:space="preserve">Italie</t>
  </si>
  <si>
    <t xml:space="preserve">ex-URSS</t>
  </si>
  <si>
    <t xml:space="preserve">LA</t>
  </si>
  <si>
    <t xml:space="preserve">Laos</t>
  </si>
  <si>
    <t xml:space="preserve">ex-Yougoslavie</t>
  </si>
  <si>
    <t xml:space="preserve">FR</t>
  </si>
  <si>
    <t xml:space="preserve">France</t>
  </si>
  <si>
    <t xml:space="preserve">DE</t>
  </si>
  <si>
    <t xml:space="preserve">Allemagne</t>
  </si>
  <si>
    <t xml:space="preserve">INDETERMINE</t>
  </si>
  <si>
    <t xml:space="preserve">NL</t>
  </si>
  <si>
    <t xml:space="preserve">Pays-Bas</t>
  </si>
  <si>
    <t xml:space="preserve">AE</t>
  </si>
  <si>
    <t xml:space="preserve">Émirats arabes unis</t>
  </si>
  <si>
    <t xml:space="preserve">.</t>
  </si>
  <si>
    <t xml:space="preserve">RO</t>
  </si>
  <si>
    <t xml:space="preserve">Roumanie</t>
  </si>
  <si>
    <t xml:space="preserve">GR</t>
  </si>
  <si>
    <t xml:space="preserve">Grèce</t>
  </si>
  <si>
    <t xml:space="preserve">BE</t>
  </si>
  <si>
    <t xml:space="preserve">Belgique</t>
  </si>
  <si>
    <t xml:space="preserve">Rép Pop de Chine</t>
  </si>
  <si>
    <t xml:space="preserve">CZ</t>
  </si>
  <si>
    <t xml:space="preserve">Tchéquie</t>
  </si>
  <si>
    <t xml:space="preserve">CH</t>
  </si>
  <si>
    <t xml:space="preserve">Suisse</t>
  </si>
  <si>
    <t xml:space="preserve">PT</t>
  </si>
  <si>
    <t xml:space="preserve">Portugal</t>
  </si>
  <si>
    <t xml:space="preserve">TYPE</t>
  </si>
  <si>
    <t xml:space="preserve">TOTAL
DEMANDES</t>
  </si>
  <si>
    <t xml:space="preserve">STATUT
REFUGIE (1)</t>
  </si>
  <si>
    <t xml:space="preserve">PROTECTION
SUBSIDIAIRE (2)</t>
  </si>
  <si>
    <t xml:space="preserve">ADMISSIONS
(1+2)</t>
  </si>
  <si>
    <t xml:space="preserve">PROTECTION
SUBSIDIAIRE (4)</t>
  </si>
  <si>
    <t xml:space="preserve">ADMISSIONS
(annulations 3+4)</t>
  </si>
  <si>
    <t xml:space="preserve">TOTL</t>
  </si>
  <si>
    <t xml:space="preserve">ADULTES</t>
  </si>
  <si>
    <t xml:space="preserve">FEMMES</t>
  </si>
  <si>
    <t xml:space="preserve">ADULTES FEMMES</t>
  </si>
  <si>
    <t xml:space="preserve">JEDI</t>
  </si>
  <si>
    <t xml:space="preserve">Autres amériques</t>
  </si>
  <si>
    <t xml:space="preserve">autres Asie</t>
  </si>
  <si>
    <t xml:space="preserve">Nationalité indéterminée - autre</t>
  </si>
  <si>
    <t xml:space="preserve">ZZAF</t>
  </si>
  <si>
    <t xml:space="preserve">ND</t>
  </si>
  <si>
    <t xml:space="preserve">GUDA</t>
  </si>
  <si>
    <t xml:space="preserve">NR</t>
  </si>
  <si>
    <t xml:space="preserve">DEPARTEMENT</t>
  </si>
  <si>
    <t xml:space="preserve">DAI DECEMBRE 2020</t>
  </si>
  <si>
    <t xml:space="preserve">1ERE DA</t>
  </si>
  <si>
    <t xml:space="preserve">REFUGIE OFPRA</t>
  </si>
  <si>
    <t xml:space="preserve">PS OFPRA</t>
  </si>
  <si>
    <t xml:space="preserve">REFUGIE CNDA</t>
  </si>
  <si>
    <t xml:space="preserve">PS CNDA</t>
  </si>
  <si>
    <t xml:space="preserve">ADMISSIONS OFPRA</t>
  </si>
  <si>
    <t xml:space="preserve">ANNULATIONS CNDA</t>
  </si>
  <si>
    <t xml:space="preserve">total accords</t>
  </si>
  <si>
    <t xml:space="preserve">TX GLOBAL</t>
  </si>
  <si>
    <t xml:space="preserve">DAI DECEMBRE 2021</t>
  </si>
  <si>
    <t xml:space="preserve">DIFF</t>
  </si>
  <si>
    <t xml:space="preserve">evolution dai</t>
  </si>
  <si>
    <t xml:space="preserve">Ain</t>
  </si>
  <si>
    <t xml:space="preserve">Aisne</t>
  </si>
  <si>
    <t xml:space="preserve">Allier</t>
  </si>
  <si>
    <t xml:space="preserve">Alpes-de-Haute-Provence</t>
  </si>
  <si>
    <t xml:space="preserve">Hautes-Alpes</t>
  </si>
  <si>
    <t xml:space="preserve">Alpes-Maritimes</t>
  </si>
  <si>
    <t xml:space="preserve">Ardèche</t>
  </si>
  <si>
    <t xml:space="preserve">Ardennes</t>
  </si>
  <si>
    <t xml:space="preserve">Ariège</t>
  </si>
  <si>
    <t xml:space="preserve">Aube</t>
  </si>
  <si>
    <t xml:space="preserve">Aude</t>
  </si>
  <si>
    <t xml:space="preserve">Aveyron</t>
  </si>
  <si>
    <t xml:space="preserve">Bouches-du-Rhône</t>
  </si>
  <si>
    <t xml:space="preserve">Calvados</t>
  </si>
  <si>
    <t xml:space="preserve">Cantal</t>
  </si>
  <si>
    <t xml:space="preserve">Charente</t>
  </si>
  <si>
    <t xml:space="preserve">Charente-Maritime</t>
  </si>
  <si>
    <t xml:space="preserve">Cher</t>
  </si>
  <si>
    <t xml:space="preserve">Corrèze</t>
  </si>
  <si>
    <t xml:space="preserve">Corse</t>
  </si>
  <si>
    <t xml:space="preserve">Côte-d Or</t>
  </si>
  <si>
    <t xml:space="preserve">Côtes-d Armor</t>
  </si>
  <si>
    <t xml:space="preserve">Creuse</t>
  </si>
  <si>
    <t xml:space="preserve">Dordogne</t>
  </si>
  <si>
    <t xml:space="preserve">Doubs</t>
  </si>
  <si>
    <t xml:space="preserve">Drôme</t>
  </si>
  <si>
    <t xml:space="preserve">Eure</t>
  </si>
  <si>
    <t xml:space="preserve">Eure-et-Loire</t>
  </si>
  <si>
    <t xml:space="preserve">Finistère</t>
  </si>
  <si>
    <t xml:space="preserve">Gard</t>
  </si>
  <si>
    <t xml:space="preserve">Haute-Garonne</t>
  </si>
  <si>
    <t xml:space="preserve">Gers</t>
  </si>
  <si>
    <t xml:space="preserve">Gironde</t>
  </si>
  <si>
    <t xml:space="preserve">Hérault</t>
  </si>
  <si>
    <t xml:space="preserve">Ille-et-Vilaine</t>
  </si>
  <si>
    <t xml:space="preserve">Indre</t>
  </si>
  <si>
    <t xml:space="preserve">Indre-et-Loire</t>
  </si>
  <si>
    <t xml:space="preserve">Isère</t>
  </si>
  <si>
    <t xml:space="preserve">Jura</t>
  </si>
  <si>
    <t xml:space="preserve">Landes</t>
  </si>
  <si>
    <t xml:space="preserve">Loir-et-Cher</t>
  </si>
  <si>
    <t xml:space="preserve">Loire</t>
  </si>
  <si>
    <t xml:space="preserve">Haute-Loire</t>
  </si>
  <si>
    <t xml:space="preserve">Loire-Atlantique</t>
  </si>
  <si>
    <t xml:space="preserve">Loiret</t>
  </si>
  <si>
    <t xml:space="preserve">Lot</t>
  </si>
  <si>
    <t xml:space="preserve">Lot-et-Garonne</t>
  </si>
  <si>
    <t xml:space="preserve">Lozère</t>
  </si>
  <si>
    <t xml:space="preserve">Maine-et-Loire</t>
  </si>
  <si>
    <t xml:space="preserve">Manche</t>
  </si>
  <si>
    <t xml:space="preserve">Marne</t>
  </si>
  <si>
    <t xml:space="preserve">Haute-Marne</t>
  </si>
  <si>
    <t xml:space="preserve">Mayenne</t>
  </si>
  <si>
    <t xml:space="preserve">Meurthe-et-Moselle</t>
  </si>
  <si>
    <t xml:space="preserve">Meuse</t>
  </si>
  <si>
    <t xml:space="preserve">Morbihan</t>
  </si>
  <si>
    <t xml:space="preserve">Moselle</t>
  </si>
  <si>
    <t xml:space="preserve">Nièvre</t>
  </si>
  <si>
    <t xml:space="preserve">Nord</t>
  </si>
  <si>
    <t xml:space="preserve">Oise</t>
  </si>
  <si>
    <t xml:space="preserve">Orne</t>
  </si>
  <si>
    <t xml:space="preserve">Pas-de-Calais</t>
  </si>
  <si>
    <t xml:space="preserve">Puy-de-Dôme</t>
  </si>
  <si>
    <t xml:space="preserve">Pyrénées-Atlantiques</t>
  </si>
  <si>
    <t xml:space="preserve">Hautes-Pyrénées</t>
  </si>
  <si>
    <t xml:space="preserve">Pyrénées-Orientales</t>
  </si>
  <si>
    <t xml:space="preserve">Bas-Rhin</t>
  </si>
  <si>
    <t xml:space="preserve">Haut-Rhin</t>
  </si>
  <si>
    <t xml:space="preserve">Rhône</t>
  </si>
  <si>
    <t xml:space="preserve">Haute-Saône</t>
  </si>
  <si>
    <t xml:space="preserve">Saône-et-Loire</t>
  </si>
  <si>
    <t xml:space="preserve">Sarthe</t>
  </si>
  <si>
    <t xml:space="preserve">Savoie</t>
  </si>
  <si>
    <t xml:space="preserve">Haute-Savoie</t>
  </si>
  <si>
    <t xml:space="preserve">Paris</t>
  </si>
  <si>
    <t xml:space="preserve">Seine-Maritime</t>
  </si>
  <si>
    <t xml:space="preserve">Seine-et-Marne</t>
  </si>
  <si>
    <t xml:space="preserve">Yvelines</t>
  </si>
  <si>
    <t xml:space="preserve">Deux-Sèvres</t>
  </si>
  <si>
    <t xml:space="preserve">Somme</t>
  </si>
  <si>
    <t xml:space="preserve">Tarn</t>
  </si>
  <si>
    <t xml:space="preserve">Tarn-et-Garonne</t>
  </si>
  <si>
    <t xml:space="preserve">Var</t>
  </si>
  <si>
    <t xml:space="preserve">Vaucluse</t>
  </si>
  <si>
    <t xml:space="preserve">Vendée</t>
  </si>
  <si>
    <t xml:space="preserve">Vienne</t>
  </si>
  <si>
    <t xml:space="preserve">Haute-Vienne</t>
  </si>
  <si>
    <t xml:space="preserve">Vosges</t>
  </si>
  <si>
    <t xml:space="preserve">Yonne</t>
  </si>
  <si>
    <t xml:space="preserve">Territoire de Belfort</t>
  </si>
  <si>
    <t xml:space="preserve">Essonne</t>
  </si>
  <si>
    <t xml:space="preserve">Hauts-de-Seine</t>
  </si>
  <si>
    <t xml:space="preserve">Seine-Saint-Denis</t>
  </si>
  <si>
    <t xml:space="preserve">Val-de-Marne</t>
  </si>
  <si>
    <t xml:space="preserve">Val-d Oise</t>
  </si>
  <si>
    <t xml:space="preserve">Guadeloupe</t>
  </si>
  <si>
    <t xml:space="preserve">Martinique</t>
  </si>
  <si>
    <t xml:space="preserve">Guyane</t>
  </si>
  <si>
    <t xml:space="preserve">Réunion</t>
  </si>
  <si>
    <t xml:space="preserve">Mayotte</t>
  </si>
  <si>
    <t xml:space="preserve">Saint-Martin</t>
  </si>
  <si>
    <t xml:space="preserve">Nouvelle-Calédonie</t>
  </si>
  <si>
    <t xml:space="preserve">N/D</t>
  </si>
  <si>
    <t xml:space="preserve">Bourgogne-Franche-Comté</t>
  </si>
  <si>
    <t xml:space="preserve">Bretagne</t>
  </si>
  <si>
    <t xml:space="preserve">Pays-de-la-Loire</t>
  </si>
  <si>
    <t xml:space="preserve">Centre-Val-de-Loire</t>
  </si>
  <si>
    <t xml:space="preserve">Normandie</t>
  </si>
  <si>
    <t xml:space="preserve">Hauts-de-France</t>
  </si>
  <si>
    <t xml:space="preserve">Nouvelle-Aquitaine</t>
  </si>
  <si>
    <t xml:space="preserve">Grand-Est</t>
  </si>
  <si>
    <t xml:space="preserve">Auvergne-Rhône-Alpes</t>
  </si>
  <si>
    <t xml:space="preserve">Occitanie</t>
  </si>
  <si>
    <t xml:space="preserve">Ile-de-France</t>
  </si>
  <si>
    <t xml:space="preserve">Provence-Alpes-Côte dAzur</t>
  </si>
  <si>
    <t xml:space="preserve">Outre-mer</t>
  </si>
  <si>
    <t xml:space="preserve"> REEXAMENS</t>
  </si>
  <si>
    <t xml:space="preserve">
REFUGIE (1)</t>
  </si>
  <si>
    <t xml:space="preserve">ACCORDS </t>
  </si>
  <si>
    <t xml:space="preserve">PART DAI DEC</t>
  </si>
  <si>
    <t xml:space="preserve">PART DAI DEC 2021</t>
  </si>
  <si>
    <t xml:space="preserve">Total Result</t>
  </si>
  <si>
    <t xml:space="preserve">PREMIERESDEMANDES</t>
  </si>
  <si>
    <t xml:space="preserve">STATUTREFUGIE (1)</t>
  </si>
  <si>
    <t xml:space="preserve">PROTECTIONSUBSIDIAIRE (2)</t>
  </si>
  <si>
    <t xml:space="preserve">PROTECTIONSUBSIDIAIRE (4)</t>
  </si>
  <si>
    <t xml:space="preserve">part da</t>
  </si>
  <si>
    <t xml:space="preserve">part reex</t>
  </si>
  <si>
    <t xml:space="preserve">part demandes</t>
  </si>
  <si>
    <t xml:space="preserve">part refugie</t>
  </si>
  <si>
    <t xml:space="preserve">part ps</t>
  </si>
  <si>
    <t xml:space="preserve">part rejet</t>
  </si>
  <si>
    <t xml:space="preserve">part décisions</t>
  </si>
  <si>
    <t xml:space="preserve">part rs cnda</t>
  </si>
  <si>
    <t xml:space="preserve">part ps cnda</t>
  </si>
  <si>
    <t xml:space="preserve">part dai décembre</t>
  </si>
  <si>
    <t xml:space="preserve">nat ou pays de naissance</t>
  </si>
  <si>
    <t xml:space="preserve">DMP</t>
  </si>
  <si>
    <t xml:space="preserve">BH</t>
  </si>
  <si>
    <t xml:space="preserve">Bahreïn</t>
  </si>
  <si>
    <t xml:space="preserve">BW</t>
  </si>
  <si>
    <t xml:space="preserve">Botswana</t>
  </si>
  <si>
    <t xml:space="preserve">BG</t>
  </si>
  <si>
    <t xml:space="preserve">Bulgarie</t>
  </si>
  <si>
    <t xml:space="preserve">CV</t>
  </si>
  <si>
    <t xml:space="preserve">Cap-Vert</t>
  </si>
  <si>
    <t xml:space="preserve">KR</t>
  </si>
  <si>
    <t xml:space="preserve">COREE SUD</t>
  </si>
  <si>
    <t xml:space="preserve">CR</t>
  </si>
  <si>
    <t xml:space="preserve">Costa Rica</t>
  </si>
  <si>
    <t xml:space="preserve">EE</t>
  </si>
  <si>
    <t xml:space="preserve">Estonie</t>
  </si>
  <si>
    <t xml:space="preserve">SU</t>
  </si>
  <si>
    <t xml:space="preserve">YU</t>
  </si>
  <si>
    <t xml:space="preserve">FI</t>
  </si>
  <si>
    <t xml:space="preserve">Finlande</t>
  </si>
  <si>
    <t xml:space="preserve">GT</t>
  </si>
  <si>
    <t xml:space="preserve">Guatémala</t>
  </si>
  <si>
    <t xml:space="preserve">GQ</t>
  </si>
  <si>
    <t xml:space="preserve">Guinée équatoriale</t>
  </si>
  <si>
    <t xml:space="preserve">ID</t>
  </si>
  <si>
    <t xml:space="preserve">Indonésie</t>
  </si>
  <si>
    <t xml:space="preserve">IL</t>
  </si>
  <si>
    <t xml:space="preserve">Israël</t>
  </si>
  <si>
    <t xml:space="preserve">JP</t>
  </si>
  <si>
    <t xml:space="preserve">Japon</t>
  </si>
  <si>
    <t xml:space="preserve">MZ</t>
  </si>
  <si>
    <t xml:space="preserve">Mozambique</t>
  </si>
  <si>
    <t xml:space="preserve">UNK</t>
  </si>
  <si>
    <t xml:space="preserve">GB</t>
  </si>
  <si>
    <t xml:space="preserve">Royaume-Uni</t>
  </si>
  <si>
    <t xml:space="preserve">VC</t>
  </si>
  <si>
    <t xml:space="preserve">Saint-Vincent-et-Grenadines</t>
  </si>
  <si>
    <t xml:space="preserve">ST</t>
  </si>
  <si>
    <t xml:space="preserve">Sao Tomé-et-Principe</t>
  </si>
  <si>
    <t xml:space="preserve">SZ</t>
  </si>
  <si>
    <t xml:space="preserve">Swaziland</t>
  </si>
  <si>
    <t xml:space="preserve">TW</t>
  </si>
  <si>
    <t xml:space="preserve">Taïwan</t>
  </si>
  <si>
    <t xml:space="preserve">TH</t>
  </si>
  <si>
    <t xml:space="preserve">Thaïlande</t>
  </si>
  <si>
    <t xml:space="preserve">TT</t>
  </si>
  <si>
    <t xml:space="preserve">Trinité-et-Tobago</t>
  </si>
  <si>
    <t xml:space="preserve">TURKMENISTAN</t>
  </si>
  <si>
    <t xml:space="preserve">UY</t>
  </si>
  <si>
    <t xml:space="preserve">Uruguay</t>
  </si>
  <si>
    <t xml:space="preserve">ZM</t>
  </si>
  <si>
    <t xml:space="preserve">Zambie</t>
  </si>
  <si>
    <t xml:space="preserve">Total Résultat</t>
  </si>
  <si>
    <t xml:space="preserve">REFUGIE</t>
  </si>
  <si>
    <t xml:space="preserve">REFUGIES</t>
  </si>
  <si>
    <t xml:space="preserve">REFUGIEES</t>
  </si>
  <si>
    <t xml:space="preserve">Ps HOMMES</t>
  </si>
  <si>
    <t xml:space="preserve">Ps FEMMES</t>
  </si>
  <si>
    <t xml:space="preserve">NOMBRE </t>
  </si>
  <si>
    <t xml:space="preserve">HOMMES</t>
  </si>
  <si>
    <t xml:space="preserve">PART FEMMES</t>
  </si>
  <si>
    <t xml:space="preserve">CA</t>
  </si>
  <si>
    <t xml:space="preserve">Canada</t>
  </si>
  <si>
    <t xml:space="preserve">ex-Tchécoslovaquie</t>
  </si>
  <si>
    <t xml:space="preserve">LT</t>
  </si>
  <si>
    <t xml:space="preserve">Lituanie</t>
  </si>
  <si>
    <t xml:space="preserve">LV</t>
  </si>
  <si>
    <t xml:space="preserve">Lettonie</t>
  </si>
  <si>
    <t xml:space="preserve">MV</t>
  </si>
  <si>
    <t xml:space="preserve">Maldives</t>
  </si>
  <si>
    <t xml:space="preserve">SK</t>
  </si>
  <si>
    <t xml:space="preserve">Slovaquie</t>
  </si>
  <si>
    <t xml:space="preserve">TB</t>
  </si>
  <si>
    <t xml:space="preserve">Tibet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</si>
</sst>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\ * #,##0.00&quot;    &quot;;\-* #,##0.00&quot;    &quot;;\ * \-#&quot;    &quot;;\ @\ "/>
    <numFmt numFmtId="166" formatCode="0\ %"/>
    <numFmt numFmtId="167" formatCode="0.0%"/>
    <numFmt numFmtId="168" formatCode="General"/>
    <numFmt numFmtId="169" formatCode="#,##0"/>
    <numFmt numFmtId="170" formatCode="#,##0\ ;\-#,##0\ "/>
    <numFmt numFmtId="171" formatCode="\+0.0%;\-0.0%;\-"/>
    <numFmt numFmtId="172" formatCode="#,##0;\-#,##0;&quot;&quot;"/>
    <numFmt numFmtId="173" formatCode="#,##0;[RED]\-#,##0"/>
    <numFmt numFmtId="174" formatCode="0;[RED]\-0"/>
    <numFmt numFmtId="175" formatCode="0.00\ %"/>
    <numFmt numFmtId="176" formatCode="0.0%;\-0.0%;0.0%"/>
    <numFmt numFmtId="177" formatCode="00"/>
    <numFmt numFmtId="178" formatCode="0.0\ %"/>
    <numFmt numFmtId="179" formatCode="0.0\ %;[RED]\-0.0\ %"/>
    <numFmt numFmtId="180" formatCode="#,#00"/>
    <numFmt numFmtId="181" formatCode="#,##0.0"/>
  </numFmts>
  <fonts count="3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9.5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sz val="9"/>
      <color rgb="FF333399"/>
      <name val="Calibri"/>
      <family val="2"/>
      <charset val="1"/>
    </font>
    <font>
      <b val="true"/>
      <sz val="8"/>
      <color rgb="FF333399"/>
      <name val="Calibri"/>
      <family val="2"/>
      <charset val="1"/>
    </font>
    <font>
      <i val="true"/>
      <sz val="11"/>
      <color rgb="FF333399"/>
      <name val="Calibri"/>
      <family val="2"/>
      <charset val="1"/>
    </font>
    <font>
      <sz val="13"/>
      <name val="Arial"/>
      <family val="2"/>
    </font>
    <font>
      <sz val="8"/>
      <name val="Didot"/>
      <family val="2"/>
    </font>
    <font>
      <sz val="8"/>
      <name val="Arial Narrow"/>
      <family val="2"/>
    </font>
    <font>
      <sz val="8"/>
      <name val="Arial"/>
      <family val="2"/>
    </font>
    <font>
      <sz val="9.5"/>
      <name val="Calibri"/>
      <family val="2"/>
      <charset val="1"/>
    </font>
    <font>
      <b val="true"/>
      <sz val="9.5"/>
      <name val="Calibri"/>
      <family val="2"/>
      <charset val="1"/>
    </font>
    <font>
      <b val="true"/>
      <sz val="9.5"/>
      <color rgb="FF112277"/>
      <name val="Calibri"/>
      <family val="2"/>
      <charset val="1"/>
    </font>
    <font>
      <sz val="9.5"/>
      <color rgb="FF000000"/>
      <name val="Calibri"/>
      <family val="2"/>
      <charset val="1"/>
    </font>
    <font>
      <b val="true"/>
      <sz val="9.5"/>
      <color rgb="FF000000"/>
      <name val="Calibri"/>
      <family val="2"/>
      <charset val="1"/>
    </font>
    <font>
      <b val="true"/>
      <i val="true"/>
      <sz val="9.5"/>
      <color rgb="FF808080"/>
      <name val="Calibri"/>
      <family val="2"/>
      <charset val="1"/>
    </font>
    <font>
      <i val="true"/>
      <sz val="9.5"/>
      <color rgb="FF808080"/>
      <name val="Calibri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Garamond"/>
      <family val="1"/>
      <charset val="1"/>
    </font>
    <font>
      <sz val="8"/>
      <name val="Arial Narrow"/>
      <family val="2"/>
      <charset val="1"/>
    </font>
    <font>
      <sz val="8"/>
      <color rgb="FF262626"/>
      <name val="Garamond"/>
      <family val="1"/>
      <charset val="1"/>
    </font>
    <font>
      <b val="true"/>
      <sz val="8"/>
      <color rgb="FF112277"/>
      <name val="Arial Narrow"/>
      <family val="2"/>
      <charset val="1"/>
    </font>
    <font>
      <sz val="8"/>
      <color rgb="FF000000"/>
      <name val="Arial Narrow"/>
      <family val="2"/>
      <charset val="1"/>
    </font>
    <font>
      <sz val="8"/>
      <name val="Arial"/>
      <family val="2"/>
      <charset val="1"/>
    </font>
    <font>
      <sz val="9.5"/>
      <color rgb="FF0070C0"/>
      <name val="Calibri"/>
      <family val="2"/>
      <charset val="1"/>
    </font>
    <font>
      <b val="true"/>
      <sz val="8"/>
      <name val="Arial Narrow"/>
      <family val="2"/>
      <charset val="1"/>
    </font>
    <font>
      <b val="true"/>
      <sz val="8"/>
      <color rgb="FF141413"/>
      <name val="Arial Narrow"/>
      <family val="2"/>
      <charset val="1"/>
    </font>
    <font>
      <b val="true"/>
      <sz val="8"/>
      <color rgb="FF112277"/>
      <name val="Calibri"/>
      <family val="2"/>
      <charset val="1"/>
    </font>
    <font>
      <sz val="8"/>
      <name val="Calibri"/>
      <family val="2"/>
      <charset val="1"/>
    </font>
    <font>
      <b val="true"/>
      <sz val="8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4D4D4D"/>
        <bgColor rgb="FF2A6099"/>
      </patternFill>
    </fill>
    <fill>
      <patternFill patternType="solid">
        <fgColor rgb="FFFFFFFF"/>
        <bgColor rgb="FFFBFBFB"/>
      </patternFill>
    </fill>
    <fill>
      <patternFill patternType="solid">
        <fgColor rgb="FFCCCCCC"/>
        <bgColor rgb="FFC1C1C1"/>
      </patternFill>
    </fill>
    <fill>
      <patternFill patternType="solid">
        <fgColor rgb="FFEEECE1"/>
        <bgColor rgb="FFF0F0F0"/>
      </patternFill>
    </fill>
    <fill>
      <patternFill patternType="solid">
        <fgColor rgb="FFC4BD97"/>
        <bgColor rgb="FFBFBFBF"/>
      </patternFill>
    </fill>
    <fill>
      <patternFill patternType="solid">
        <fgColor rgb="FFDDD9C3"/>
        <bgColor rgb="FFCCCCCC"/>
      </patternFill>
    </fill>
    <fill>
      <patternFill patternType="solid">
        <fgColor rgb="FFFBFBFB"/>
        <bgColor rgb="FFFAFBFE"/>
      </patternFill>
    </fill>
    <fill>
      <patternFill patternType="solid">
        <fgColor rgb="FFF2F2F2"/>
        <bgColor rgb="FFF0F0F0"/>
      </patternFill>
    </fill>
    <fill>
      <patternFill patternType="solid">
        <fgColor rgb="FFFAFBFE"/>
        <bgColor rgb="FFFBFBFB"/>
      </patternFill>
    </fill>
    <fill>
      <patternFill patternType="solid">
        <fgColor rgb="FFDAE3F3"/>
        <bgColor rgb="FFEEECE1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A6A6A6"/>
      </left>
      <right style="thin">
        <color rgb="FFB0B7BB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B0B7BB"/>
      </left>
      <right style="thin">
        <color rgb="FFB0B7BB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B0B7BB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A6A6A6"/>
      </left>
      <right style="thin">
        <color rgb="FFB0B7BB"/>
      </right>
      <top style="thin">
        <color rgb="FFA6A6A6"/>
      </top>
      <bottom style="thin">
        <color rgb="FFB0B7BB"/>
      </bottom>
      <diagonal/>
    </border>
    <border diagonalUp="false" diagonalDown="false">
      <left style="thin">
        <color rgb="FFC1C1C1"/>
      </left>
      <right style="thin">
        <color rgb="FFC1C1C1"/>
      </right>
      <top style="thin">
        <color rgb="FFA6A6A6"/>
      </top>
      <bottom style="thin">
        <color rgb="FFC1C1C1"/>
      </bottom>
      <diagonal/>
    </border>
    <border diagonalUp="false" diagonalDown="false">
      <left style="thin">
        <color rgb="FFBFBFBF"/>
      </left>
      <right style="thin">
        <color rgb="FFA6A6A6"/>
      </right>
      <top style="thin">
        <color rgb="FFA6A6A6"/>
      </top>
      <bottom style="thin">
        <color rgb="FFBFBFBF"/>
      </bottom>
      <diagonal/>
    </border>
    <border diagonalUp="false" diagonalDown="false">
      <left style="thin">
        <color rgb="FFA6A6A6"/>
      </left>
      <right style="thin">
        <color rgb="FFB0B7BB"/>
      </right>
      <top/>
      <bottom style="thin">
        <color rgb="FFB0B7BB"/>
      </bottom>
      <diagonal/>
    </border>
    <border diagonalUp="false" diagonalDown="false"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 diagonalUp="false" diagonalDown="false">
      <left style="thin">
        <color rgb="FFBFBFBF"/>
      </left>
      <right style="thin">
        <color rgb="FFA6A6A6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A6A6A6"/>
      </left>
      <right style="thin">
        <color rgb="FFB0B7BB"/>
      </right>
      <top/>
      <bottom style="thin">
        <color rgb="FFA6A6A6"/>
      </bottom>
      <diagonal/>
    </border>
    <border diagonalUp="false" diagonalDown="false">
      <left style="thin">
        <color rgb="FFC1C1C1"/>
      </left>
      <right style="thin">
        <color rgb="FFC1C1C1"/>
      </right>
      <top style="thin">
        <color rgb="FFC1C1C1"/>
      </top>
      <bottom style="thin">
        <color rgb="FFA6A6A6"/>
      </bottom>
      <diagonal/>
    </border>
    <border diagonalUp="false" diagonalDown="false">
      <left style="thin">
        <color rgb="FFBFBFBF"/>
      </left>
      <right style="thin">
        <color rgb="FFA6A6A6"/>
      </right>
      <top style="thin">
        <color rgb="FFBFBFBF"/>
      </top>
      <bottom style="thin">
        <color rgb="FFA6A6A6"/>
      </bottom>
      <diagonal/>
    </border>
    <border diagonalUp="false" diagonalDown="false">
      <left style="thin">
        <color rgb="FFA6A6A6"/>
      </left>
      <right/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/>
      <right style="thin">
        <color rgb="FFC1C1C1"/>
      </right>
      <top style="thin">
        <color rgb="FFC1C1C1"/>
      </top>
      <bottom style="thin">
        <color rgb="FFC1C1C1"/>
      </bottom>
      <diagonal/>
    </border>
    <border diagonalUp="false" diagonalDown="false">
      <left style="thin">
        <color rgb="FFA6A6A6"/>
      </left>
      <right style="thin">
        <color rgb="FFBFBFBF"/>
      </right>
      <top style="thin">
        <color rgb="FFBFBFBF"/>
      </top>
      <bottom/>
      <diagonal/>
    </border>
    <border diagonalUp="false" diagonalDown="false">
      <left style="thin">
        <color rgb="FFA6A6A6"/>
      </left>
      <right style="thin">
        <color rgb="FFBFBFBF"/>
      </right>
      <top style="thin">
        <color rgb="FFBFBFBF"/>
      </top>
      <bottom style="thin">
        <color rgb="FFA6A6A6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A6A6A6"/>
      </bottom>
      <diagonal/>
    </border>
    <border diagonalUp="false" diagonalDown="false">
      <left/>
      <right style="thin">
        <color rgb="FFC1C1C1"/>
      </right>
      <top style="thin">
        <color rgb="FFC1C1C1"/>
      </top>
      <bottom style="thin">
        <color rgb="FFA6A6A6"/>
      </bottom>
      <diagonal/>
    </border>
    <border diagonalUp="false" diagonalDown="false">
      <left style="thin">
        <color rgb="FFC1C1C1"/>
      </left>
      <right style="thin">
        <color rgb="FFC1C1C1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BFBFBF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hair"/>
      <right style="thin">
        <color rgb="FFB8DAFF"/>
      </right>
      <top style="hair"/>
      <bottom style="hair">
        <color rgb="FFB8DAFF"/>
      </bottom>
      <diagonal/>
    </border>
    <border diagonalUp="false" diagonalDown="false">
      <left style="hair">
        <color rgb="FFB8DAFF"/>
      </left>
      <right style="thin">
        <color rgb="FFB8DAFF"/>
      </right>
      <top style="hair"/>
      <bottom style="hair">
        <color rgb="FFB8DAFF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F0F0F0"/>
      </left>
      <right style="thin">
        <color rgb="FFF0F0F0"/>
      </right>
      <top style="hair">
        <color rgb="FFF0F0F0"/>
      </top>
      <bottom style="hair">
        <color rgb="FFF0F0F0"/>
      </bottom>
      <diagonal/>
    </border>
    <border diagonalUp="false" diagonalDown="false">
      <left style="hair">
        <color rgb="FFF0F0F0"/>
      </left>
      <right style="thin">
        <color rgb="FFF0F0F0"/>
      </right>
      <top style="hair">
        <color rgb="FFF0F0F0"/>
      </top>
      <bottom style="hair">
        <color rgb="FFF0F0F0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 diagonalUp="false" diagonalDown="false"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 diagonalUp="false" diagonalDown="false">
      <left/>
      <right style="thin">
        <color rgb="FFB0B7BB"/>
      </right>
      <top/>
      <bottom style="thin">
        <color rgb="FFB0B7BB"/>
      </bottom>
      <diagonal/>
    </border>
    <border diagonalUp="false" diagonalDown="false">
      <left style="thin">
        <color rgb="FFB0B7BB"/>
      </left>
      <right/>
      <top/>
      <bottom style="thin">
        <color rgb="FFB0B7BB"/>
      </bottom>
      <diagonal/>
    </border>
    <border diagonalUp="false" diagonalDown="false"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/>
      <bottom style="thin">
        <color rgb="FF8FAADC"/>
      </bottom>
      <diagonal/>
    </border>
    <border diagonalUp="false" diagonalDown="false">
      <left/>
      <right/>
      <top style="thin">
        <color rgb="FF8FAADC"/>
      </top>
      <bottom/>
      <diagonal/>
    </border>
    <border diagonalUp="false" diagonalDown="false">
      <left style="thin">
        <color rgb="FFBFBFBF"/>
      </left>
      <right style="thin">
        <color rgb="FFB0B7BB"/>
      </right>
      <top/>
      <bottom style="thin">
        <color rgb="FFBFBFBF"/>
      </bottom>
      <diagonal/>
    </border>
    <border diagonalUp="false" diagonalDown="false">
      <left style="thin">
        <color rgb="FFB0B7BB"/>
      </left>
      <right style="thin">
        <color rgb="FFB0B7BB"/>
      </right>
      <top/>
      <bottom style="thin">
        <color rgb="FFBFBFBF"/>
      </bottom>
      <diagonal/>
    </border>
    <border diagonalUp="false" diagonalDown="false">
      <left style="thin">
        <color rgb="FFB0B7BB"/>
      </left>
      <right style="thin">
        <color rgb="FFBFBFBF"/>
      </right>
      <top/>
      <bottom style="thin">
        <color rgb="FFBFBFBF"/>
      </bottom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2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4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4" borderId="1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5" borderId="1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5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4" borderId="1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25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1" fillId="4" borderId="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0" fontId="22" fillId="8" borderId="7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0" fontId="22" fillId="0" borderId="7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1" fontId="19" fillId="0" borderId="8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1" fillId="4" borderId="9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0" fontId="22" fillId="8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0" fontId="22" fillId="0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1" fontId="19" fillId="0" borderId="11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1" fillId="7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0" fontId="23" fillId="7" borderId="13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1" fontId="20" fillId="7" borderId="14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1" fillId="7" borderId="1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1" fillId="0" borderId="1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0" fontId="22" fillId="8" borderId="17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4" fillId="0" borderId="9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70" fontId="25" fillId="8" borderId="7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0" fontId="25" fillId="0" borderId="7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1" fontId="25" fillId="0" borderId="8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4" fillId="0" borderId="9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70" fontId="25" fillId="8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0" fontId="25" fillId="0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1" fontId="25" fillId="0" borderId="11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1" fillId="0" borderId="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0" fillId="7" borderId="18" xfId="24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0" fontId="23" fillId="7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1" fontId="20" fillId="7" borderId="11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8" borderId="19" xfId="24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20" fillId="8" borderId="20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1" fontId="20" fillId="8" borderId="14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1" fillId="7" borderId="1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0" fontId="23" fillId="7" borderId="21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4" fillId="4" borderId="9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0" fillId="0" borderId="0" xfId="24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20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8" borderId="15" xfId="24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0" fontId="23" fillId="8" borderId="22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1" fontId="20" fillId="8" borderId="23" xfId="27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4" fillId="4" borderId="6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6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8" fillId="0" borderId="27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2" fontId="28" fillId="0" borderId="28" xfId="3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28" fillId="0" borderId="0" xfId="3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28" fillId="0" borderId="29" xfId="3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9" fillId="9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8" fillId="0" borderId="32" xfId="3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28" fillId="0" borderId="33" xfId="3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9" fillId="4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4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8" fillId="0" borderId="35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36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37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3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3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6" fontId="30" fillId="10" borderId="4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5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8" fillId="0" borderId="36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2" fontId="28" fillId="0" borderId="27" xfId="3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41" xfId="3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8" fillId="0" borderId="42" xfId="3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31" fillId="8" borderId="10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3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1" fillId="4" borderId="43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7" fontId="31" fillId="8" borderId="43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7" fontId="11" fillId="7" borderId="43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6" borderId="4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21" fillId="4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1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1" fillId="8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1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21" fillId="8" borderId="44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7" borderId="1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3" fillId="7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6" fontId="23" fillId="7" borderId="10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2" fillId="4" borderId="1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2" fillId="4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2" fillId="8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2" fillId="0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6" fontId="22" fillId="8" borderId="10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3" fillId="8" borderId="1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3" fillId="8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6" fontId="23" fillId="8" borderId="10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2" fillId="0" borderId="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5" fillId="0" borderId="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44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1" fillId="4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4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4" fillId="4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1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1" fillId="8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3" fillId="7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4" fillId="7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23" fillId="7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2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23" fillId="7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4" fillId="7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23" fillId="7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center" textRotation="0" wrapText="false" indent="2" shrinkToFit="false"/>
      <protection locked="true" hidden="false"/>
    </xf>
    <xf numFmtId="167" fontId="23" fillId="7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2" fillId="4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2" fillId="8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5" fillId="4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2" fillId="0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22" fillId="8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4" borderId="4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2" fillId="4" borderId="4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2" fillId="8" borderId="4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5" fillId="4" borderId="4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2" fillId="0" borderId="4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22" fillId="8" borderId="4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8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4" fillId="7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5" fillId="4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2" fillId="8" borderId="43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3" fillId="7" borderId="1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2" fillId="4" borderId="1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2" fontId="23" fillId="8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4" fillId="8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3" fillId="8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23" fillId="8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11" borderId="0" xfId="0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22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2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2" fillId="4" borderId="1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9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6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21" fillId="8" borderId="44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21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1" fillId="0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5" fillId="4" borderId="43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2" fillId="0" borderId="43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8" fontId="22" fillId="8" borderId="43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8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22" fillId="8" borderId="10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7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23" fillId="7" borderId="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4" fillId="7" borderId="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8" fontId="23" fillId="7" borderId="0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24" fillId="8" borderId="10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4" fillId="8" borderId="43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2" fontId="23" fillId="8" borderId="43" xfId="15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78" fontId="23" fillId="8" borderId="43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5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7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4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3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7" fontId="0" fillId="0" borderId="49" xfId="20" applyFont="fals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29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0" fillId="0" borderId="50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1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34" xfId="20" applyFont="fals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32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0" fillId="0" borderId="0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2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7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0" fillId="0" borderId="48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9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6" fillId="0" borderId="53" xfId="29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6" fillId="0" borderId="54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6" fillId="0" borderId="55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56" xfId="28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8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0" fontId="0" fillId="0" borderId="35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37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0" fillId="0" borderId="48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9" fontId="0" fillId="0" borderId="3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80" fontId="0" fillId="0" borderId="49" xfId="20" applyFont="false" applyBorder="true" applyAlignment="false" applyProtection="true">
      <alignment horizontal="left" vertical="bottom" textRotation="0" wrapText="false" indent="0" shrinkToFit="false"/>
      <protection locked="true" hidden="false"/>
    </xf>
    <xf numFmtId="169" fontId="0" fillId="0" borderId="29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50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51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80" fontId="0" fillId="0" borderId="34" xfId="20" applyFont="false" applyBorder="true" applyAlignment="false" applyProtection="true">
      <alignment horizontal="left" vertical="bottom" textRotation="0" wrapText="false" indent="0" shrinkToFit="false"/>
      <protection locked="true" hidden="false"/>
    </xf>
    <xf numFmtId="169" fontId="0" fillId="0" borderId="32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52" xfId="3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1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1" fillId="8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1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1" fillId="8" borderId="4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7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8" fillId="0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59" xfId="26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1" fillId="0" borderId="60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1" fillId="8" borderId="60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6" fillId="8" borderId="6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10" xfId="26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19" fillId="4" borderId="10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2" fontId="20" fillId="7" borderId="10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2" fontId="19" fillId="8" borderId="10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6" fontId="37" fillId="8" borderId="10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19" fillId="4" borderId="43" xfId="26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19" fillId="4" borderId="43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2" fontId="19" fillId="8" borderId="43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6" fontId="37" fillId="8" borderId="43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3" fillId="8" borderId="10" xfId="26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0" fillId="8" borderId="10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6" fontId="38" fillId="8" borderId="10" xfId="19" applyFont="true" applyBorder="true" applyAlignment="true" applyProtection="true">
      <alignment horizontal="right" vertical="center" textRotation="0" wrapText="false" indent="2" shrinkToFit="false"/>
      <protection locked="true" hidden="false"/>
    </xf>
    <xf numFmtId="164" fontId="23" fillId="7" borderId="0" xfId="26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6" fontId="38" fillId="7" borderId="10" xfId="19" applyFont="true" applyBorder="true" applyAlignment="true" applyProtection="true">
      <alignment horizontal="right" vertical="center" textRotation="0" wrapText="false" indent="2" shrinkToFit="false"/>
      <protection locked="true" hidden="false"/>
    </xf>
  </cellXfs>
  <cellStyles count="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Coin de la table dynamique" xfId="22"/>
    <cellStyle name="Milliers 2" xfId="23"/>
    <cellStyle name="Normal 2" xfId="24"/>
    <cellStyle name="Normal 4" xfId="25"/>
    <cellStyle name="Normal 6" xfId="26"/>
    <cellStyle name="Pourcentage 2" xfId="27"/>
    <cellStyle name="Résultat de la table dynamique" xfId="28"/>
    <cellStyle name="Titre de la table dynamique" xfId="29"/>
    <cellStyle name="Valeur de la table dynamique" xfId="30"/>
  </cellStyles>
  <dxfs count="12">
    <dxf>
      <fill>
        <patternFill patternType="solid">
          <fgColor rgb="00FFFFFF"/>
        </patternFill>
      </fill>
    </dxf>
    <dxf>
      <fill>
        <patternFill patternType="solid">
          <fgColor rgb="FFC4BD97"/>
        </patternFill>
      </fill>
    </dxf>
    <dxf>
      <fill>
        <patternFill patternType="solid">
          <fgColor rgb="FFDDD9C3"/>
        </patternFill>
      </fill>
    </dxf>
    <dxf>
      <fill>
        <patternFill patternType="solid">
          <fgColor rgb="FFF2F2F2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112277"/>
        </patternFill>
      </fill>
    </dxf>
    <dxf>
      <fill>
        <patternFill patternType="solid">
          <fgColor rgb="FF0070C0"/>
        </patternFill>
      </fill>
    </dxf>
    <dxf>
      <fill>
        <patternFill patternType="solid">
          <fgColor rgb="FFEEECE1"/>
        </patternFill>
      </fill>
    </dxf>
    <dxf>
      <fill>
        <patternFill patternType="solid">
          <fgColor rgb="FF808080"/>
        </patternFill>
      </fill>
    </dxf>
    <dxf>
      <fill>
        <patternFill patternType="solid">
          <fgColor rgb="FFDAE3F3"/>
        </patternFill>
      </fill>
    </dxf>
    <dxf>
      <fill>
        <patternFill patternType="solid">
          <fgColor rgb="FF14141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AFBFE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FBFBFB"/>
      <rgbColor rgb="FFDAE3F3"/>
      <rgbColor rgb="FF660066"/>
      <rgbColor rgb="FFCCCCCC"/>
      <rgbColor rgb="FF0070C0"/>
      <rgbColor rgb="FFB8DA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EECE1"/>
      <rgbColor rgb="FFF2F2F2"/>
      <rgbColor rgb="FFB0B7BB"/>
      <rgbColor rgb="FFC1C1C1"/>
      <rgbColor rgb="FFB3B3B3"/>
      <rgbColor rgb="FFDDD9C3"/>
      <rgbColor rgb="FF3366FF"/>
      <rgbColor rgb="FF33CCCC"/>
      <rgbColor rgb="FFC4BD97"/>
      <rgbColor rgb="FFFFCC00"/>
      <rgbColor rgb="FFFF9900"/>
      <rgbColor rgb="FFFF6600"/>
      <rgbColor rgb="FF2A6099"/>
      <rgbColor rgb="FFA6A6A6"/>
      <rgbColor rgb="FF112277"/>
      <rgbColor rgb="FF00A933"/>
      <rgbColor rgb="FF141413"/>
      <rgbColor rgb="FF4D4D4D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historique OFPRA 1981-2021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historique!$C$1</c:f>
              <c:strCache>
                <c:ptCount val="1"/>
                <c:pt idx="0">
                  <c:v>admissions OFPRA et CNDA</c:v>
                </c:pt>
              </c:strCache>
            </c:strRef>
          </c:tx>
          <c:spPr>
            <a:solidFill>
              <a:srgbClr val="00a933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historique!$A$2:$A$50</c:f>
              <c:str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strCache>
            </c:strRef>
          </c:cat>
          <c:val>
            <c:numRef>
              <c:f>historique!$C$2:$C$50</c:f>
              <c:numCache>
                <c:formatCode>General</c:formatCode>
                <c:ptCount val="41"/>
                <c:pt idx="0">
                  <c:v>14586</c:v>
                </c:pt>
                <c:pt idx="1">
                  <c:v>15670</c:v>
                </c:pt>
                <c:pt idx="2">
                  <c:v>14608</c:v>
                </c:pt>
                <c:pt idx="3">
                  <c:v>14314</c:v>
                </c:pt>
                <c:pt idx="4">
                  <c:v>11539</c:v>
                </c:pt>
                <c:pt idx="5">
                  <c:v>10645</c:v>
                </c:pt>
                <c:pt idx="6">
                  <c:v>8704</c:v>
                </c:pt>
                <c:pt idx="7">
                  <c:v>8794</c:v>
                </c:pt>
                <c:pt idx="8">
                  <c:v>8770</c:v>
                </c:pt>
                <c:pt idx="9">
                  <c:v>13486</c:v>
                </c:pt>
                <c:pt idx="10">
                  <c:v>15467</c:v>
                </c:pt>
                <c:pt idx="11">
                  <c:v>10266</c:v>
                </c:pt>
                <c:pt idx="12">
                  <c:v>9914</c:v>
                </c:pt>
                <c:pt idx="13">
                  <c:v>7025</c:v>
                </c:pt>
                <c:pt idx="14">
                  <c:v>4742</c:v>
                </c:pt>
                <c:pt idx="15">
                  <c:v>4344</c:v>
                </c:pt>
                <c:pt idx="16">
                  <c:v>4112</c:v>
                </c:pt>
                <c:pt idx="17">
                  <c:v>4342</c:v>
                </c:pt>
                <c:pt idx="18">
                  <c:v>4659</c:v>
                </c:pt>
                <c:pt idx="19">
                  <c:v>5185</c:v>
                </c:pt>
                <c:pt idx="20">
                  <c:v>7323</c:v>
                </c:pt>
                <c:pt idx="21">
                  <c:v>8495</c:v>
                </c:pt>
                <c:pt idx="22">
                  <c:v>9790</c:v>
                </c:pt>
                <c:pt idx="23">
                  <c:v>11292</c:v>
                </c:pt>
                <c:pt idx="24">
                  <c:v>13770</c:v>
                </c:pt>
                <c:pt idx="25">
                  <c:v>7354</c:v>
                </c:pt>
                <c:pt idx="26">
                  <c:v>8781</c:v>
                </c:pt>
                <c:pt idx="27">
                  <c:v>11441</c:v>
                </c:pt>
                <c:pt idx="28">
                  <c:v>10373</c:v>
                </c:pt>
                <c:pt idx="29">
                  <c:v>10340</c:v>
                </c:pt>
                <c:pt idx="30">
                  <c:v>10702</c:v>
                </c:pt>
                <c:pt idx="31">
                  <c:v>9976</c:v>
                </c:pt>
                <c:pt idx="32">
                  <c:v>11371</c:v>
                </c:pt>
                <c:pt idx="33">
                  <c:v>14512</c:v>
                </c:pt>
                <c:pt idx="34">
                  <c:v>19450</c:v>
                </c:pt>
                <c:pt idx="35">
                  <c:v>26428</c:v>
                </c:pt>
                <c:pt idx="36">
                  <c:v>31734</c:v>
                </c:pt>
                <c:pt idx="37">
                  <c:v>33216</c:v>
                </c:pt>
                <c:pt idx="38">
                  <c:v>36139</c:v>
                </c:pt>
                <c:pt idx="39">
                  <c:v>33101</c:v>
                </c:pt>
                <c:pt idx="40">
                  <c:v>54384</c:v>
                </c:pt>
              </c:numCache>
            </c:numRef>
          </c:val>
        </c:ser>
        <c:ser>
          <c:idx val="1"/>
          <c:order val="1"/>
          <c:tx>
            <c:strRef>
              <c:f>historique!$E$1</c:f>
              <c:strCache>
                <c:ptCount val="1"/>
                <c:pt idx="0">
                  <c:v>Rejets Ofpra</c:v>
                </c:pt>
              </c:strCache>
            </c:strRef>
          </c:tx>
          <c:spPr>
            <a:solidFill>
              <a:srgbClr val="ff000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historique!$A$2:$A$50</c:f>
              <c:str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strCache>
            </c:strRef>
          </c:cat>
          <c:val>
            <c:numRef>
              <c:f>historique!$E$2:$E$50</c:f>
              <c:numCache>
                <c:formatCode>General</c:formatCode>
                <c:ptCount val="41"/>
                <c:pt idx="0">
                  <c:v>4181</c:v>
                </c:pt>
                <c:pt idx="1">
                  <c:v>5540</c:v>
                </c:pt>
                <c:pt idx="2">
                  <c:v>6252</c:v>
                </c:pt>
                <c:pt idx="3">
                  <c:v>7614</c:v>
                </c:pt>
                <c:pt idx="4">
                  <c:v>15123</c:v>
                </c:pt>
                <c:pt idx="5">
                  <c:v>16629</c:v>
                </c:pt>
                <c:pt idx="6">
                  <c:v>17924</c:v>
                </c:pt>
                <c:pt idx="7">
                  <c:v>16631</c:v>
                </c:pt>
                <c:pt idx="8">
                  <c:v>22400</c:v>
                </c:pt>
                <c:pt idx="9">
                  <c:v>73866</c:v>
                </c:pt>
                <c:pt idx="10">
                  <c:v>62975</c:v>
                </c:pt>
                <c:pt idx="11">
                  <c:v>26380</c:v>
                </c:pt>
                <c:pt idx="12">
                  <c:v>25575</c:v>
                </c:pt>
                <c:pt idx="13">
                  <c:v>22685</c:v>
                </c:pt>
                <c:pt idx="14">
                  <c:v>24354</c:v>
                </c:pt>
                <c:pt idx="15">
                  <c:v>17859</c:v>
                </c:pt>
                <c:pt idx="16">
                  <c:v>20055</c:v>
                </c:pt>
                <c:pt idx="17">
                  <c:v>18063</c:v>
                </c:pt>
                <c:pt idx="18">
                  <c:v>19492</c:v>
                </c:pt>
                <c:pt idx="19">
                  <c:v>25093</c:v>
                </c:pt>
                <c:pt idx="20">
                  <c:v>35730</c:v>
                </c:pt>
                <c:pt idx="21">
                  <c:v>43880</c:v>
                </c:pt>
                <c:pt idx="22">
                  <c:v>59818</c:v>
                </c:pt>
                <c:pt idx="23">
                  <c:v>61760</c:v>
                </c:pt>
                <c:pt idx="24">
                  <c:v>47088</c:v>
                </c:pt>
                <c:pt idx="25">
                  <c:v>34786</c:v>
                </c:pt>
                <c:pt idx="26">
                  <c:v>25922</c:v>
                </c:pt>
                <c:pt idx="27">
                  <c:v>26648</c:v>
                </c:pt>
                <c:pt idx="28">
                  <c:v>30283</c:v>
                </c:pt>
                <c:pt idx="29">
                  <c:v>32571</c:v>
                </c:pt>
                <c:pt idx="30">
                  <c:v>37619</c:v>
                </c:pt>
                <c:pt idx="31">
                  <c:v>41672</c:v>
                </c:pt>
                <c:pt idx="32">
                  <c:v>40706</c:v>
                </c:pt>
                <c:pt idx="33">
                  <c:v>43066</c:v>
                </c:pt>
                <c:pt idx="34">
                  <c:v>47597</c:v>
                </c:pt>
                <c:pt idx="35">
                  <c:v>49447</c:v>
                </c:pt>
                <c:pt idx="36">
                  <c:v>64092</c:v>
                </c:pt>
                <c:pt idx="37">
                  <c:v>67891</c:v>
                </c:pt>
                <c:pt idx="38">
                  <c:v>71738</c:v>
                </c:pt>
                <c:pt idx="39">
                  <c:v>56673</c:v>
                </c:pt>
                <c:pt idx="40">
                  <c:v>102849</c:v>
                </c:pt>
              </c:numCache>
            </c:numRef>
          </c:val>
        </c:ser>
        <c:gapWidth val="100"/>
        <c:overlap val="100"/>
        <c:axId val="90811008"/>
        <c:axId val="11310236"/>
      </c:barChart>
      <c:lineChart>
        <c:grouping val="stacked"/>
        <c:varyColors val="0"/>
        <c:ser>
          <c:idx val="2"/>
          <c:order val="2"/>
          <c:tx>
            <c:strRef>
              <c:f>historique!$B$1</c:f>
              <c:strCache>
                <c:ptCount val="1"/>
                <c:pt idx="0">
                  <c:v>DEMANDES</c:v>
                </c:pt>
              </c:strCache>
            </c:strRef>
          </c:tx>
          <c:spPr>
            <a:solidFill>
              <a:srgbClr val="2a6099"/>
            </a:solidFill>
            <a:ln w="18000">
              <a:solidFill>
                <a:srgbClr val="2a6099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historique!$A$2:$A$50</c:f>
              <c:str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strCache>
            </c:strRef>
          </c:cat>
          <c:val>
            <c:numRef>
              <c:f>historique!$B$2:$B$50</c:f>
              <c:numCache>
                <c:formatCode>General</c:formatCode>
                <c:ptCount val="41"/>
                <c:pt idx="0">
                  <c:v>19863</c:v>
                </c:pt>
                <c:pt idx="1">
                  <c:v>22505</c:v>
                </c:pt>
                <c:pt idx="2">
                  <c:v>22350</c:v>
                </c:pt>
                <c:pt idx="3">
                  <c:v>21714</c:v>
                </c:pt>
                <c:pt idx="4">
                  <c:v>28925</c:v>
                </c:pt>
                <c:pt idx="5">
                  <c:v>26290</c:v>
                </c:pt>
                <c:pt idx="6">
                  <c:v>27672</c:v>
                </c:pt>
                <c:pt idx="7">
                  <c:v>34352</c:v>
                </c:pt>
                <c:pt idx="8">
                  <c:v>61422</c:v>
                </c:pt>
                <c:pt idx="9">
                  <c:v>54813</c:v>
                </c:pt>
                <c:pt idx="10">
                  <c:v>47380</c:v>
                </c:pt>
                <c:pt idx="11">
                  <c:v>28872</c:v>
                </c:pt>
                <c:pt idx="12">
                  <c:v>27564</c:v>
                </c:pt>
                <c:pt idx="13">
                  <c:v>25964</c:v>
                </c:pt>
                <c:pt idx="14">
                  <c:v>20415</c:v>
                </c:pt>
                <c:pt idx="15">
                  <c:v>17405</c:v>
                </c:pt>
                <c:pt idx="16">
                  <c:v>21416</c:v>
                </c:pt>
                <c:pt idx="17">
                  <c:v>22375</c:v>
                </c:pt>
                <c:pt idx="18">
                  <c:v>30907</c:v>
                </c:pt>
                <c:pt idx="19">
                  <c:v>38747</c:v>
                </c:pt>
                <c:pt idx="20">
                  <c:v>47283</c:v>
                </c:pt>
                <c:pt idx="21">
                  <c:v>51087</c:v>
                </c:pt>
                <c:pt idx="22">
                  <c:v>52204</c:v>
                </c:pt>
                <c:pt idx="23">
                  <c:v>50547</c:v>
                </c:pt>
                <c:pt idx="24">
                  <c:v>42578</c:v>
                </c:pt>
                <c:pt idx="25">
                  <c:v>26269</c:v>
                </c:pt>
                <c:pt idx="26">
                  <c:v>23804</c:v>
                </c:pt>
                <c:pt idx="27">
                  <c:v>27063</c:v>
                </c:pt>
                <c:pt idx="28">
                  <c:v>33235</c:v>
                </c:pt>
                <c:pt idx="29">
                  <c:v>36931</c:v>
                </c:pt>
                <c:pt idx="30">
                  <c:v>40464</c:v>
                </c:pt>
                <c:pt idx="31">
                  <c:v>41254</c:v>
                </c:pt>
                <c:pt idx="32">
                  <c:v>45925</c:v>
                </c:pt>
                <c:pt idx="33">
                  <c:v>45454</c:v>
                </c:pt>
                <c:pt idx="34">
                  <c:v>59335</c:v>
                </c:pt>
                <c:pt idx="35">
                  <c:v>63935</c:v>
                </c:pt>
                <c:pt idx="36">
                  <c:v>73802</c:v>
                </c:pt>
                <c:pt idx="37">
                  <c:v>92338</c:v>
                </c:pt>
                <c:pt idx="38">
                  <c:v>101841</c:v>
                </c:pt>
                <c:pt idx="39">
                  <c:v>87514</c:v>
                </c:pt>
                <c:pt idx="40">
                  <c:v>89256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0811008"/>
        <c:axId val="11310236"/>
      </c:lineChart>
      <c:catAx>
        <c:axId val="90811008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Didot"/>
              </a:defRPr>
            </a:pPr>
          </a:p>
        </c:txPr>
        <c:crossAx val="11310236"/>
        <c:crosses val="autoZero"/>
        <c:auto val="1"/>
        <c:lblAlgn val="ctr"/>
        <c:lblOffset val="100"/>
        <c:noMultiLvlLbl val="0"/>
      </c:catAx>
      <c:valAx>
        <c:axId val="11310236"/>
        <c:scaling>
          <c:orientation val="minMax"/>
          <c:max val="16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Narrow"/>
              </a:defRPr>
            </a:pPr>
          </a:p>
        </c:txPr>
        <c:crossAx val="90811008"/>
        <c:crossesAt val="1"/>
        <c:crossBetween val="between"/>
        <c:majorUnit val="10000"/>
      </c:valAx>
      <c:spPr>
        <a:noFill/>
        <a:ln w="0">
          <a:solidFill>
            <a:srgbClr val="ffffff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775440</xdr:colOff>
      <xdr:row>9</xdr:row>
      <xdr:rowOff>7200</xdr:rowOff>
    </xdr:from>
    <xdr:to>
      <xdr:col>15</xdr:col>
      <xdr:colOff>24840</xdr:colOff>
      <xdr:row>28</xdr:row>
      <xdr:rowOff>152640</xdr:rowOff>
    </xdr:to>
    <xdr:graphicFrame>
      <xdr:nvGraphicFramePr>
        <xdr:cNvPr id="0" name=""/>
        <xdr:cNvGraphicFramePr/>
      </xdr:nvGraphicFramePr>
      <xdr:xfrm>
        <a:off x="7650720" y="169920"/>
        <a:ext cx="5828040" cy="3233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3"/>
  <sheetViews>
    <sheetView showFormulas="false" showGridLines="true" showRowColHeaders="true" showZeros="true" rightToLeft="false" tabSelected="false" showOutlineSymbols="true" defaultGridColor="true" view="normal" topLeftCell="F1" colorId="64" zoomScale="181" zoomScaleNormal="181" zoomScalePageLayoutView="100" workbookViewId="0">
      <selection pane="topLeft" activeCell="G10" activeCellId="0" sqref="G10"/>
    </sheetView>
  </sheetViews>
  <sheetFormatPr defaultColWidth="11.66796875" defaultRowHeight="13.8" zeroHeight="false" outlineLevelRow="0" outlineLevelCol="0"/>
  <cols>
    <col collapsed="false" customWidth="true" hidden="false" outlineLevel="0" max="1" min="1" style="1" width="5.39"/>
    <col collapsed="false" customWidth="true" hidden="false" outlineLevel="0" max="2" min="2" style="1" width="11.84"/>
    <col collapsed="false" customWidth="true" hidden="false" outlineLevel="0" max="3" min="3" style="1" width="24.49"/>
    <col collapsed="false" customWidth="true" hidden="false" outlineLevel="0" max="4" min="4" style="2" width="17.54"/>
    <col collapsed="false" customWidth="true" hidden="false" outlineLevel="0" max="5" min="5" style="3" width="11.58"/>
    <col collapsed="false" customWidth="true" hidden="false" outlineLevel="0" max="6" min="6" style="4" width="17.54"/>
    <col collapsed="false" customWidth="true" hidden="false" outlineLevel="0" max="7" min="7" style="3" width="9.05"/>
  </cols>
  <sheetData>
    <row r="1" customFormat="false" ht="12.8" hidden="false" customHeight="false" outlineLevel="0" collapsed="false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5" t="s">
        <v>6</v>
      </c>
    </row>
    <row r="2" customFormat="false" ht="12.8" hidden="true" customHeight="false" outlineLevel="0" collapsed="false">
      <c r="A2" s="7" t="n">
        <v>1973</v>
      </c>
      <c r="B2" s="8" t="n">
        <v>1620</v>
      </c>
      <c r="C2" s="9"/>
      <c r="D2" s="10"/>
      <c r="E2" s="9"/>
      <c r="F2" s="10"/>
      <c r="G2" s="11"/>
    </row>
    <row r="3" customFormat="false" ht="12.8" hidden="true" customHeight="false" outlineLevel="0" collapsed="false">
      <c r="A3" s="7" t="n">
        <v>1974</v>
      </c>
      <c r="B3" s="8" t="n">
        <v>2188</v>
      </c>
      <c r="C3" s="9"/>
      <c r="D3" s="10"/>
      <c r="E3" s="9"/>
      <c r="F3" s="10"/>
      <c r="G3" s="11"/>
    </row>
    <row r="4" customFormat="false" ht="12.8" hidden="true" customHeight="false" outlineLevel="0" collapsed="false">
      <c r="A4" s="7" t="n">
        <v>1975</v>
      </c>
      <c r="B4" s="8" t="n">
        <v>8510</v>
      </c>
      <c r="C4" s="9"/>
      <c r="D4" s="10"/>
      <c r="E4" s="9"/>
      <c r="F4" s="10"/>
      <c r="G4" s="11"/>
    </row>
    <row r="5" customFormat="false" ht="12.8" hidden="true" customHeight="false" outlineLevel="0" collapsed="false">
      <c r="A5" s="7" t="n">
        <v>1976</v>
      </c>
      <c r="B5" s="8" t="n">
        <v>18478</v>
      </c>
      <c r="C5" s="9"/>
      <c r="D5" s="9"/>
      <c r="E5" s="9"/>
      <c r="F5" s="9"/>
      <c r="G5" s="9"/>
    </row>
    <row r="6" customFormat="false" ht="12.8" hidden="true" customHeight="false" outlineLevel="0" collapsed="false">
      <c r="A6" s="7" t="n">
        <v>1977</v>
      </c>
      <c r="B6" s="8" t="n">
        <v>17007</v>
      </c>
      <c r="C6" s="9"/>
      <c r="D6" s="10"/>
      <c r="E6" s="9"/>
      <c r="F6" s="10"/>
      <c r="G6" s="11"/>
    </row>
    <row r="7" customFormat="false" ht="12.8" hidden="true" customHeight="false" outlineLevel="0" collapsed="false">
      <c r="A7" s="7" t="n">
        <v>1978</v>
      </c>
      <c r="B7" s="8" t="n">
        <v>14200</v>
      </c>
      <c r="C7" s="9"/>
      <c r="D7" s="10"/>
      <c r="E7" s="9"/>
      <c r="F7" s="10"/>
      <c r="G7" s="11"/>
    </row>
    <row r="8" customFormat="false" ht="12.8" hidden="true" customHeight="false" outlineLevel="0" collapsed="false">
      <c r="A8" s="7" t="n">
        <v>1979</v>
      </c>
      <c r="B8" s="8" t="n">
        <v>16810</v>
      </c>
      <c r="C8" s="9"/>
      <c r="D8" s="10"/>
      <c r="E8" s="9"/>
      <c r="F8" s="10"/>
      <c r="G8" s="11"/>
    </row>
    <row r="9" customFormat="false" ht="12.8" hidden="true" customHeight="false" outlineLevel="0" collapsed="false">
      <c r="A9" s="7" t="n">
        <v>1980</v>
      </c>
      <c r="B9" s="8" t="n">
        <v>18790</v>
      </c>
      <c r="C9" s="9"/>
      <c r="D9" s="10"/>
      <c r="E9" s="9"/>
      <c r="F9" s="10"/>
      <c r="G9" s="11"/>
    </row>
    <row r="10" customFormat="false" ht="12.8" hidden="false" customHeight="false" outlineLevel="0" collapsed="false">
      <c r="A10" s="7" t="n">
        <v>1981</v>
      </c>
      <c r="B10" s="8" t="n">
        <v>19863</v>
      </c>
      <c r="C10" s="9" t="n">
        <v>14586</v>
      </c>
      <c r="D10" s="12" t="n">
        <f aca="false">C10/G10</f>
        <v>0.777215324772207</v>
      </c>
      <c r="E10" s="9" t="n">
        <v>4181</v>
      </c>
      <c r="F10" s="13" t="n">
        <f aca="false">E10/G10</f>
        <v>0.222784675227793</v>
      </c>
      <c r="G10" s="14" t="n">
        <f aca="false">C10+E10</f>
        <v>18767</v>
      </c>
    </row>
    <row r="11" customFormat="false" ht="12.8" hidden="false" customHeight="false" outlineLevel="0" collapsed="false">
      <c r="A11" s="7" t="n">
        <v>1982</v>
      </c>
      <c r="B11" s="8" t="n">
        <v>22505</v>
      </c>
      <c r="C11" s="9" t="n">
        <v>15670</v>
      </c>
      <c r="D11" s="12" t="n">
        <f aca="false">C11/G11</f>
        <v>0.738802451673739</v>
      </c>
      <c r="E11" s="9" t="n">
        <v>5540</v>
      </c>
      <c r="F11" s="13" t="n">
        <f aca="false">E11/G11</f>
        <v>0.261197548326261</v>
      </c>
      <c r="G11" s="14" t="n">
        <f aca="false">C11+E11</f>
        <v>21210</v>
      </c>
    </row>
    <row r="12" customFormat="false" ht="12.8" hidden="false" customHeight="false" outlineLevel="0" collapsed="false">
      <c r="A12" s="7" t="n">
        <v>1983</v>
      </c>
      <c r="B12" s="8" t="n">
        <v>22350</v>
      </c>
      <c r="C12" s="9" t="n">
        <v>14608</v>
      </c>
      <c r="D12" s="12" t="n">
        <f aca="false">C12/G12</f>
        <v>0.700287631831256</v>
      </c>
      <c r="E12" s="9" t="n">
        <v>6252</v>
      </c>
      <c r="F12" s="13" t="n">
        <f aca="false">E12/G12</f>
        <v>0.299712368168744</v>
      </c>
      <c r="G12" s="14" t="n">
        <f aca="false">C12+E12</f>
        <v>20860</v>
      </c>
    </row>
    <row r="13" customFormat="false" ht="12.8" hidden="false" customHeight="false" outlineLevel="0" collapsed="false">
      <c r="A13" s="7" t="n">
        <v>1984</v>
      </c>
      <c r="B13" s="8" t="n">
        <v>21714</v>
      </c>
      <c r="C13" s="9" t="n">
        <v>14314</v>
      </c>
      <c r="D13" s="12" t="n">
        <f aca="false">C13/G13</f>
        <v>0.652772710689529</v>
      </c>
      <c r="E13" s="9" t="n">
        <v>7614</v>
      </c>
      <c r="F13" s="13" t="n">
        <f aca="false">E13/G13</f>
        <v>0.347227289310471</v>
      </c>
      <c r="G13" s="14" t="n">
        <f aca="false">C13+E13</f>
        <v>21928</v>
      </c>
    </row>
    <row r="14" customFormat="false" ht="12.8" hidden="false" customHeight="false" outlineLevel="0" collapsed="false">
      <c r="A14" s="7" t="n">
        <v>1985</v>
      </c>
      <c r="B14" s="8" t="n">
        <v>28925</v>
      </c>
      <c r="C14" s="9" t="n">
        <v>11539</v>
      </c>
      <c r="D14" s="12" t="n">
        <f aca="false">C14/G14</f>
        <v>0.43278823794164</v>
      </c>
      <c r="E14" s="9" t="n">
        <v>15123</v>
      </c>
      <c r="F14" s="13" t="n">
        <f aca="false">E14/G14</f>
        <v>0.56721176205836</v>
      </c>
      <c r="G14" s="14" t="n">
        <f aca="false">C14+E14</f>
        <v>26662</v>
      </c>
    </row>
    <row r="15" customFormat="false" ht="12.8" hidden="false" customHeight="false" outlineLevel="0" collapsed="false">
      <c r="A15" s="7" t="n">
        <v>1986</v>
      </c>
      <c r="B15" s="8" t="n">
        <v>26290</v>
      </c>
      <c r="C15" s="9" t="n">
        <v>10645</v>
      </c>
      <c r="D15" s="12" t="n">
        <f aca="false">C15/G15</f>
        <v>0.390298452738872</v>
      </c>
      <c r="E15" s="9" t="n">
        <v>16629</v>
      </c>
      <c r="F15" s="13" t="n">
        <f aca="false">E15/G15</f>
        <v>0.609701547261128</v>
      </c>
      <c r="G15" s="14" t="n">
        <f aca="false">C15+E15</f>
        <v>27274</v>
      </c>
    </row>
    <row r="16" customFormat="false" ht="12.8" hidden="false" customHeight="false" outlineLevel="0" collapsed="false">
      <c r="A16" s="7" t="n">
        <v>1987</v>
      </c>
      <c r="B16" s="8" t="n">
        <v>27672</v>
      </c>
      <c r="C16" s="9" t="n">
        <v>8704</v>
      </c>
      <c r="D16" s="12" t="n">
        <f aca="false">C16/G16</f>
        <v>0.326873967252516</v>
      </c>
      <c r="E16" s="9" t="n">
        <v>17924</v>
      </c>
      <c r="F16" s="13" t="n">
        <f aca="false">E16/G16</f>
        <v>0.673126032747484</v>
      </c>
      <c r="G16" s="14" t="n">
        <f aca="false">C16+E16</f>
        <v>26628</v>
      </c>
    </row>
    <row r="17" customFormat="false" ht="12.8" hidden="false" customHeight="false" outlineLevel="0" collapsed="false">
      <c r="A17" s="7" t="n">
        <v>1988</v>
      </c>
      <c r="B17" s="8" t="n">
        <v>34352</v>
      </c>
      <c r="C17" s="9" t="n">
        <v>8794</v>
      </c>
      <c r="D17" s="12" t="n">
        <f aca="false">C17/G17</f>
        <v>0.345880039331367</v>
      </c>
      <c r="E17" s="9" t="n">
        <v>16631</v>
      </c>
      <c r="F17" s="13" t="n">
        <f aca="false">E17/G17</f>
        <v>0.654119960668633</v>
      </c>
      <c r="G17" s="14" t="n">
        <f aca="false">C17+E17</f>
        <v>25425</v>
      </c>
    </row>
    <row r="18" customFormat="false" ht="12.8" hidden="false" customHeight="false" outlineLevel="0" collapsed="false">
      <c r="A18" s="7" t="n">
        <v>1989</v>
      </c>
      <c r="B18" s="8" t="n">
        <v>61422</v>
      </c>
      <c r="C18" s="9" t="n">
        <v>8770</v>
      </c>
      <c r="D18" s="12" t="n">
        <f aca="false">C18/G18</f>
        <v>0.281360282322746</v>
      </c>
      <c r="E18" s="9" t="n">
        <v>22400</v>
      </c>
      <c r="F18" s="13" t="n">
        <f aca="false">E18/G18</f>
        <v>0.718639717677254</v>
      </c>
      <c r="G18" s="14" t="n">
        <f aca="false">C18+E18</f>
        <v>31170</v>
      </c>
    </row>
    <row r="19" customFormat="false" ht="12.8" hidden="false" customHeight="false" outlineLevel="0" collapsed="false">
      <c r="A19" s="7" t="n">
        <v>1990</v>
      </c>
      <c r="B19" s="8" t="n">
        <v>54813</v>
      </c>
      <c r="C19" s="9" t="n">
        <v>13486</v>
      </c>
      <c r="D19" s="12" t="n">
        <f aca="false">C19/G19</f>
        <v>0.15438684861251</v>
      </c>
      <c r="E19" s="9" t="n">
        <v>73866</v>
      </c>
      <c r="F19" s="13" t="n">
        <f aca="false">E19/G19</f>
        <v>0.84561315138749</v>
      </c>
      <c r="G19" s="14" t="n">
        <f aca="false">C19+E19</f>
        <v>87352</v>
      </c>
    </row>
    <row r="20" customFormat="false" ht="12.8" hidden="false" customHeight="false" outlineLevel="0" collapsed="false">
      <c r="A20" s="7" t="n">
        <v>1991</v>
      </c>
      <c r="B20" s="8" t="n">
        <v>47380</v>
      </c>
      <c r="C20" s="9" t="n">
        <v>15467</v>
      </c>
      <c r="D20" s="12" t="n">
        <f aca="false">C20/G20</f>
        <v>0.197177532444354</v>
      </c>
      <c r="E20" s="9" t="n">
        <v>62975</v>
      </c>
      <c r="F20" s="13" t="n">
        <f aca="false">E20/G20</f>
        <v>0.802822467555646</v>
      </c>
      <c r="G20" s="14" t="n">
        <f aca="false">C20+E20</f>
        <v>78442</v>
      </c>
    </row>
    <row r="21" customFormat="false" ht="12.8" hidden="false" customHeight="false" outlineLevel="0" collapsed="false">
      <c r="A21" s="7" t="n">
        <v>1992</v>
      </c>
      <c r="B21" s="8" t="n">
        <v>28872</v>
      </c>
      <c r="C21" s="9" t="n">
        <v>10266</v>
      </c>
      <c r="D21" s="12" t="n">
        <f aca="false">C21/G21</f>
        <v>0.280139715112154</v>
      </c>
      <c r="E21" s="9" t="n">
        <v>26380</v>
      </c>
      <c r="F21" s="13" t="n">
        <f aca="false">E21/G21</f>
        <v>0.719860284887846</v>
      </c>
      <c r="G21" s="14" t="n">
        <f aca="false">C21+E21</f>
        <v>36646</v>
      </c>
    </row>
    <row r="22" customFormat="false" ht="12.8" hidden="false" customHeight="false" outlineLevel="0" collapsed="false">
      <c r="A22" s="7" t="n">
        <v>1993</v>
      </c>
      <c r="B22" s="8" t="n">
        <v>27564</v>
      </c>
      <c r="C22" s="9" t="n">
        <v>9914</v>
      </c>
      <c r="D22" s="12" t="n">
        <f aca="false">C22/G22</f>
        <v>0.27935416607963</v>
      </c>
      <c r="E22" s="9" t="n">
        <v>25575</v>
      </c>
      <c r="F22" s="13" t="n">
        <f aca="false">E22/G22</f>
        <v>0.72064583392037</v>
      </c>
      <c r="G22" s="14" t="n">
        <f aca="false">C22+E22</f>
        <v>35489</v>
      </c>
    </row>
    <row r="23" customFormat="false" ht="12.8" hidden="false" customHeight="false" outlineLevel="0" collapsed="false">
      <c r="A23" s="7" t="n">
        <v>1994</v>
      </c>
      <c r="B23" s="8" t="n">
        <v>25964</v>
      </c>
      <c r="C23" s="9" t="n">
        <v>7025</v>
      </c>
      <c r="D23" s="12" t="n">
        <f aca="false">C23/G23</f>
        <v>0.236452372938405</v>
      </c>
      <c r="E23" s="9" t="n">
        <v>22685</v>
      </c>
      <c r="F23" s="13" t="n">
        <f aca="false">E23/G23</f>
        <v>0.763547627061595</v>
      </c>
      <c r="G23" s="14" t="n">
        <f aca="false">C23+E23</f>
        <v>29710</v>
      </c>
    </row>
    <row r="24" customFormat="false" ht="12.8" hidden="false" customHeight="false" outlineLevel="0" collapsed="false">
      <c r="A24" s="7" t="n">
        <v>1995</v>
      </c>
      <c r="B24" s="8" t="n">
        <v>20415</v>
      </c>
      <c r="C24" s="9" t="n">
        <v>4742</v>
      </c>
      <c r="D24" s="12" t="n">
        <f aca="false">C24/G24</f>
        <v>0.162977728897443</v>
      </c>
      <c r="E24" s="9" t="n">
        <v>24354</v>
      </c>
      <c r="F24" s="13" t="n">
        <f aca="false">E24/G24</f>
        <v>0.837022271102557</v>
      </c>
      <c r="G24" s="14" t="n">
        <f aca="false">C24+E24</f>
        <v>29096</v>
      </c>
    </row>
    <row r="25" customFormat="false" ht="12.8" hidden="false" customHeight="false" outlineLevel="0" collapsed="false">
      <c r="A25" s="7" t="n">
        <v>1996</v>
      </c>
      <c r="B25" s="8" t="n">
        <v>17405</v>
      </c>
      <c r="C25" s="9" t="n">
        <v>4344</v>
      </c>
      <c r="D25" s="12" t="n">
        <f aca="false">C25/G25</f>
        <v>0.19564923658965</v>
      </c>
      <c r="E25" s="9" t="n">
        <v>17859</v>
      </c>
      <c r="F25" s="13" t="n">
        <f aca="false">E25/G25</f>
        <v>0.80435076341035</v>
      </c>
      <c r="G25" s="14" t="n">
        <f aca="false">C25+E25</f>
        <v>22203</v>
      </c>
    </row>
    <row r="26" customFormat="false" ht="12.8" hidden="false" customHeight="false" outlineLevel="0" collapsed="false">
      <c r="A26" s="7" t="n">
        <v>1997</v>
      </c>
      <c r="B26" s="8" t="n">
        <v>21416</v>
      </c>
      <c r="C26" s="9" t="n">
        <v>4112</v>
      </c>
      <c r="D26" s="12" t="n">
        <f aca="false">C26/G26</f>
        <v>0.170149377249969</v>
      </c>
      <c r="E26" s="9" t="n">
        <v>20055</v>
      </c>
      <c r="F26" s="13" t="n">
        <f aca="false">E26/G26</f>
        <v>0.829850622750031</v>
      </c>
      <c r="G26" s="14" t="n">
        <f aca="false">C26+E26</f>
        <v>24167</v>
      </c>
    </row>
    <row r="27" customFormat="false" ht="12.8" hidden="false" customHeight="false" outlineLevel="0" collapsed="false">
      <c r="A27" s="7" t="n">
        <v>1998</v>
      </c>
      <c r="B27" s="8" t="n">
        <v>22375</v>
      </c>
      <c r="C27" s="9" t="n">
        <v>4342</v>
      </c>
      <c r="D27" s="12" t="n">
        <f aca="false">C27/G27</f>
        <v>0.193796027672395</v>
      </c>
      <c r="E27" s="9" t="n">
        <v>18063</v>
      </c>
      <c r="F27" s="13" t="n">
        <f aca="false">E27/G27</f>
        <v>0.806203972327605</v>
      </c>
      <c r="G27" s="14" t="n">
        <f aca="false">C27+E27</f>
        <v>22405</v>
      </c>
    </row>
    <row r="28" customFormat="false" ht="12.8" hidden="false" customHeight="false" outlineLevel="0" collapsed="false">
      <c r="A28" s="7" t="n">
        <v>1999</v>
      </c>
      <c r="B28" s="8" t="n">
        <v>30907</v>
      </c>
      <c r="C28" s="9" t="n">
        <v>4659</v>
      </c>
      <c r="D28" s="12" t="n">
        <f aca="false">C28/G28</f>
        <v>0.192911266614219</v>
      </c>
      <c r="E28" s="9" t="n">
        <v>19492</v>
      </c>
      <c r="F28" s="13" t="n">
        <f aca="false">E28/G28</f>
        <v>0.807088733385781</v>
      </c>
      <c r="G28" s="14" t="n">
        <f aca="false">C28+E28</f>
        <v>24151</v>
      </c>
    </row>
    <row r="29" customFormat="false" ht="12.8" hidden="false" customHeight="false" outlineLevel="0" collapsed="false">
      <c r="A29" s="7" t="n">
        <v>2000</v>
      </c>
      <c r="B29" s="8" t="n">
        <v>38747</v>
      </c>
      <c r="C29" s="9" t="n">
        <v>5185</v>
      </c>
      <c r="D29" s="12" t="n">
        <f aca="false">C29/G29</f>
        <v>0.171246449567343</v>
      </c>
      <c r="E29" s="9" t="n">
        <v>25093</v>
      </c>
      <c r="F29" s="13" t="n">
        <f aca="false">E29/G29</f>
        <v>0.828753550432657</v>
      </c>
      <c r="G29" s="14" t="n">
        <f aca="false">C29+E29</f>
        <v>30278</v>
      </c>
    </row>
    <row r="30" customFormat="false" ht="12.8" hidden="false" customHeight="false" outlineLevel="0" collapsed="false">
      <c r="A30" s="7" t="n">
        <v>2001</v>
      </c>
      <c r="B30" s="8" t="n">
        <v>47283</v>
      </c>
      <c r="C30" s="9" t="n">
        <v>7323</v>
      </c>
      <c r="D30" s="12" t="n">
        <f aca="false">C30/G30</f>
        <v>0.179577723828441</v>
      </c>
      <c r="E30" s="9" t="n">
        <v>35730</v>
      </c>
      <c r="F30" s="13" t="n">
        <f aca="false">E30/G30</f>
        <v>0.87618627234606</v>
      </c>
      <c r="G30" s="11" t="n">
        <v>40779</v>
      </c>
    </row>
    <row r="31" customFormat="false" ht="12.8" hidden="false" customHeight="false" outlineLevel="0" collapsed="false">
      <c r="A31" s="7" t="n">
        <v>2002</v>
      </c>
      <c r="B31" s="8" t="n">
        <v>51087</v>
      </c>
      <c r="C31" s="9" t="n">
        <v>8495</v>
      </c>
      <c r="D31" s="12" t="n">
        <f aca="false">C31/G31</f>
        <v>0.169202884117436</v>
      </c>
      <c r="E31" s="9" t="n">
        <v>43880</v>
      </c>
      <c r="F31" s="13" t="n">
        <f aca="false">E31/G31</f>
        <v>0.873999123610724</v>
      </c>
      <c r="G31" s="14" t="n">
        <f aca="false">6326+E31</f>
        <v>50206</v>
      </c>
    </row>
    <row r="32" customFormat="false" ht="12.8" hidden="false" customHeight="false" outlineLevel="0" collapsed="false">
      <c r="A32" s="7" t="n">
        <v>2003</v>
      </c>
      <c r="B32" s="8" t="n">
        <v>52204</v>
      </c>
      <c r="C32" s="9" t="n">
        <v>9790</v>
      </c>
      <c r="D32" s="12" t="n">
        <f aca="false">C32/G32</f>
        <v>0.147564210780176</v>
      </c>
      <c r="E32" s="9" t="n">
        <v>59818</v>
      </c>
      <c r="F32" s="13" t="n">
        <f aca="false">E32/G32</f>
        <v>0.901633908115278</v>
      </c>
      <c r="G32" s="14" t="n">
        <f aca="false">6526+59818</f>
        <v>66344</v>
      </c>
    </row>
    <row r="33" customFormat="false" ht="12.8" hidden="false" customHeight="false" outlineLevel="0" collapsed="false">
      <c r="A33" s="7" t="n">
        <v>2004</v>
      </c>
      <c r="B33" s="8" t="n">
        <v>50547</v>
      </c>
      <c r="C33" s="9" t="n">
        <v>11292</v>
      </c>
      <c r="D33" s="12" t="n">
        <f aca="false">C33/G33</f>
        <v>0.165771161807452</v>
      </c>
      <c r="E33" s="9" t="n">
        <v>61760</v>
      </c>
      <c r="F33" s="13" t="n">
        <f aca="false">E33/G33</f>
        <v>0.906661968936258</v>
      </c>
      <c r="G33" s="14" t="n">
        <f aca="false">6358+E33</f>
        <v>68118</v>
      </c>
    </row>
    <row r="34" customFormat="false" ht="12.8" hidden="false" customHeight="false" outlineLevel="0" collapsed="false">
      <c r="A34" s="7" t="n">
        <v>2005</v>
      </c>
      <c r="B34" s="8" t="n">
        <v>42578</v>
      </c>
      <c r="C34" s="9" t="n">
        <v>13770</v>
      </c>
      <c r="D34" s="12" t="n">
        <f aca="false">C34/G34</f>
        <v>0.268567639257294</v>
      </c>
      <c r="E34" s="9" t="n">
        <v>47088</v>
      </c>
      <c r="F34" s="13" t="n">
        <f aca="false">E34/G34</f>
        <v>0.918396005617101</v>
      </c>
      <c r="G34" s="14" t="n">
        <f aca="false">4184+E34</f>
        <v>51272</v>
      </c>
    </row>
    <row r="35" customFormat="false" ht="12.8" hidden="false" customHeight="false" outlineLevel="0" collapsed="false">
      <c r="A35" s="7" t="n">
        <v>2006</v>
      </c>
      <c r="B35" s="8" t="n">
        <v>26269</v>
      </c>
      <c r="C35" s="9" t="n">
        <v>7354</v>
      </c>
      <c r="D35" s="12" t="n">
        <f aca="false">C35/G35</f>
        <v>0.194988731274029</v>
      </c>
      <c r="E35" s="9" t="n">
        <v>34786</v>
      </c>
      <c r="F35" s="13" t="n">
        <f aca="false">E35/G35</f>
        <v>0.92233859207212</v>
      </c>
      <c r="G35" s="14" t="n">
        <f aca="false">E35+2929</f>
        <v>37715</v>
      </c>
    </row>
    <row r="36" customFormat="false" ht="12.8" hidden="false" customHeight="false" outlineLevel="0" collapsed="false">
      <c r="A36" s="7" t="n">
        <v>2007</v>
      </c>
      <c r="B36" s="8" t="n">
        <v>23804</v>
      </c>
      <c r="C36" s="15" t="n">
        <f aca="false">3401+5380</f>
        <v>8781</v>
      </c>
      <c r="D36" s="12" t="n">
        <f aca="false">C36/G36</f>
        <v>0.299457763530334</v>
      </c>
      <c r="E36" s="9" t="n">
        <v>25922</v>
      </c>
      <c r="F36" s="13" t="n">
        <f aca="false">E36/G36</f>
        <v>0.884015960167786</v>
      </c>
      <c r="G36" s="14" t="n">
        <f aca="false">E36+3401</f>
        <v>29323</v>
      </c>
    </row>
    <row r="37" customFormat="false" ht="12.8" hidden="false" customHeight="false" outlineLevel="0" collapsed="false">
      <c r="A37" s="7" t="n">
        <v>2008</v>
      </c>
      <c r="B37" s="8" t="n">
        <v>27063</v>
      </c>
      <c r="C37" s="15" t="n">
        <f aca="false">5153+6288</f>
        <v>11441</v>
      </c>
      <c r="D37" s="12" t="n">
        <f aca="false">C37/G37</f>
        <v>0.359768560737084</v>
      </c>
      <c r="E37" s="9" t="n">
        <v>26648</v>
      </c>
      <c r="F37" s="13" t="n">
        <f aca="false">E37/G37</f>
        <v>0.837961070406591</v>
      </c>
      <c r="G37" s="14" t="n">
        <f aca="false">E37+5153</f>
        <v>31801</v>
      </c>
    </row>
    <row r="38" customFormat="false" ht="12.8" hidden="false" customHeight="false" outlineLevel="0" collapsed="false">
      <c r="A38" s="7" t="n">
        <v>2009</v>
      </c>
      <c r="B38" s="8" t="n">
        <v>33235</v>
      </c>
      <c r="C38" s="15" t="n">
        <f aca="false">5048+5325</f>
        <v>10373</v>
      </c>
      <c r="D38" s="12" t="n">
        <f aca="false">C38/G38</f>
        <v>0.293594860037927</v>
      </c>
      <c r="E38" s="9" t="n">
        <v>30283</v>
      </c>
      <c r="F38" s="13" t="n">
        <f aca="false">E38/G38</f>
        <v>0.857122640174351</v>
      </c>
      <c r="G38" s="14" t="n">
        <f aca="false">E38+5048</f>
        <v>35331</v>
      </c>
    </row>
    <row r="39" customFormat="false" ht="12.8" hidden="false" customHeight="false" outlineLevel="0" collapsed="false">
      <c r="A39" s="7" t="n">
        <v>2010</v>
      </c>
      <c r="B39" s="8" t="n">
        <v>36931</v>
      </c>
      <c r="C39" s="9" t="n">
        <v>10340</v>
      </c>
      <c r="D39" s="12" t="n">
        <f aca="false">C39/G39</f>
        <v>0.27451084503677</v>
      </c>
      <c r="E39" s="9" t="n">
        <v>32571</v>
      </c>
      <c r="F39" s="13" t="n">
        <f aca="false">E39/G39</f>
        <v>0.864709161865824</v>
      </c>
      <c r="G39" s="14" t="n">
        <f aca="false">E39+5096</f>
        <v>37667</v>
      </c>
    </row>
    <row r="40" customFormat="false" ht="12.8" hidden="false" customHeight="false" outlineLevel="0" collapsed="false">
      <c r="A40" s="7" t="n">
        <v>2011</v>
      </c>
      <c r="B40" s="8" t="n">
        <v>40464</v>
      </c>
      <c r="C40" s="9" t="n">
        <v>10702</v>
      </c>
      <c r="D40" s="12" t="n">
        <f aca="false">C40/G40</f>
        <v>0.253307770598121</v>
      </c>
      <c r="E40" s="9" t="n">
        <v>37619</v>
      </c>
      <c r="F40" s="13" t="n">
        <f aca="false">E40/G40</f>
        <v>0.890411607375322</v>
      </c>
      <c r="G40" s="11" t="n">
        <v>42249</v>
      </c>
    </row>
    <row r="41" customFormat="false" ht="12.8" hidden="false" customHeight="false" outlineLevel="0" collapsed="false">
      <c r="A41" s="7" t="n">
        <v>2012</v>
      </c>
      <c r="B41" s="8" t="n">
        <v>41254</v>
      </c>
      <c r="C41" s="9" t="n">
        <v>9976</v>
      </c>
      <c r="D41" s="12" t="n">
        <f aca="false">C41/G41</f>
        <v>0.2167753150804</v>
      </c>
      <c r="E41" s="9" t="n">
        <v>41672</v>
      </c>
      <c r="F41" s="13" t="n">
        <f aca="false">E41/G41</f>
        <v>0.905519339417645</v>
      </c>
      <c r="G41" s="11" t="n">
        <v>46020</v>
      </c>
    </row>
    <row r="42" customFormat="false" ht="12.8" hidden="false" customHeight="false" outlineLevel="0" collapsed="false">
      <c r="A42" s="7" t="n">
        <v>2013</v>
      </c>
      <c r="B42" s="8" t="n">
        <v>45925</v>
      </c>
      <c r="C42" s="9" t="n">
        <v>11371</v>
      </c>
      <c r="D42" s="12" t="n">
        <f aca="false">C42/G42</f>
        <v>0.243573815439979</v>
      </c>
      <c r="E42" s="9" t="n">
        <v>40706</v>
      </c>
      <c r="F42" s="13" t="n">
        <f aca="false">E42/G42</f>
        <v>0.87194756233399</v>
      </c>
      <c r="G42" s="11" t="n">
        <v>46684</v>
      </c>
    </row>
    <row r="43" customFormat="false" ht="12.8" hidden="false" customHeight="false" outlineLevel="0" collapsed="false">
      <c r="A43" s="7" t="n">
        <v>2014</v>
      </c>
      <c r="B43" s="8" t="n">
        <v>45454</v>
      </c>
      <c r="C43" s="9" t="n">
        <v>14512</v>
      </c>
      <c r="D43" s="12" t="n">
        <f aca="false">C43/G43</f>
        <v>0.279997684693897</v>
      </c>
      <c r="E43" s="9" t="n">
        <v>43066</v>
      </c>
      <c r="F43" s="13" t="n">
        <f aca="false">E43/G43</f>
        <v>0.830924771845878</v>
      </c>
      <c r="G43" s="11" t="n">
        <v>51829</v>
      </c>
    </row>
    <row r="44" customFormat="false" ht="12.8" hidden="false" customHeight="false" outlineLevel="0" collapsed="false">
      <c r="A44" s="7" t="n">
        <v>2015</v>
      </c>
      <c r="B44" s="8" t="n">
        <v>59335</v>
      </c>
      <c r="C44" s="9" t="n">
        <v>19450</v>
      </c>
      <c r="D44" s="12" t="n">
        <f aca="false">C44/G44</f>
        <v>0.315153282779182</v>
      </c>
      <c r="E44" s="9" t="n">
        <v>47597</v>
      </c>
      <c r="F44" s="13" t="n">
        <f aca="false">E44/G44</f>
        <v>0.771226262233456</v>
      </c>
      <c r="G44" s="14" t="n">
        <f aca="false">62057-341</f>
        <v>61716</v>
      </c>
    </row>
    <row r="45" customFormat="false" ht="12.8" hidden="false" customHeight="false" outlineLevel="0" collapsed="false">
      <c r="A45" s="7" t="n">
        <v>2016</v>
      </c>
      <c r="B45" s="8" t="n">
        <v>63935</v>
      </c>
      <c r="C45" s="9" t="n">
        <v>26428</v>
      </c>
      <c r="D45" s="12" t="n">
        <f aca="false">C45/G45</f>
        <v>0.380647856083193</v>
      </c>
      <c r="E45" s="9" t="n">
        <v>49447</v>
      </c>
      <c r="F45" s="13" t="n">
        <f aca="false">E45/G45</f>
        <v>0.712195192210748</v>
      </c>
      <c r="G45" s="14" t="n">
        <f aca="false">70319-890</f>
        <v>69429</v>
      </c>
    </row>
    <row r="46" customFormat="false" ht="12.8" hidden="false" customHeight="false" outlineLevel="0" collapsed="false">
      <c r="A46" s="7" t="n">
        <v>2017</v>
      </c>
      <c r="B46" s="8" t="n">
        <v>73802</v>
      </c>
      <c r="C46" s="9" t="n">
        <v>31734</v>
      </c>
      <c r="D46" s="12" t="n">
        <f aca="false">C46/G46</f>
        <v>0.360408858603066</v>
      </c>
      <c r="E46" s="9" t="n">
        <v>64092</v>
      </c>
      <c r="F46" s="13" t="n">
        <f aca="false">E46/G46</f>
        <v>0.727904599659284</v>
      </c>
      <c r="G46" s="14" t="n">
        <f aca="false">89288-1238</f>
        <v>88050</v>
      </c>
    </row>
    <row r="47" customFormat="false" ht="12.8" hidden="false" customHeight="false" outlineLevel="0" collapsed="false">
      <c r="A47" s="7" t="n">
        <v>2018</v>
      </c>
      <c r="B47" s="8" t="n">
        <v>92338</v>
      </c>
      <c r="C47" s="9" t="n">
        <v>33216</v>
      </c>
      <c r="D47" s="12" t="n">
        <f aca="false">C47/G47</f>
        <v>0.359076364265329</v>
      </c>
      <c r="E47" s="9" t="n">
        <v>67891</v>
      </c>
      <c r="F47" s="13" t="n">
        <f aca="false">E47/G47</f>
        <v>0.733925019458618</v>
      </c>
      <c r="G47" s="14" t="n">
        <f aca="false">93598-1094</f>
        <v>92504</v>
      </c>
    </row>
    <row r="48" customFormat="false" ht="12.8" hidden="false" customHeight="false" outlineLevel="0" collapsed="false">
      <c r="A48" s="7" t="n">
        <v>2019</v>
      </c>
      <c r="B48" s="16" t="n">
        <v>101841</v>
      </c>
      <c r="C48" s="11" t="n">
        <v>36139</v>
      </c>
      <c r="D48" s="13" t="n">
        <f aca="false">C48/G48</f>
        <v>0.384322525070986</v>
      </c>
      <c r="E48" s="11" t="n">
        <v>71738</v>
      </c>
      <c r="F48" s="13" t="n">
        <f aca="false">E48/G48</f>
        <v>0.762902385332809</v>
      </c>
      <c r="G48" s="14" t="n">
        <f aca="false">95400-1367</f>
        <v>94033</v>
      </c>
    </row>
    <row r="49" customFormat="false" ht="12.8" hidden="false" customHeight="false" outlineLevel="0" collapsed="false">
      <c r="A49" s="7" t="n">
        <v>2020</v>
      </c>
      <c r="B49" s="16" t="n">
        <v>87514</v>
      </c>
      <c r="C49" s="11" t="n">
        <v>33101</v>
      </c>
      <c r="D49" s="13" t="n">
        <f aca="false">C49/G49</f>
        <v>0.368714772651324</v>
      </c>
      <c r="E49" s="11" t="n">
        <f aca="false">+G49-C49</f>
        <v>56673</v>
      </c>
      <c r="F49" s="13" t="n">
        <f aca="false">E49/G49</f>
        <v>0.631285227348676</v>
      </c>
      <c r="G49" s="17" t="n">
        <v>89774</v>
      </c>
    </row>
    <row r="50" customFormat="false" ht="12.8" hidden="false" customHeight="false" outlineLevel="0" collapsed="false">
      <c r="A50" s="7" t="n">
        <v>2021</v>
      </c>
      <c r="B50" s="16" t="n">
        <v>89256</v>
      </c>
      <c r="C50" s="11" t="n">
        <v>54384</v>
      </c>
      <c r="D50" s="13" t="n">
        <f aca="false">C50/G50</f>
        <v>0.388985051140834</v>
      </c>
      <c r="E50" s="11" t="n">
        <v>102849</v>
      </c>
      <c r="F50" s="13" t="n">
        <f aca="false">E50/G50</f>
        <v>0.735634074815821</v>
      </c>
      <c r="G50" s="17" t="n">
        <v>139810</v>
      </c>
    </row>
    <row r="51" customFormat="false" ht="12.8" hidden="false" customHeight="false" outlineLevel="0" collapsed="false">
      <c r="A51" s="7"/>
      <c r="B51" s="16"/>
      <c r="C51" s="11"/>
      <c r="D51" s="13"/>
      <c r="E51" s="11"/>
      <c r="F51" s="13"/>
      <c r="G51" s="14"/>
    </row>
    <row r="52" customFormat="false" ht="13.8" hidden="false" customHeight="false" outlineLevel="0" collapsed="false">
      <c r="G52" s="18"/>
    </row>
    <row r="53" customFormat="false" ht="13.8" hidden="false" customHeight="false" outlineLevel="0" collapsed="false">
      <c r="G53" s="19"/>
    </row>
    <row r="71" customFormat="false" ht="13.8" hidden="false" customHeight="false" outlineLevel="0" collapsed="false">
      <c r="G71" s="1"/>
    </row>
    <row r="72" customFormat="false" ht="13.8" hidden="false" customHeight="false" outlineLevel="0" collapsed="false">
      <c r="G72" s="1"/>
    </row>
    <row r="73" customFormat="false" ht="13.8" hidden="false" customHeight="false" outlineLevel="0" collapsed="false">
      <c r="G73" s="1"/>
    </row>
    <row r="74" customFormat="false" ht="13.8" hidden="false" customHeight="false" outlineLevel="0" collapsed="false">
      <c r="G74" s="1"/>
    </row>
    <row r="75" customFormat="false" ht="13.8" hidden="false" customHeight="false" outlineLevel="0" collapsed="false">
      <c r="G75" s="1"/>
    </row>
    <row r="76" customFormat="false" ht="13.8" hidden="false" customHeight="false" outlineLevel="0" collapsed="false">
      <c r="G76" s="1"/>
    </row>
    <row r="79" customFormat="false" ht="13.8" hidden="false" customHeight="false" outlineLevel="0" collapsed="false">
      <c r="B79" s="20"/>
    </row>
    <row r="80" customFormat="false" ht="13.8" hidden="false" customHeight="false" outlineLevel="0" collapsed="false">
      <c r="B80" s="20"/>
    </row>
    <row r="81" customFormat="false" ht="13.8" hidden="false" customHeight="false" outlineLevel="0" collapsed="false">
      <c r="B81" s="20"/>
    </row>
    <row r="82" customFormat="false" ht="13.8" hidden="false" customHeight="false" outlineLevel="0" collapsed="false">
      <c r="B82" s="20"/>
    </row>
    <row r="83" customFormat="false" ht="13.8" hidden="false" customHeight="false" outlineLevel="0" collapsed="false">
      <c r="B83" s="2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43"/>
  <sheetViews>
    <sheetView showFormulas="false" showGridLines="true" showRowColHeaders="true" showZeros="true" rightToLeft="false" tabSelected="true" showOutlineSymbols="true" defaultGridColor="true" view="normal" topLeftCell="A1" colorId="64" zoomScale="218" zoomScaleNormal="218" zoomScalePageLayoutView="100" workbookViewId="0">
      <selection pane="topLeft" activeCell="H5" activeCellId="0" sqref="H5"/>
    </sheetView>
  </sheetViews>
  <sheetFormatPr defaultColWidth="11.66015625" defaultRowHeight="12.8" zeroHeight="false" outlineLevelRow="0" outlineLevelCol="0"/>
  <cols>
    <col collapsed="false" customWidth="true" hidden="true" outlineLevel="0" max="1" min="1" style="69" width="11.52"/>
    <col collapsed="false" customWidth="true" hidden="false" outlineLevel="0" max="2" min="2" style="69" width="11.52"/>
    <col collapsed="false" customWidth="true" hidden="false" outlineLevel="0" max="4" min="3" style="95" width="11.52"/>
    <col collapsed="false" customWidth="true" hidden="true" outlineLevel="0" max="6" min="5" style="95" width="11.52"/>
    <col collapsed="false" customWidth="true" hidden="false" outlineLevel="0" max="7" min="7" style="95" width="11.52"/>
    <col collapsed="false" customWidth="true" hidden="false" outlineLevel="0" max="8" min="8" style="69" width="11.52"/>
  </cols>
  <sheetData>
    <row r="1" customFormat="false" ht="20.15" hidden="false" customHeight="false" outlineLevel="0" collapsed="false">
      <c r="A1" s="69" t="s">
        <v>349</v>
      </c>
      <c r="B1" s="69" t="s">
        <v>714</v>
      </c>
      <c r="C1" s="234" t="n">
        <v>2019</v>
      </c>
      <c r="D1" s="235" t="n">
        <v>2020</v>
      </c>
      <c r="E1" s="236" t="s">
        <v>546</v>
      </c>
      <c r="F1" s="236" t="s">
        <v>514</v>
      </c>
      <c r="G1" s="235" t="n">
        <v>2021</v>
      </c>
      <c r="H1" s="69" t="s">
        <v>715</v>
      </c>
    </row>
    <row r="2" customFormat="false" ht="12.8" hidden="false" customHeight="false" outlineLevel="0" collapsed="false">
      <c r="A2" s="69" t="s">
        <v>47</v>
      </c>
      <c r="B2" s="69" t="s">
        <v>48</v>
      </c>
      <c r="C2" s="95" t="n">
        <v>7740</v>
      </c>
      <c r="D2" s="95" t="n">
        <v>10527</v>
      </c>
      <c r="E2" s="237" t="n">
        <v>13472</v>
      </c>
      <c r="F2" s="237" t="n">
        <v>16417</v>
      </c>
      <c r="G2" s="95" t="n">
        <v>7582</v>
      </c>
      <c r="H2" s="238" t="n">
        <v>5.54206005969422</v>
      </c>
    </row>
    <row r="3" customFormat="false" ht="12.8" hidden="false" customHeight="false" outlineLevel="0" collapsed="false">
      <c r="A3" s="69" t="s">
        <v>489</v>
      </c>
      <c r="B3" s="69" t="s">
        <v>490</v>
      </c>
      <c r="C3" s="95" t="n">
        <v>40</v>
      </c>
      <c r="D3" s="95" t="n">
        <v>79</v>
      </c>
      <c r="E3" s="239" t="n">
        <v>8</v>
      </c>
      <c r="F3" s="239" t="n">
        <v>73</v>
      </c>
      <c r="G3" s="95" t="n">
        <v>14</v>
      </c>
      <c r="H3" s="238" t="n">
        <v>2.3013698630137</v>
      </c>
    </row>
    <row r="4" customFormat="false" ht="12.8" hidden="false" customHeight="false" outlineLevel="0" collapsed="false">
      <c r="A4" s="69" t="s">
        <v>51</v>
      </c>
      <c r="B4" s="69" t="s">
        <v>52</v>
      </c>
      <c r="C4" s="95" t="n">
        <v>2305</v>
      </c>
      <c r="D4" s="95" t="n">
        <v>994</v>
      </c>
      <c r="E4" s="239" t="n">
        <v>5436</v>
      </c>
      <c r="F4" s="239" t="n">
        <v>3584</v>
      </c>
      <c r="G4" s="95" t="n">
        <v>2846</v>
      </c>
      <c r="H4" s="238" t="n">
        <v>9.52901785714286</v>
      </c>
    </row>
    <row r="5" customFormat="false" ht="12.8" hidden="false" customHeight="false" outlineLevel="0" collapsed="false">
      <c r="A5" s="69" t="s">
        <v>155</v>
      </c>
      <c r="B5" s="69" t="s">
        <v>156</v>
      </c>
      <c r="C5" s="95" t="n">
        <v>1025</v>
      </c>
      <c r="D5" s="95" t="n">
        <v>884</v>
      </c>
      <c r="E5" s="237" t="n">
        <v>1517</v>
      </c>
      <c r="F5" s="237" t="n">
        <v>2009</v>
      </c>
      <c r="G5" s="95" t="n">
        <v>392</v>
      </c>
      <c r="H5" s="238" t="n">
        <v>2.34146341463415</v>
      </c>
    </row>
    <row r="6" customFormat="false" ht="12.8" hidden="false" customHeight="false" outlineLevel="0" collapsed="false">
      <c r="A6" s="69" t="s">
        <v>59</v>
      </c>
      <c r="B6" s="69" t="s">
        <v>60</v>
      </c>
      <c r="C6" s="95" t="n">
        <v>965</v>
      </c>
      <c r="D6" s="95" t="n">
        <v>1464</v>
      </c>
      <c r="E6" s="237" t="n">
        <v>878</v>
      </c>
      <c r="F6" s="237" t="n">
        <v>1835</v>
      </c>
      <c r="G6" s="95" t="n">
        <v>507</v>
      </c>
      <c r="H6" s="238" t="n">
        <v>3.31553133514986</v>
      </c>
    </row>
    <row r="7" customFormat="false" ht="12.8" hidden="false" customHeight="false" outlineLevel="0" collapsed="false">
      <c r="A7" s="69" t="s">
        <v>389</v>
      </c>
      <c r="B7" s="69" t="s">
        <v>390</v>
      </c>
      <c r="C7" s="95" t="n">
        <v>15</v>
      </c>
      <c r="D7" s="95" t="n">
        <v>5</v>
      </c>
      <c r="E7" s="237" t="n">
        <v>10</v>
      </c>
      <c r="F7" s="237" t="n">
        <v>6</v>
      </c>
      <c r="G7" s="95" t="n">
        <v>9</v>
      </c>
      <c r="H7" s="238" t="n">
        <v>18</v>
      </c>
    </row>
    <row r="8" customFormat="false" ht="12.8" hidden="false" customHeight="false" outlineLevel="0" collapsed="false">
      <c r="A8" s="69" t="s">
        <v>63</v>
      </c>
      <c r="B8" s="69" t="s">
        <v>64</v>
      </c>
      <c r="D8" s="95" t="n">
        <v>8</v>
      </c>
      <c r="E8" s="237" t="n">
        <v>11</v>
      </c>
      <c r="F8" s="237" t="n">
        <v>14</v>
      </c>
      <c r="G8" s="95" t="n">
        <v>5</v>
      </c>
      <c r="H8" s="238" t="n">
        <v>4.28571428571429</v>
      </c>
    </row>
    <row r="9" customFormat="false" ht="12.8" hidden="false" customHeight="false" outlineLevel="0" collapsed="false">
      <c r="A9" s="69" t="s">
        <v>55</v>
      </c>
      <c r="B9" s="69" t="s">
        <v>56</v>
      </c>
      <c r="C9" s="95" t="n">
        <v>1210</v>
      </c>
      <c r="D9" s="95" t="n">
        <v>471</v>
      </c>
      <c r="E9" s="237" t="n">
        <v>1178</v>
      </c>
      <c r="F9" s="237" t="n">
        <v>1146</v>
      </c>
      <c r="G9" s="95" t="n">
        <v>503</v>
      </c>
      <c r="H9" s="238" t="n">
        <v>5.26701570680628</v>
      </c>
    </row>
    <row r="10" customFormat="false" ht="12.8" hidden="false" customHeight="false" outlineLevel="0" collapsed="false">
      <c r="A10" s="69" t="s">
        <v>67</v>
      </c>
      <c r="B10" s="69" t="s">
        <v>68</v>
      </c>
      <c r="C10" s="95" t="n">
        <v>450</v>
      </c>
      <c r="D10" s="95" t="n">
        <v>304</v>
      </c>
      <c r="E10" s="237" t="n">
        <v>270</v>
      </c>
      <c r="F10" s="237" t="n">
        <v>453</v>
      </c>
      <c r="G10" s="95" t="n">
        <v>121</v>
      </c>
      <c r="H10" s="238" t="n">
        <v>3.20529801324503</v>
      </c>
    </row>
    <row r="11" customFormat="false" ht="12.8" hidden="false" customHeight="false" outlineLevel="0" collapsed="false">
      <c r="A11" s="69" t="s">
        <v>716</v>
      </c>
      <c r="B11" s="69" t="s">
        <v>717</v>
      </c>
      <c r="D11" s="95" t="n">
        <v>1</v>
      </c>
      <c r="E11" s="237"/>
      <c r="F11" s="237"/>
      <c r="G11" s="95" t="n">
        <v>1</v>
      </c>
      <c r="H11" s="238"/>
    </row>
    <row r="12" customFormat="false" ht="12.8" hidden="false" customHeight="false" outlineLevel="0" collapsed="false">
      <c r="A12" s="69" t="s">
        <v>75</v>
      </c>
      <c r="B12" s="69" t="s">
        <v>76</v>
      </c>
      <c r="C12" s="95" t="n">
        <v>4505</v>
      </c>
      <c r="D12" s="95" t="n">
        <v>5063</v>
      </c>
      <c r="E12" s="237" t="n">
        <v>5570</v>
      </c>
      <c r="F12" s="237" t="n">
        <v>8238</v>
      </c>
      <c r="G12" s="95" t="n">
        <v>2395</v>
      </c>
      <c r="H12" s="238" t="n">
        <v>3.48871085214858</v>
      </c>
    </row>
    <row r="13" customFormat="false" ht="12.8" hidden="false" customHeight="false" outlineLevel="0" collapsed="false">
      <c r="A13" s="69" t="s">
        <v>87</v>
      </c>
      <c r="B13" s="69" t="s">
        <v>88</v>
      </c>
      <c r="C13" s="95" t="n">
        <v>215</v>
      </c>
      <c r="D13" s="95" t="n">
        <v>274</v>
      </c>
      <c r="E13" s="237" t="n">
        <v>104</v>
      </c>
      <c r="F13" s="237" t="n">
        <v>125</v>
      </c>
      <c r="G13" s="95" t="n">
        <v>253</v>
      </c>
      <c r="H13" s="238" t="n">
        <v>24.288</v>
      </c>
    </row>
    <row r="14" customFormat="false" ht="12.8" hidden="false" customHeight="false" outlineLevel="0" collapsed="false">
      <c r="A14" s="69" t="s">
        <v>99</v>
      </c>
      <c r="B14" s="69" t="s">
        <v>100</v>
      </c>
      <c r="C14" s="95" t="n">
        <v>5</v>
      </c>
      <c r="D14" s="95" t="n">
        <v>6</v>
      </c>
      <c r="E14" s="237" t="n">
        <v>6</v>
      </c>
      <c r="F14" s="237" t="n">
        <v>11</v>
      </c>
      <c r="G14" s="95" t="n">
        <v>1</v>
      </c>
      <c r="H14" s="238" t="n">
        <v>1.09090909090909</v>
      </c>
    </row>
    <row r="15" customFormat="false" ht="12.8" hidden="false" customHeight="false" outlineLevel="0" collapsed="false">
      <c r="A15" s="69" t="s">
        <v>103</v>
      </c>
      <c r="B15" s="69" t="s">
        <v>104</v>
      </c>
      <c r="C15" s="95" t="n">
        <v>80</v>
      </c>
      <c r="D15" s="95" t="n">
        <v>127</v>
      </c>
      <c r="E15" s="237" t="n">
        <v>182</v>
      </c>
      <c r="F15" s="237" t="n">
        <v>238</v>
      </c>
      <c r="G15" s="95" t="n">
        <v>71</v>
      </c>
      <c r="H15" s="238" t="n">
        <v>3.57983193277311</v>
      </c>
    </row>
    <row r="16" customFormat="false" ht="12.8" hidden="false" customHeight="false" outlineLevel="0" collapsed="false">
      <c r="A16" s="69" t="s">
        <v>313</v>
      </c>
      <c r="B16" s="69" t="s">
        <v>314</v>
      </c>
      <c r="C16" s="95" t="n">
        <v>15</v>
      </c>
      <c r="D16" s="95" t="n">
        <v>22</v>
      </c>
      <c r="E16" s="237" t="n">
        <v>28</v>
      </c>
      <c r="F16" s="237" t="n">
        <v>37</v>
      </c>
      <c r="G16" s="95" t="n">
        <v>13</v>
      </c>
      <c r="H16" s="238" t="n">
        <v>4.21621621621622</v>
      </c>
    </row>
    <row r="17" customFormat="false" ht="12.8" hidden="false" customHeight="false" outlineLevel="0" collapsed="false">
      <c r="A17" s="69" t="s">
        <v>91</v>
      </c>
      <c r="B17" s="69" t="s">
        <v>92</v>
      </c>
      <c r="C17" s="95" t="n">
        <v>5</v>
      </c>
      <c r="D17" s="95" t="n">
        <v>3</v>
      </c>
      <c r="E17" s="237" t="n">
        <v>8</v>
      </c>
      <c r="F17" s="237" t="n">
        <v>11</v>
      </c>
      <c r="G17" s="95" t="n">
        <v>0</v>
      </c>
      <c r="H17" s="238" t="n">
        <v>0</v>
      </c>
    </row>
    <row r="18" customFormat="false" ht="12.8" hidden="false" customHeight="false" outlineLevel="0" collapsed="false">
      <c r="A18" s="69" t="s">
        <v>71</v>
      </c>
      <c r="B18" s="69" t="s">
        <v>72</v>
      </c>
      <c r="C18" s="95" t="n">
        <v>530</v>
      </c>
      <c r="D18" s="95" t="n">
        <v>501</v>
      </c>
      <c r="E18" s="237" t="n">
        <v>702</v>
      </c>
      <c r="F18" s="237" t="n">
        <v>1028</v>
      </c>
      <c r="G18" s="95" t="n">
        <v>175</v>
      </c>
      <c r="H18" s="238" t="n">
        <v>2.04280155642023</v>
      </c>
    </row>
    <row r="19" customFormat="false" ht="12.8" hidden="false" customHeight="false" outlineLevel="0" collapsed="false">
      <c r="A19" s="69" t="s">
        <v>718</v>
      </c>
      <c r="B19" s="69" t="s">
        <v>719</v>
      </c>
      <c r="D19" s="95" t="n">
        <v>1</v>
      </c>
      <c r="E19" s="237"/>
      <c r="F19" s="237"/>
      <c r="G19" s="95" t="n">
        <v>1</v>
      </c>
      <c r="H19" s="238"/>
    </row>
    <row r="20" customFormat="false" ht="12.8" hidden="false" customHeight="false" outlineLevel="0" collapsed="false">
      <c r="A20" s="69" t="s">
        <v>95</v>
      </c>
      <c r="B20" s="69" t="s">
        <v>96</v>
      </c>
      <c r="C20" s="95" t="n">
        <v>45</v>
      </c>
      <c r="D20" s="95" t="n">
        <v>56</v>
      </c>
      <c r="E20" s="237" t="n">
        <v>105</v>
      </c>
      <c r="F20" s="237" t="n">
        <v>122</v>
      </c>
      <c r="G20" s="95" t="n">
        <v>39</v>
      </c>
      <c r="H20" s="238" t="n">
        <v>3.83606557377049</v>
      </c>
    </row>
    <row r="21" customFormat="false" ht="12.8" hidden="false" customHeight="false" outlineLevel="0" collapsed="false">
      <c r="A21" s="69" t="s">
        <v>720</v>
      </c>
      <c r="B21" s="69" t="s">
        <v>721</v>
      </c>
      <c r="D21" s="95" t="n">
        <v>11</v>
      </c>
      <c r="E21" s="237"/>
      <c r="F21" s="237"/>
      <c r="G21" s="95" t="n">
        <v>11</v>
      </c>
      <c r="H21" s="238"/>
    </row>
    <row r="22" customFormat="false" ht="12.8" hidden="false" customHeight="false" outlineLevel="0" collapsed="false">
      <c r="A22" s="69" t="s">
        <v>79</v>
      </c>
      <c r="B22" s="69" t="s">
        <v>80</v>
      </c>
      <c r="C22" s="95" t="n">
        <v>290</v>
      </c>
      <c r="D22" s="95" t="n">
        <v>343</v>
      </c>
      <c r="E22" s="237" t="n">
        <v>204</v>
      </c>
      <c r="F22" s="237" t="n">
        <v>285</v>
      </c>
      <c r="G22" s="95" t="n">
        <v>262</v>
      </c>
      <c r="H22" s="238" t="n">
        <v>11.0315789473684</v>
      </c>
    </row>
    <row r="23" customFormat="false" ht="12.8" hidden="false" customHeight="false" outlineLevel="0" collapsed="false">
      <c r="A23" s="69" t="s">
        <v>83</v>
      </c>
      <c r="B23" s="69" t="s">
        <v>84</v>
      </c>
      <c r="C23" s="95" t="n">
        <v>575</v>
      </c>
      <c r="D23" s="95" t="n">
        <v>405</v>
      </c>
      <c r="E23" s="237" t="n">
        <v>376</v>
      </c>
      <c r="F23" s="237" t="n">
        <v>524</v>
      </c>
      <c r="G23" s="95" t="n">
        <v>257</v>
      </c>
      <c r="H23" s="238" t="n">
        <v>5.88549618320611</v>
      </c>
    </row>
    <row r="24" customFormat="false" ht="12.8" hidden="false" customHeight="false" outlineLevel="0" collapsed="false">
      <c r="A24" s="69" t="s">
        <v>253</v>
      </c>
      <c r="B24" s="69" t="s">
        <v>254</v>
      </c>
      <c r="C24" s="95" t="n">
        <v>30</v>
      </c>
      <c r="D24" s="95" t="n">
        <v>35</v>
      </c>
      <c r="E24" s="237" t="n">
        <v>21</v>
      </c>
      <c r="F24" s="237" t="n">
        <v>52</v>
      </c>
      <c r="G24" s="95" t="n">
        <v>4</v>
      </c>
      <c r="H24" s="238" t="n">
        <v>0.923076923076923</v>
      </c>
    </row>
    <row r="25" customFormat="false" ht="12.8" hidden="false" customHeight="false" outlineLevel="0" collapsed="false">
      <c r="A25" s="69" t="s">
        <v>127</v>
      </c>
      <c r="B25" s="69" t="s">
        <v>128</v>
      </c>
      <c r="C25" s="95" t="n">
        <v>1095</v>
      </c>
      <c r="D25" s="95" t="n">
        <v>1176</v>
      </c>
      <c r="E25" s="237" t="n">
        <v>849</v>
      </c>
      <c r="F25" s="237" t="n">
        <v>933</v>
      </c>
      <c r="G25" s="95" t="n">
        <v>1092</v>
      </c>
      <c r="H25" s="238" t="n">
        <v>14.0450160771704</v>
      </c>
    </row>
    <row r="26" customFormat="false" ht="12.8" hidden="false" customHeight="false" outlineLevel="0" collapsed="false">
      <c r="A26" s="69" t="s">
        <v>722</v>
      </c>
      <c r="B26" s="69" t="s">
        <v>723</v>
      </c>
      <c r="C26" s="95" t="n">
        <v>10</v>
      </c>
      <c r="D26" s="95" t="n">
        <v>11</v>
      </c>
      <c r="E26" s="237"/>
      <c r="F26" s="237"/>
      <c r="G26" s="95" t="n">
        <v>11</v>
      </c>
      <c r="H26" s="238"/>
    </row>
    <row r="27" customFormat="false" ht="12.8" hidden="false" customHeight="false" outlineLevel="0" collapsed="false">
      <c r="A27" s="69" t="s">
        <v>111</v>
      </c>
      <c r="B27" s="69" t="s">
        <v>112</v>
      </c>
      <c r="C27" s="95" t="n">
        <v>420</v>
      </c>
      <c r="D27" s="95" t="n">
        <v>411</v>
      </c>
      <c r="E27" s="237" t="n">
        <v>436</v>
      </c>
      <c r="F27" s="237" t="n">
        <v>649</v>
      </c>
      <c r="G27" s="95" t="n">
        <v>198</v>
      </c>
      <c r="H27" s="238" t="n">
        <v>3.66101694915254</v>
      </c>
    </row>
    <row r="28" customFormat="false" ht="12.8" hidden="false" customHeight="false" outlineLevel="0" collapsed="false">
      <c r="A28" s="69" t="s">
        <v>123</v>
      </c>
      <c r="B28" s="69" t="s">
        <v>124</v>
      </c>
      <c r="C28" s="95" t="n">
        <v>10</v>
      </c>
      <c r="D28" s="95" t="n">
        <v>9</v>
      </c>
      <c r="E28" s="237" t="n">
        <v>11</v>
      </c>
      <c r="F28" s="237" t="n">
        <v>17</v>
      </c>
      <c r="G28" s="95" t="n">
        <v>3</v>
      </c>
      <c r="H28" s="238" t="n">
        <v>2.11764705882353</v>
      </c>
    </row>
    <row r="29" customFormat="false" ht="12.8" hidden="false" customHeight="false" outlineLevel="0" collapsed="false">
      <c r="A29" s="69" t="s">
        <v>131</v>
      </c>
      <c r="B29" s="69" t="s">
        <v>132</v>
      </c>
      <c r="C29" s="95" t="n">
        <v>1150</v>
      </c>
      <c r="D29" s="95" t="n">
        <v>224</v>
      </c>
      <c r="E29" s="237" t="n">
        <v>805</v>
      </c>
      <c r="F29" s="237" t="n">
        <v>747</v>
      </c>
      <c r="G29" s="95" t="n">
        <v>282</v>
      </c>
      <c r="H29" s="238" t="n">
        <v>4.53012048192771</v>
      </c>
    </row>
    <row r="30" customFormat="false" ht="12.8" hidden="false" customHeight="false" outlineLevel="0" collapsed="false">
      <c r="A30" s="69" t="s">
        <v>135</v>
      </c>
      <c r="B30" s="69" t="s">
        <v>136</v>
      </c>
      <c r="C30" s="95" t="n">
        <v>385</v>
      </c>
      <c r="D30" s="95" t="n">
        <v>583</v>
      </c>
      <c r="E30" s="237" t="n">
        <v>715</v>
      </c>
      <c r="F30" s="237" t="n">
        <v>853</v>
      </c>
      <c r="G30" s="95" t="n">
        <v>445</v>
      </c>
      <c r="H30" s="238" t="n">
        <v>6.26025791324736</v>
      </c>
    </row>
    <row r="31" customFormat="false" ht="12.8" hidden="false" customHeight="false" outlineLevel="0" collapsed="false">
      <c r="A31" s="69" t="s">
        <v>257</v>
      </c>
      <c r="B31" s="69" t="s">
        <v>258</v>
      </c>
      <c r="C31" s="95" t="n">
        <v>835</v>
      </c>
      <c r="D31" s="95" t="n">
        <v>1690</v>
      </c>
      <c r="E31" s="237" t="n">
        <v>3009</v>
      </c>
      <c r="F31" s="237" t="n">
        <v>4093</v>
      </c>
      <c r="G31" s="95" t="n">
        <v>606</v>
      </c>
      <c r="H31" s="238" t="n">
        <v>1.77669191302223</v>
      </c>
    </row>
    <row r="32" customFormat="false" ht="12.8" hidden="false" customHeight="false" outlineLevel="0" collapsed="false">
      <c r="A32" s="69" t="s">
        <v>115</v>
      </c>
      <c r="B32" s="69" t="s">
        <v>116</v>
      </c>
      <c r="C32" s="95" t="n">
        <v>925</v>
      </c>
      <c r="D32" s="95" t="n">
        <v>920</v>
      </c>
      <c r="E32" s="237" t="n">
        <v>604</v>
      </c>
      <c r="F32" s="237" t="n">
        <v>924</v>
      </c>
      <c r="G32" s="95" t="n">
        <v>600</v>
      </c>
      <c r="H32" s="238" t="n">
        <v>7.79220779220779</v>
      </c>
    </row>
    <row r="33" customFormat="false" ht="12.8" hidden="false" customHeight="false" outlineLevel="0" collapsed="false">
      <c r="A33" s="69" t="s">
        <v>724</v>
      </c>
      <c r="B33" s="69" t="s">
        <v>725</v>
      </c>
      <c r="C33" s="95" t="n">
        <v>5</v>
      </c>
      <c r="E33" s="237"/>
      <c r="F33" s="237"/>
      <c r="G33" s="95" t="n">
        <v>0</v>
      </c>
      <c r="H33" s="238"/>
    </row>
    <row r="34" customFormat="false" ht="12.8" hidden="false" customHeight="false" outlineLevel="0" collapsed="false">
      <c r="A34" s="69" t="s">
        <v>726</v>
      </c>
      <c r="B34" s="69" t="s">
        <v>727</v>
      </c>
      <c r="D34" s="95" t="n">
        <v>4</v>
      </c>
      <c r="E34" s="237"/>
      <c r="F34" s="237"/>
      <c r="G34" s="95" t="n">
        <v>4</v>
      </c>
      <c r="H34" s="238"/>
    </row>
    <row r="35" customFormat="false" ht="12.8" hidden="false" customHeight="false" outlineLevel="0" collapsed="false">
      <c r="A35" s="69" t="s">
        <v>119</v>
      </c>
      <c r="B35" s="69" t="s">
        <v>120</v>
      </c>
      <c r="C35" s="95" t="n">
        <v>3980</v>
      </c>
      <c r="D35" s="95" t="n">
        <v>4629</v>
      </c>
      <c r="E35" s="237" t="n">
        <v>5779</v>
      </c>
      <c r="F35" s="237" t="n">
        <v>7916</v>
      </c>
      <c r="G35" s="95" t="n">
        <v>2492</v>
      </c>
      <c r="H35" s="238" t="n">
        <v>3.77766548762001</v>
      </c>
    </row>
    <row r="36" customFormat="false" ht="12.8" hidden="false" customHeight="false" outlineLevel="0" collapsed="false">
      <c r="A36" s="69" t="s">
        <v>215</v>
      </c>
      <c r="B36" s="69" t="s">
        <v>216</v>
      </c>
      <c r="D36" s="95" t="n">
        <v>7</v>
      </c>
      <c r="E36" s="237" t="n">
        <v>8</v>
      </c>
      <c r="F36" s="237" t="n">
        <v>15</v>
      </c>
      <c r="G36" s="95" t="n">
        <v>0</v>
      </c>
      <c r="H36" s="238" t="n">
        <v>0</v>
      </c>
    </row>
    <row r="37" customFormat="false" ht="12.8" hidden="false" customHeight="false" outlineLevel="0" collapsed="false">
      <c r="A37" s="69" t="s">
        <v>139</v>
      </c>
      <c r="B37" s="69" t="s">
        <v>140</v>
      </c>
      <c r="C37" s="95" t="n">
        <v>50</v>
      </c>
      <c r="D37" s="95" t="n">
        <v>115</v>
      </c>
      <c r="E37" s="237" t="n">
        <v>174</v>
      </c>
      <c r="F37" s="237" t="n">
        <v>242</v>
      </c>
      <c r="G37" s="95" t="n">
        <v>47</v>
      </c>
      <c r="H37" s="238" t="n">
        <v>2.33057851239669</v>
      </c>
    </row>
    <row r="38" customFormat="false" ht="12.8" hidden="false" customHeight="false" outlineLevel="0" collapsed="false">
      <c r="A38" s="69" t="s">
        <v>143</v>
      </c>
      <c r="B38" s="69" t="s">
        <v>144</v>
      </c>
      <c r="C38" s="95" t="n">
        <v>90</v>
      </c>
      <c r="D38" s="95" t="n">
        <v>155</v>
      </c>
      <c r="E38" s="237" t="n">
        <v>90</v>
      </c>
      <c r="F38" s="237" t="n">
        <v>146</v>
      </c>
      <c r="G38" s="95" t="n">
        <v>99</v>
      </c>
      <c r="H38" s="238" t="n">
        <v>8.13698630136986</v>
      </c>
    </row>
    <row r="39" customFormat="false" ht="12.8" hidden="false" customHeight="false" outlineLevel="0" collapsed="false">
      <c r="A39" s="69" t="s">
        <v>151</v>
      </c>
      <c r="B39" s="69" t="s">
        <v>152</v>
      </c>
      <c r="C39" s="95" t="n">
        <v>35</v>
      </c>
      <c r="D39" s="95" t="n">
        <v>28</v>
      </c>
      <c r="E39" s="237" t="n">
        <v>111</v>
      </c>
      <c r="F39" s="237" t="n">
        <v>128</v>
      </c>
      <c r="G39" s="95" t="n">
        <v>11</v>
      </c>
      <c r="H39" s="238" t="n">
        <v>1.03125</v>
      </c>
    </row>
    <row r="40" customFormat="false" ht="12.8" hidden="false" customHeight="false" outlineLevel="0" collapsed="false">
      <c r="A40" s="69" t="s">
        <v>147</v>
      </c>
      <c r="B40" s="69" t="s">
        <v>148</v>
      </c>
      <c r="C40" s="95" t="n">
        <v>5</v>
      </c>
      <c r="D40" s="95" t="n">
        <v>3</v>
      </c>
      <c r="E40" s="237" t="n">
        <v>7</v>
      </c>
      <c r="F40" s="237" t="n">
        <v>4</v>
      </c>
      <c r="G40" s="95" t="n">
        <v>6</v>
      </c>
      <c r="H40" s="238" t="n">
        <v>18</v>
      </c>
    </row>
    <row r="41" customFormat="false" ht="12.8" hidden="false" customHeight="false" outlineLevel="0" collapsed="false">
      <c r="A41" s="69" t="s">
        <v>163</v>
      </c>
      <c r="B41" s="69" t="s">
        <v>164</v>
      </c>
      <c r="C41" s="95" t="n">
        <v>285</v>
      </c>
      <c r="D41" s="95" t="n">
        <v>393</v>
      </c>
      <c r="E41" s="237" t="n">
        <v>424</v>
      </c>
      <c r="F41" s="237" t="n">
        <v>675</v>
      </c>
      <c r="G41" s="95" t="n">
        <v>142</v>
      </c>
      <c r="H41" s="238" t="n">
        <v>2.52444444444444</v>
      </c>
    </row>
    <row r="42" customFormat="false" ht="12.8" hidden="false" customHeight="false" outlineLevel="0" collapsed="false">
      <c r="A42" s="69" t="s">
        <v>159</v>
      </c>
      <c r="B42" s="69" t="s">
        <v>160</v>
      </c>
      <c r="D42" s="95" t="n">
        <v>8</v>
      </c>
      <c r="E42" s="237" t="n">
        <v>11</v>
      </c>
      <c r="F42" s="237" t="n">
        <v>7</v>
      </c>
      <c r="G42" s="95" t="n">
        <v>12</v>
      </c>
      <c r="H42" s="238" t="n">
        <v>20.5714285714286</v>
      </c>
    </row>
    <row r="43" customFormat="false" ht="12.8" hidden="false" customHeight="false" outlineLevel="0" collapsed="false">
      <c r="A43" s="69" t="s">
        <v>171</v>
      </c>
      <c r="B43" s="69" t="s">
        <v>172</v>
      </c>
      <c r="C43" s="95" t="n">
        <v>1170</v>
      </c>
      <c r="D43" s="95" t="n">
        <v>1323</v>
      </c>
      <c r="E43" s="237" t="n">
        <v>1854</v>
      </c>
      <c r="F43" s="237" t="n">
        <v>2550</v>
      </c>
      <c r="G43" s="95" t="n">
        <v>627</v>
      </c>
      <c r="H43" s="238" t="n">
        <v>2.95058823529412</v>
      </c>
    </row>
    <row r="44" customFormat="false" ht="12.8" hidden="false" customHeight="false" outlineLevel="0" collapsed="false">
      <c r="A44" s="69" t="s">
        <v>728</v>
      </c>
      <c r="B44" s="69" t="s">
        <v>729</v>
      </c>
      <c r="D44" s="95" t="n">
        <v>1</v>
      </c>
      <c r="E44" s="237" t="n">
        <v>9</v>
      </c>
      <c r="F44" s="237" t="n">
        <v>9</v>
      </c>
      <c r="G44" s="95" t="n">
        <v>1</v>
      </c>
      <c r="H44" s="238" t="n">
        <v>1.33333333333333</v>
      </c>
    </row>
    <row r="45" customFormat="false" ht="12.8" hidden="false" customHeight="false" outlineLevel="0" collapsed="false">
      <c r="A45" s="69" t="s">
        <v>465</v>
      </c>
      <c r="B45" s="69" t="s">
        <v>466</v>
      </c>
      <c r="C45" s="95" t="n">
        <v>15</v>
      </c>
      <c r="D45" s="95" t="n">
        <v>9</v>
      </c>
      <c r="E45" s="237" t="n">
        <v>14</v>
      </c>
      <c r="F45" s="237" t="n">
        <v>19</v>
      </c>
      <c r="G45" s="95" t="n">
        <v>4</v>
      </c>
      <c r="H45" s="238" t="n">
        <v>2.52631578947368</v>
      </c>
    </row>
    <row r="46" customFormat="false" ht="12.8" hidden="false" customHeight="false" outlineLevel="0" collapsed="false">
      <c r="A46" s="69" t="s">
        <v>179</v>
      </c>
      <c r="B46" s="69" t="s">
        <v>180</v>
      </c>
      <c r="C46" s="95" t="n">
        <v>390</v>
      </c>
      <c r="D46" s="95" t="n">
        <v>488</v>
      </c>
      <c r="E46" s="237" t="n">
        <v>790</v>
      </c>
      <c r="F46" s="237" t="n">
        <v>994</v>
      </c>
      <c r="G46" s="95" t="n">
        <v>284</v>
      </c>
      <c r="H46" s="238" t="n">
        <v>3.42857142857143</v>
      </c>
    </row>
    <row r="47" customFormat="false" ht="12.8" hidden="false" customHeight="false" outlineLevel="0" collapsed="false">
      <c r="A47" s="69" t="s">
        <v>730</v>
      </c>
      <c r="B47" s="69" t="s">
        <v>518</v>
      </c>
      <c r="D47" s="95" t="n">
        <v>4</v>
      </c>
      <c r="E47" s="237"/>
      <c r="F47" s="237"/>
      <c r="G47" s="95" t="n">
        <v>4</v>
      </c>
      <c r="H47" s="238"/>
    </row>
    <row r="48" customFormat="false" ht="12.8" hidden="false" customHeight="false" outlineLevel="0" collapsed="false">
      <c r="A48" s="69" t="s">
        <v>731</v>
      </c>
      <c r="B48" s="69" t="s">
        <v>521</v>
      </c>
      <c r="D48" s="95" t="n">
        <v>3</v>
      </c>
      <c r="E48" s="237"/>
      <c r="F48" s="237"/>
      <c r="G48" s="95" t="n">
        <v>3</v>
      </c>
      <c r="H48" s="238"/>
    </row>
    <row r="49" customFormat="false" ht="12.8" hidden="false" customHeight="false" outlineLevel="0" collapsed="false">
      <c r="A49" s="69" t="s">
        <v>732</v>
      </c>
      <c r="B49" s="69" t="s">
        <v>733</v>
      </c>
      <c r="D49" s="95" t="n">
        <v>0</v>
      </c>
      <c r="E49" s="237"/>
      <c r="F49" s="237"/>
      <c r="G49" s="95" t="n">
        <v>0</v>
      </c>
      <c r="H49" s="238"/>
    </row>
    <row r="50" customFormat="false" ht="12.8" hidden="false" customHeight="false" outlineLevel="0" collapsed="false">
      <c r="A50" s="69" t="s">
        <v>183</v>
      </c>
      <c r="B50" s="69" t="s">
        <v>184</v>
      </c>
      <c r="C50" s="95" t="n">
        <v>435</v>
      </c>
      <c r="D50" s="95" t="n">
        <v>580</v>
      </c>
      <c r="E50" s="237" t="n">
        <v>103</v>
      </c>
      <c r="F50" s="237" t="n">
        <v>331</v>
      </c>
      <c r="G50" s="95" t="n">
        <v>352</v>
      </c>
      <c r="H50" s="238" t="n">
        <v>12.761329305136</v>
      </c>
    </row>
    <row r="51" customFormat="false" ht="12.8" hidden="false" customHeight="false" outlineLevel="0" collapsed="false">
      <c r="A51" s="69" t="s">
        <v>195</v>
      </c>
      <c r="B51" s="69" t="s">
        <v>196</v>
      </c>
      <c r="C51" s="95" t="n">
        <v>225</v>
      </c>
      <c r="D51" s="95" t="n">
        <v>475</v>
      </c>
      <c r="E51" s="237" t="n">
        <v>284</v>
      </c>
      <c r="F51" s="237" t="n">
        <v>555</v>
      </c>
      <c r="G51" s="95" t="n">
        <v>204</v>
      </c>
      <c r="H51" s="238" t="n">
        <v>4.41081081081081</v>
      </c>
    </row>
    <row r="52" customFormat="false" ht="12.8" hidden="false" customHeight="false" outlineLevel="0" collapsed="false">
      <c r="A52" s="69" t="s">
        <v>187</v>
      </c>
      <c r="B52" s="69" t="s">
        <v>188</v>
      </c>
      <c r="C52" s="95" t="n">
        <v>1585</v>
      </c>
      <c r="D52" s="95" t="n">
        <v>815</v>
      </c>
      <c r="E52" s="237" t="n">
        <v>4497</v>
      </c>
      <c r="F52" s="237" t="n">
        <v>3120</v>
      </c>
      <c r="G52" s="95" t="n">
        <v>2192</v>
      </c>
      <c r="H52" s="238" t="n">
        <v>8.43076923076923</v>
      </c>
    </row>
    <row r="53" customFormat="false" ht="12.8" hidden="false" customHeight="false" outlineLevel="0" collapsed="false">
      <c r="A53" s="69" t="s">
        <v>191</v>
      </c>
      <c r="B53" s="69" t="s">
        <v>192</v>
      </c>
      <c r="C53" s="95" t="n">
        <v>75</v>
      </c>
      <c r="D53" s="95" t="n">
        <v>139</v>
      </c>
      <c r="E53" s="237" t="n">
        <v>107</v>
      </c>
      <c r="F53" s="237" t="n">
        <v>157</v>
      </c>
      <c r="G53" s="95" t="n">
        <v>89</v>
      </c>
      <c r="H53" s="238" t="n">
        <v>6.80254777070064</v>
      </c>
    </row>
    <row r="54" customFormat="false" ht="12.8" hidden="false" customHeight="false" outlineLevel="0" collapsed="false">
      <c r="A54" s="69" t="s">
        <v>734</v>
      </c>
      <c r="B54" s="69" t="s">
        <v>735</v>
      </c>
      <c r="D54" s="95" t="n">
        <v>8</v>
      </c>
      <c r="E54" s="237"/>
      <c r="F54" s="237"/>
      <c r="G54" s="95" t="n">
        <v>8</v>
      </c>
      <c r="H54" s="238"/>
    </row>
    <row r="55" customFormat="false" ht="12.8" hidden="false" customHeight="false" outlineLevel="0" collapsed="false">
      <c r="A55" s="69" t="s">
        <v>199</v>
      </c>
      <c r="B55" s="69" t="s">
        <v>200</v>
      </c>
      <c r="C55" s="95" t="n">
        <v>3925</v>
      </c>
      <c r="D55" s="95" t="n">
        <v>4490</v>
      </c>
      <c r="E55" s="237" t="n">
        <v>5370</v>
      </c>
      <c r="F55" s="237" t="n">
        <v>8181</v>
      </c>
      <c r="G55" s="95" t="n">
        <v>1679</v>
      </c>
      <c r="H55" s="238" t="n">
        <v>2.46277961129446</v>
      </c>
    </row>
    <row r="56" customFormat="false" ht="12.8" hidden="false" customHeight="false" outlineLevel="0" collapsed="false">
      <c r="A56" s="69" t="s">
        <v>736</v>
      </c>
      <c r="B56" s="69" t="s">
        <v>737</v>
      </c>
      <c r="C56" s="95" t="n">
        <v>25</v>
      </c>
      <c r="D56" s="95" t="n">
        <v>23</v>
      </c>
      <c r="E56" s="237"/>
      <c r="F56" s="237"/>
      <c r="G56" s="95" t="n">
        <v>23</v>
      </c>
      <c r="H56" s="238"/>
    </row>
    <row r="57" customFormat="false" ht="12.8" hidden="false" customHeight="false" outlineLevel="0" collapsed="false">
      <c r="A57" s="69" t="s">
        <v>203</v>
      </c>
      <c r="B57" s="69" t="s">
        <v>204</v>
      </c>
      <c r="C57" s="95" t="n">
        <v>105</v>
      </c>
      <c r="D57" s="95" t="n">
        <v>145</v>
      </c>
      <c r="E57" s="237" t="n">
        <v>67</v>
      </c>
      <c r="F57" s="237" t="n">
        <v>122</v>
      </c>
      <c r="G57" s="95" t="n">
        <v>90</v>
      </c>
      <c r="H57" s="238" t="n">
        <v>8.85245901639344</v>
      </c>
    </row>
    <row r="58" customFormat="false" ht="12.8" hidden="false" customHeight="false" outlineLevel="0" collapsed="false">
      <c r="A58" s="69" t="s">
        <v>207</v>
      </c>
      <c r="B58" s="69" t="s">
        <v>208</v>
      </c>
      <c r="C58" s="95" t="n">
        <v>0</v>
      </c>
      <c r="D58" s="95" t="n">
        <v>3</v>
      </c>
      <c r="E58" s="237" t="n">
        <v>8</v>
      </c>
      <c r="F58" s="237" t="n">
        <v>11</v>
      </c>
      <c r="G58" s="95" t="n">
        <v>0</v>
      </c>
      <c r="H58" s="238" t="n">
        <v>0</v>
      </c>
    </row>
    <row r="59" customFormat="false" ht="12.8" hidden="false" customHeight="false" outlineLevel="0" collapsed="false">
      <c r="A59" s="69" t="s">
        <v>219</v>
      </c>
      <c r="B59" s="69" t="s">
        <v>220</v>
      </c>
      <c r="C59" s="95" t="n">
        <v>1105</v>
      </c>
      <c r="D59" s="95" t="n">
        <v>1389</v>
      </c>
      <c r="E59" s="237" t="n">
        <v>3241</v>
      </c>
      <c r="F59" s="237" t="n">
        <v>4308</v>
      </c>
      <c r="G59" s="95" t="n">
        <v>322</v>
      </c>
      <c r="H59" s="238" t="n">
        <v>0.896935933147632</v>
      </c>
    </row>
    <row r="60" customFormat="false" ht="12.8" hidden="false" customHeight="false" outlineLevel="0" collapsed="false">
      <c r="A60" s="69" t="s">
        <v>211</v>
      </c>
      <c r="B60" s="69" t="s">
        <v>212</v>
      </c>
      <c r="C60" s="95" t="n">
        <v>20</v>
      </c>
      <c r="D60" s="95" t="n">
        <v>12</v>
      </c>
      <c r="E60" s="237" t="n">
        <v>25</v>
      </c>
      <c r="F60" s="237" t="n">
        <v>25</v>
      </c>
      <c r="G60" s="95" t="n">
        <v>12</v>
      </c>
      <c r="H60" s="238" t="n">
        <v>5.76</v>
      </c>
    </row>
    <row r="61" customFormat="false" ht="12.8" hidden="false" customHeight="false" outlineLevel="0" collapsed="false">
      <c r="A61" s="69" t="s">
        <v>223</v>
      </c>
      <c r="B61" s="69" t="s">
        <v>224</v>
      </c>
      <c r="D61" s="95" t="n">
        <v>4</v>
      </c>
      <c r="E61" s="237" t="n">
        <v>6</v>
      </c>
      <c r="F61" s="237" t="n">
        <v>9</v>
      </c>
      <c r="G61" s="95" t="n">
        <v>1</v>
      </c>
      <c r="H61" s="238" t="n">
        <v>1.33333333333333</v>
      </c>
    </row>
    <row r="62" customFormat="false" ht="12.8" hidden="false" customHeight="false" outlineLevel="0" collapsed="false">
      <c r="A62" s="69" t="s">
        <v>227</v>
      </c>
      <c r="B62" s="69" t="s">
        <v>228</v>
      </c>
      <c r="C62" s="95" t="n">
        <v>290</v>
      </c>
      <c r="D62" s="95" t="n">
        <v>276</v>
      </c>
      <c r="E62" s="237" t="n">
        <v>201</v>
      </c>
      <c r="F62" s="237" t="n">
        <v>405</v>
      </c>
      <c r="G62" s="95" t="n">
        <v>72</v>
      </c>
      <c r="H62" s="238" t="n">
        <v>2.13333333333333</v>
      </c>
    </row>
    <row r="63" customFormat="false" ht="12.8" hidden="false" customHeight="false" outlineLevel="0" collapsed="false">
      <c r="A63" s="69" t="s">
        <v>738</v>
      </c>
      <c r="B63" s="69" t="s">
        <v>739</v>
      </c>
      <c r="C63" s="95" t="n">
        <v>5</v>
      </c>
      <c r="D63" s="95" t="n">
        <v>3</v>
      </c>
      <c r="E63" s="237"/>
      <c r="F63" s="237"/>
      <c r="G63" s="95" t="n">
        <v>3</v>
      </c>
      <c r="H63" s="238"/>
    </row>
    <row r="64" customFormat="false" ht="12.8" hidden="false" customHeight="false" outlineLevel="0" collapsed="false">
      <c r="A64" s="69" t="s">
        <v>231</v>
      </c>
      <c r="B64" s="69" t="s">
        <v>232</v>
      </c>
      <c r="C64" s="95" t="n">
        <v>1040</v>
      </c>
      <c r="D64" s="95" t="n">
        <v>756</v>
      </c>
      <c r="E64" s="237" t="n">
        <v>482</v>
      </c>
      <c r="F64" s="237" t="n">
        <v>1005</v>
      </c>
      <c r="G64" s="95" t="n">
        <v>233</v>
      </c>
      <c r="H64" s="238" t="n">
        <v>2.78208955223881</v>
      </c>
    </row>
    <row r="65" customFormat="false" ht="12.8" hidden="false" customHeight="false" outlineLevel="0" collapsed="false">
      <c r="A65" s="69" t="s">
        <v>233</v>
      </c>
      <c r="B65" s="69" t="s">
        <v>234</v>
      </c>
      <c r="C65" s="95" t="n">
        <v>330</v>
      </c>
      <c r="D65" s="95" t="n">
        <v>361</v>
      </c>
      <c r="E65" s="237" t="n">
        <v>288</v>
      </c>
      <c r="F65" s="237" t="n">
        <v>450</v>
      </c>
      <c r="G65" s="95" t="n">
        <v>199</v>
      </c>
      <c r="H65" s="238" t="n">
        <v>5.30666666666667</v>
      </c>
    </row>
    <row r="66" customFormat="false" ht="12.8" hidden="false" customHeight="false" outlineLevel="0" collapsed="false">
      <c r="A66" s="69" t="s">
        <v>740</v>
      </c>
      <c r="B66" s="69" t="s">
        <v>741</v>
      </c>
      <c r="D66" s="95" t="n">
        <v>1</v>
      </c>
      <c r="E66" s="237"/>
      <c r="F66" s="237"/>
      <c r="G66" s="95" t="n">
        <v>1</v>
      </c>
      <c r="H66" s="238"/>
    </row>
    <row r="67" customFormat="false" ht="12.8" hidden="false" customHeight="false" outlineLevel="0" collapsed="false">
      <c r="A67" s="69" t="s">
        <v>516</v>
      </c>
      <c r="B67" s="69" t="s">
        <v>517</v>
      </c>
      <c r="D67" s="95" t="n">
        <v>9</v>
      </c>
      <c r="E67" s="237"/>
      <c r="F67" s="237"/>
      <c r="G67" s="95" t="n">
        <v>9</v>
      </c>
      <c r="H67" s="238"/>
    </row>
    <row r="68" customFormat="false" ht="12.8" hidden="false" customHeight="false" outlineLevel="0" collapsed="false">
      <c r="A68" s="69" t="s">
        <v>237</v>
      </c>
      <c r="B68" s="69" t="s">
        <v>238</v>
      </c>
      <c r="C68" s="95" t="n">
        <v>5</v>
      </c>
      <c r="D68" s="95" t="n">
        <v>9</v>
      </c>
      <c r="E68" s="237" t="n">
        <v>18</v>
      </c>
      <c r="F68" s="237" t="n">
        <v>24</v>
      </c>
      <c r="G68" s="95" t="n">
        <v>3</v>
      </c>
      <c r="H68" s="238" t="n">
        <v>1.5</v>
      </c>
    </row>
    <row r="69" customFormat="false" ht="12.8" hidden="false" customHeight="false" outlineLevel="0" collapsed="false">
      <c r="A69" s="69" t="s">
        <v>742</v>
      </c>
      <c r="B69" s="69" t="s">
        <v>743</v>
      </c>
      <c r="D69" s="95" t="n">
        <v>1</v>
      </c>
      <c r="E69" s="237"/>
      <c r="F69" s="237"/>
      <c r="G69" s="95" t="n">
        <v>1</v>
      </c>
      <c r="H69" s="238"/>
    </row>
    <row r="70" customFormat="false" ht="12.8" hidden="false" customHeight="false" outlineLevel="0" collapsed="false">
      <c r="A70" s="69" t="s">
        <v>241</v>
      </c>
      <c r="B70" s="69" t="s">
        <v>242</v>
      </c>
      <c r="C70" s="95" t="n">
        <v>5</v>
      </c>
      <c r="D70" s="95" t="n">
        <v>15</v>
      </c>
      <c r="E70" s="237" t="n">
        <v>8</v>
      </c>
      <c r="F70" s="237" t="n">
        <v>19</v>
      </c>
      <c r="G70" s="95" t="n">
        <v>4</v>
      </c>
      <c r="H70" s="238" t="n">
        <v>2.52631578947368</v>
      </c>
    </row>
    <row r="71" customFormat="false" ht="12.8" hidden="false" customHeight="false" outlineLevel="0" collapsed="false">
      <c r="A71" s="69" t="s">
        <v>265</v>
      </c>
      <c r="B71" s="69" t="s">
        <v>266</v>
      </c>
      <c r="C71" s="95" t="n">
        <v>260</v>
      </c>
      <c r="D71" s="95" t="n">
        <v>115</v>
      </c>
      <c r="E71" s="237" t="n">
        <v>64</v>
      </c>
      <c r="F71" s="237" t="n">
        <v>150</v>
      </c>
      <c r="G71" s="95" t="n">
        <v>29</v>
      </c>
      <c r="H71" s="238" t="n">
        <v>2.32</v>
      </c>
    </row>
    <row r="72" customFormat="false" ht="12.8" hidden="false" customHeight="false" outlineLevel="0" collapsed="false">
      <c r="A72" s="69" t="s">
        <v>245</v>
      </c>
      <c r="B72" s="69" t="s">
        <v>246</v>
      </c>
      <c r="C72" s="95" t="n">
        <v>25</v>
      </c>
      <c r="D72" s="95" t="n">
        <v>36</v>
      </c>
      <c r="E72" s="237" t="n">
        <v>24</v>
      </c>
      <c r="F72" s="237" t="n">
        <v>37</v>
      </c>
      <c r="G72" s="95" t="n">
        <v>23</v>
      </c>
      <c r="H72" s="238" t="n">
        <v>7.45945945945946</v>
      </c>
    </row>
    <row r="73" customFormat="false" ht="12.8" hidden="false" customHeight="false" outlineLevel="0" collapsed="false">
      <c r="A73" s="69" t="s">
        <v>249</v>
      </c>
      <c r="B73" s="69" t="s">
        <v>250</v>
      </c>
      <c r="C73" s="95" t="n">
        <v>45</v>
      </c>
      <c r="D73" s="95" t="n">
        <v>84</v>
      </c>
      <c r="E73" s="237" t="n">
        <v>21</v>
      </c>
      <c r="F73" s="237" t="n">
        <v>104</v>
      </c>
      <c r="G73" s="95" t="n">
        <v>1</v>
      </c>
      <c r="H73" s="238" t="n">
        <v>0.115384615384615</v>
      </c>
    </row>
    <row r="74" customFormat="false" ht="12.8" hidden="false" customHeight="false" outlineLevel="0" collapsed="false">
      <c r="A74" s="69" t="s">
        <v>481</v>
      </c>
      <c r="B74" s="69" t="s">
        <v>482</v>
      </c>
      <c r="C74" s="95" t="n">
        <v>640</v>
      </c>
      <c r="D74" s="95" t="n">
        <v>541</v>
      </c>
      <c r="E74" s="237" t="n">
        <v>1090</v>
      </c>
      <c r="F74" s="237" t="n">
        <v>1314</v>
      </c>
      <c r="G74" s="95" t="n">
        <v>317</v>
      </c>
      <c r="H74" s="238" t="n">
        <v>2.89497716894977</v>
      </c>
    </row>
    <row r="75" customFormat="false" ht="12.8" hidden="false" customHeight="false" outlineLevel="0" collapsed="false">
      <c r="A75" s="69" t="s">
        <v>261</v>
      </c>
      <c r="B75" s="69" t="s">
        <v>262</v>
      </c>
      <c r="C75" s="95" t="n">
        <v>390</v>
      </c>
      <c r="D75" s="95" t="n">
        <v>254</v>
      </c>
      <c r="E75" s="237" t="n">
        <v>181</v>
      </c>
      <c r="F75" s="237" t="n">
        <v>384</v>
      </c>
      <c r="G75" s="95" t="n">
        <v>51</v>
      </c>
      <c r="H75" s="238" t="n">
        <v>1.59375</v>
      </c>
    </row>
    <row r="76" customFormat="false" ht="12.8" hidden="false" customHeight="false" outlineLevel="0" collapsed="false">
      <c r="A76" s="69" t="s">
        <v>519</v>
      </c>
      <c r="B76" s="69" t="s">
        <v>520</v>
      </c>
      <c r="C76" s="95" t="n">
        <v>15</v>
      </c>
      <c r="D76" s="95" t="n">
        <v>11</v>
      </c>
      <c r="E76" s="237"/>
      <c r="F76" s="237"/>
      <c r="G76" s="95" t="n">
        <v>11</v>
      </c>
      <c r="H76" s="238"/>
    </row>
    <row r="77" customFormat="false" ht="12.8" hidden="false" customHeight="false" outlineLevel="0" collapsed="false">
      <c r="A77" s="69" t="s">
        <v>269</v>
      </c>
      <c r="B77" s="69" t="s">
        <v>270</v>
      </c>
      <c r="C77" s="95" t="n">
        <v>65</v>
      </c>
      <c r="D77" s="95" t="n">
        <v>134</v>
      </c>
      <c r="E77" s="237" t="n">
        <v>227</v>
      </c>
      <c r="F77" s="237" t="n">
        <v>244</v>
      </c>
      <c r="G77" s="95" t="n">
        <v>117</v>
      </c>
      <c r="H77" s="238" t="n">
        <v>5.75409836065574</v>
      </c>
    </row>
    <row r="78" customFormat="false" ht="12.8" hidden="false" customHeight="false" outlineLevel="0" collapsed="false">
      <c r="A78" s="69" t="s">
        <v>281</v>
      </c>
      <c r="B78" s="69" t="s">
        <v>282</v>
      </c>
      <c r="C78" s="95" t="n">
        <v>55</v>
      </c>
      <c r="D78" s="95" t="n">
        <v>84</v>
      </c>
      <c r="E78" s="237" t="n">
        <v>52</v>
      </c>
      <c r="F78" s="237" t="n">
        <v>97</v>
      </c>
      <c r="G78" s="95" t="n">
        <v>39</v>
      </c>
      <c r="H78" s="238" t="n">
        <v>4.82474226804124</v>
      </c>
    </row>
    <row r="79" customFormat="false" ht="12.8" hidden="false" customHeight="false" outlineLevel="0" collapsed="false">
      <c r="A79" s="69" t="s">
        <v>285</v>
      </c>
      <c r="B79" s="69" t="s">
        <v>286</v>
      </c>
      <c r="C79" s="95" t="n">
        <v>275</v>
      </c>
      <c r="D79" s="95" t="n">
        <v>338</v>
      </c>
      <c r="E79" s="237" t="n">
        <v>258</v>
      </c>
      <c r="F79" s="237" t="n">
        <v>425</v>
      </c>
      <c r="G79" s="95" t="n">
        <v>171</v>
      </c>
      <c r="H79" s="238" t="n">
        <v>4.82823529411765</v>
      </c>
    </row>
    <row r="80" customFormat="false" ht="12.8" hidden="false" customHeight="false" outlineLevel="0" collapsed="false">
      <c r="A80" s="69" t="s">
        <v>305</v>
      </c>
      <c r="B80" s="69" t="s">
        <v>306</v>
      </c>
      <c r="C80" s="95" t="n">
        <v>475</v>
      </c>
      <c r="D80" s="95" t="n">
        <v>120</v>
      </c>
      <c r="E80" s="237" t="n">
        <v>391</v>
      </c>
      <c r="F80" s="237" t="n">
        <v>285</v>
      </c>
      <c r="G80" s="95" t="n">
        <v>226</v>
      </c>
      <c r="H80" s="238" t="n">
        <v>9.51578947368421</v>
      </c>
    </row>
    <row r="81" customFormat="false" ht="12.8" hidden="false" customHeight="false" outlineLevel="0" collapsed="false">
      <c r="A81" s="69" t="s">
        <v>301</v>
      </c>
      <c r="B81" s="69" t="s">
        <v>302</v>
      </c>
      <c r="C81" s="95" t="n">
        <v>165</v>
      </c>
      <c r="D81" s="95" t="n">
        <v>238</v>
      </c>
      <c r="E81" s="237" t="n">
        <v>328</v>
      </c>
      <c r="F81" s="237" t="n">
        <v>331</v>
      </c>
      <c r="G81" s="95" t="n">
        <v>235</v>
      </c>
      <c r="H81" s="238" t="n">
        <v>8.51963746223565</v>
      </c>
    </row>
    <row r="82" customFormat="false" ht="12.8" hidden="false" customHeight="false" outlineLevel="0" collapsed="false">
      <c r="A82" s="69" t="s">
        <v>333</v>
      </c>
      <c r="B82" s="69" t="s">
        <v>334</v>
      </c>
      <c r="C82" s="95" t="n">
        <v>5</v>
      </c>
      <c r="D82" s="95" t="n">
        <v>1</v>
      </c>
      <c r="E82" s="237" t="n">
        <v>6</v>
      </c>
      <c r="F82" s="237" t="n">
        <v>7</v>
      </c>
      <c r="G82" s="95" t="n">
        <v>0</v>
      </c>
      <c r="H82" s="238" t="n">
        <v>0</v>
      </c>
    </row>
    <row r="83" customFormat="false" ht="12.8" hidden="false" customHeight="false" outlineLevel="0" collapsed="false">
      <c r="A83" s="69" t="s">
        <v>309</v>
      </c>
      <c r="B83" s="69" t="s">
        <v>310</v>
      </c>
      <c r="C83" s="95" t="n">
        <v>1745</v>
      </c>
      <c r="D83" s="95" t="n">
        <v>2003</v>
      </c>
      <c r="E83" s="237" t="n">
        <v>2416</v>
      </c>
      <c r="F83" s="237" t="n">
        <v>2831</v>
      </c>
      <c r="G83" s="95" t="n">
        <v>1588</v>
      </c>
      <c r="H83" s="238" t="n">
        <v>6.7311903920876</v>
      </c>
    </row>
    <row r="84" customFormat="false" ht="12.8" hidden="false" customHeight="false" outlineLevel="0" collapsed="false">
      <c r="A84" s="69" t="s">
        <v>289</v>
      </c>
      <c r="B84" s="69" t="s">
        <v>290</v>
      </c>
      <c r="C84" s="95" t="n">
        <v>435</v>
      </c>
      <c r="D84" s="95" t="n">
        <v>396</v>
      </c>
      <c r="E84" s="237" t="n">
        <v>440</v>
      </c>
      <c r="F84" s="237" t="n">
        <v>716</v>
      </c>
      <c r="G84" s="95" t="n">
        <v>120</v>
      </c>
      <c r="H84" s="238" t="n">
        <v>2.01117318435754</v>
      </c>
    </row>
    <row r="85" customFormat="false" ht="12.8" hidden="false" customHeight="false" outlineLevel="0" collapsed="false">
      <c r="A85" s="69" t="s">
        <v>325</v>
      </c>
      <c r="B85" s="69" t="s">
        <v>326</v>
      </c>
      <c r="C85" s="95" t="n">
        <v>20</v>
      </c>
      <c r="D85" s="95" t="n">
        <v>28</v>
      </c>
      <c r="E85" s="237" t="n">
        <v>21</v>
      </c>
      <c r="F85" s="237" t="n">
        <v>24</v>
      </c>
      <c r="G85" s="95" t="n">
        <v>25</v>
      </c>
      <c r="H85" s="238" t="n">
        <v>12.5</v>
      </c>
    </row>
    <row r="86" customFormat="false" ht="12.8" hidden="false" customHeight="false" outlineLevel="0" collapsed="false">
      <c r="A86" s="69" t="s">
        <v>321</v>
      </c>
      <c r="B86" s="69" t="s">
        <v>322</v>
      </c>
      <c r="C86" s="95" t="n">
        <v>985</v>
      </c>
      <c r="D86" s="95" t="n">
        <v>1346</v>
      </c>
      <c r="E86" s="237" t="n">
        <v>1323</v>
      </c>
      <c r="F86" s="237" t="n">
        <v>1969</v>
      </c>
      <c r="G86" s="95" t="n">
        <v>700</v>
      </c>
      <c r="H86" s="238" t="n">
        <v>4.266124936516</v>
      </c>
    </row>
    <row r="87" customFormat="false" ht="12.8" hidden="false" customHeight="false" outlineLevel="0" collapsed="false">
      <c r="A87" s="69" t="s">
        <v>329</v>
      </c>
      <c r="B87" s="69" t="s">
        <v>330</v>
      </c>
      <c r="C87" s="95" t="n">
        <v>5</v>
      </c>
      <c r="D87" s="95" t="n">
        <v>15</v>
      </c>
      <c r="E87" s="237" t="n">
        <v>5</v>
      </c>
      <c r="F87" s="237" t="n">
        <v>16</v>
      </c>
      <c r="G87" s="95" t="n">
        <v>4</v>
      </c>
      <c r="H87" s="238" t="n">
        <v>3</v>
      </c>
    </row>
    <row r="88" customFormat="false" ht="12.8" hidden="false" customHeight="false" outlineLevel="0" collapsed="false">
      <c r="A88" s="69" t="s">
        <v>293</v>
      </c>
      <c r="B88" s="69" t="s">
        <v>294</v>
      </c>
      <c r="C88" s="95" t="n">
        <v>870</v>
      </c>
      <c r="D88" s="95" t="n">
        <v>1148</v>
      </c>
      <c r="E88" s="237" t="n">
        <v>1142</v>
      </c>
      <c r="F88" s="237" t="n">
        <v>2055</v>
      </c>
      <c r="G88" s="95" t="n">
        <v>235</v>
      </c>
      <c r="H88" s="238" t="n">
        <v>1.37226277372263</v>
      </c>
    </row>
    <row r="89" customFormat="false" ht="12.8" hidden="false" customHeight="false" outlineLevel="0" collapsed="false">
      <c r="A89" s="69" t="s">
        <v>317</v>
      </c>
      <c r="B89" s="69" t="s">
        <v>318</v>
      </c>
      <c r="C89" s="95" t="n">
        <v>130</v>
      </c>
      <c r="D89" s="95" t="n">
        <v>195</v>
      </c>
      <c r="E89" s="237" t="n">
        <v>86</v>
      </c>
      <c r="F89" s="237" t="n">
        <v>272</v>
      </c>
      <c r="G89" s="95" t="n">
        <v>9</v>
      </c>
      <c r="H89" s="238" t="n">
        <v>0.397058823529412</v>
      </c>
    </row>
    <row r="90" customFormat="false" ht="12.8" hidden="false" customHeight="false" outlineLevel="0" collapsed="false">
      <c r="A90" s="69" t="s">
        <v>297</v>
      </c>
      <c r="B90" s="69" t="s">
        <v>298</v>
      </c>
      <c r="C90" s="95" t="n">
        <v>40</v>
      </c>
      <c r="D90" s="95" t="n">
        <v>39</v>
      </c>
      <c r="E90" s="237" t="n">
        <v>87</v>
      </c>
      <c r="F90" s="237" t="n">
        <v>77</v>
      </c>
      <c r="G90" s="95" t="n">
        <v>49</v>
      </c>
      <c r="H90" s="238" t="n">
        <v>7.63636363636364</v>
      </c>
    </row>
    <row r="91" customFormat="false" ht="12.8" hidden="false" customHeight="false" outlineLevel="0" collapsed="false">
      <c r="A91" s="69" t="s">
        <v>744</v>
      </c>
      <c r="B91" s="69" t="s">
        <v>745</v>
      </c>
      <c r="C91" s="95" t="n">
        <v>10</v>
      </c>
      <c r="D91" s="95" t="n">
        <v>8</v>
      </c>
      <c r="E91" s="237"/>
      <c r="F91" s="237"/>
      <c r="G91" s="95" t="n">
        <v>8</v>
      </c>
      <c r="H91" s="238"/>
    </row>
    <row r="92" customFormat="false" ht="12.8" hidden="false" customHeight="false" outlineLevel="0" collapsed="false">
      <c r="A92" s="69" t="s">
        <v>417</v>
      </c>
      <c r="B92" s="69" t="s">
        <v>509</v>
      </c>
      <c r="C92" s="95" t="n">
        <v>460</v>
      </c>
      <c r="D92" s="95" t="n">
        <v>415</v>
      </c>
      <c r="E92" s="237" t="n">
        <v>266</v>
      </c>
      <c r="F92" s="237" t="n">
        <v>491</v>
      </c>
      <c r="G92" s="95" t="n">
        <v>190</v>
      </c>
      <c r="H92" s="238" t="n">
        <v>4.64358452138493</v>
      </c>
    </row>
    <row r="93" customFormat="false" ht="12.8" hidden="false" customHeight="false" outlineLevel="0" collapsed="false">
      <c r="A93" s="69" t="s">
        <v>746</v>
      </c>
      <c r="B93" s="69" t="s">
        <v>559</v>
      </c>
      <c r="D93" s="95" t="n">
        <v>1</v>
      </c>
      <c r="E93" s="237" t="n">
        <v>2</v>
      </c>
      <c r="F93" s="237" t="n">
        <v>1</v>
      </c>
      <c r="G93" s="95" t="n">
        <v>2</v>
      </c>
      <c r="H93" s="238" t="n">
        <v>24</v>
      </c>
    </row>
    <row r="94" customFormat="false" ht="12.8" hidden="false" customHeight="false" outlineLevel="0" collapsed="false">
      <c r="A94" s="69" t="s">
        <v>349</v>
      </c>
      <c r="B94" s="69" t="s">
        <v>350</v>
      </c>
      <c r="C94" s="95" t="n">
        <v>95</v>
      </c>
      <c r="D94" s="95" t="n">
        <v>78</v>
      </c>
      <c r="E94" s="237" t="n">
        <v>122</v>
      </c>
      <c r="F94" s="237" t="n">
        <v>119</v>
      </c>
      <c r="G94" s="95" t="n">
        <v>81</v>
      </c>
      <c r="H94" s="238" t="n">
        <v>8.16806722689076</v>
      </c>
    </row>
    <row r="95" customFormat="false" ht="12.8" hidden="false" customHeight="false" outlineLevel="0" collapsed="false">
      <c r="A95" s="69" t="s">
        <v>345</v>
      </c>
      <c r="B95" s="69" t="s">
        <v>346</v>
      </c>
      <c r="C95" s="95" t="n">
        <v>50</v>
      </c>
      <c r="D95" s="95" t="n">
        <v>51</v>
      </c>
      <c r="E95" s="237" t="n">
        <v>20</v>
      </c>
      <c r="F95" s="237" t="n">
        <v>55</v>
      </c>
      <c r="G95" s="95" t="n">
        <v>16</v>
      </c>
      <c r="H95" s="238" t="n">
        <v>3.49090909090909</v>
      </c>
    </row>
    <row r="96" customFormat="false" ht="12.8" hidden="false" customHeight="false" outlineLevel="0" collapsed="false">
      <c r="A96" s="69" t="s">
        <v>337</v>
      </c>
      <c r="B96" s="69" t="s">
        <v>338</v>
      </c>
      <c r="C96" s="95" t="n">
        <v>130</v>
      </c>
      <c r="D96" s="95" t="n">
        <v>150</v>
      </c>
      <c r="E96" s="237" t="n">
        <v>62</v>
      </c>
      <c r="F96" s="237" t="n">
        <v>123</v>
      </c>
      <c r="G96" s="95" t="n">
        <v>89</v>
      </c>
      <c r="H96" s="238" t="n">
        <v>8.68292682926829</v>
      </c>
    </row>
    <row r="97" customFormat="false" ht="12.8" hidden="false" customHeight="false" outlineLevel="0" collapsed="false">
      <c r="A97" s="69" t="s">
        <v>341</v>
      </c>
      <c r="B97" s="69" t="s">
        <v>342</v>
      </c>
      <c r="C97" s="95" t="n">
        <v>3280</v>
      </c>
      <c r="D97" s="95" t="n">
        <v>5137</v>
      </c>
      <c r="E97" s="237" t="n">
        <v>3747</v>
      </c>
      <c r="F97" s="237" t="n">
        <v>7182</v>
      </c>
      <c r="G97" s="95" t="n">
        <v>1702</v>
      </c>
      <c r="H97" s="238" t="n">
        <v>2.843776106934</v>
      </c>
    </row>
    <row r="98" customFormat="false" ht="12.8" hidden="false" customHeight="false" outlineLevel="0" collapsed="false">
      <c r="A98" s="69" t="s">
        <v>461</v>
      </c>
      <c r="B98" s="69" t="s">
        <v>462</v>
      </c>
      <c r="C98" s="95" t="n">
        <v>35</v>
      </c>
      <c r="D98" s="95" t="n">
        <v>35</v>
      </c>
      <c r="E98" s="237" t="n">
        <v>22</v>
      </c>
      <c r="F98" s="237" t="n">
        <v>46</v>
      </c>
      <c r="G98" s="95" t="n">
        <v>11</v>
      </c>
      <c r="H98" s="238" t="n">
        <v>2.8695652173913</v>
      </c>
    </row>
    <row r="99" customFormat="false" ht="12.8" hidden="false" customHeight="false" outlineLevel="0" collapsed="false">
      <c r="A99" s="69" t="s">
        <v>469</v>
      </c>
      <c r="B99" s="69" t="s">
        <v>470</v>
      </c>
      <c r="C99" s="95" t="n">
        <v>20</v>
      </c>
      <c r="D99" s="95" t="n">
        <v>29</v>
      </c>
      <c r="E99" s="237" t="n">
        <v>23</v>
      </c>
      <c r="F99" s="237" t="n">
        <v>40</v>
      </c>
      <c r="G99" s="95" t="n">
        <v>12</v>
      </c>
      <c r="H99" s="238" t="n">
        <v>3.6</v>
      </c>
    </row>
    <row r="100" customFormat="false" ht="12.8" hidden="false" customHeight="false" outlineLevel="0" collapsed="false">
      <c r="A100" s="69" t="s">
        <v>361</v>
      </c>
      <c r="B100" s="69" t="s">
        <v>362</v>
      </c>
      <c r="C100" s="95" t="n">
        <v>2100</v>
      </c>
      <c r="D100" s="95" t="n">
        <v>2539</v>
      </c>
      <c r="E100" s="237" t="n">
        <v>3348</v>
      </c>
      <c r="F100" s="237" t="n">
        <v>4616</v>
      </c>
      <c r="G100" s="95" t="n">
        <v>1271</v>
      </c>
      <c r="H100" s="238" t="n">
        <v>3.30415944540728</v>
      </c>
    </row>
    <row r="101" customFormat="false" ht="12.8" hidden="false" customHeight="false" outlineLevel="0" collapsed="false">
      <c r="A101" s="69" t="s">
        <v>369</v>
      </c>
      <c r="B101" s="69" t="s">
        <v>370</v>
      </c>
      <c r="C101" s="95" t="n">
        <v>150</v>
      </c>
      <c r="D101" s="95" t="n">
        <v>101</v>
      </c>
      <c r="E101" s="237" t="n">
        <v>134</v>
      </c>
      <c r="F101" s="237" t="n">
        <v>162</v>
      </c>
      <c r="G101" s="95" t="n">
        <v>73</v>
      </c>
      <c r="H101" s="238" t="n">
        <v>5.40740740740741</v>
      </c>
    </row>
    <row r="102" customFormat="false" ht="12.8" hidden="false" customHeight="false" outlineLevel="0" collapsed="false">
      <c r="A102" s="69" t="s">
        <v>373</v>
      </c>
      <c r="B102" s="69" t="s">
        <v>374</v>
      </c>
      <c r="D102" s="95" t="n">
        <v>1</v>
      </c>
      <c r="E102" s="237" t="n">
        <v>5</v>
      </c>
      <c r="F102" s="237" t="n">
        <v>4</v>
      </c>
      <c r="G102" s="95" t="n">
        <v>2</v>
      </c>
      <c r="H102" s="238" t="n">
        <v>6</v>
      </c>
    </row>
    <row r="103" customFormat="false" ht="12.8" hidden="false" customHeight="false" outlineLevel="0" collapsed="false">
      <c r="A103" s="69" t="s">
        <v>353</v>
      </c>
      <c r="B103" s="69" t="s">
        <v>354</v>
      </c>
      <c r="C103" s="95" t="n">
        <v>85</v>
      </c>
      <c r="D103" s="95" t="n">
        <v>119</v>
      </c>
      <c r="E103" s="237" t="n">
        <v>132</v>
      </c>
      <c r="F103" s="237" t="n">
        <v>186</v>
      </c>
      <c r="G103" s="95" t="n">
        <v>65</v>
      </c>
      <c r="H103" s="238" t="n">
        <v>4.19354838709677</v>
      </c>
    </row>
    <row r="104" customFormat="false" ht="12.8" hidden="false" customHeight="false" outlineLevel="0" collapsed="false">
      <c r="A104" s="69" t="s">
        <v>357</v>
      </c>
      <c r="B104" s="69" t="s">
        <v>358</v>
      </c>
      <c r="C104" s="95" t="n">
        <v>10</v>
      </c>
      <c r="D104" s="95" t="n">
        <v>11</v>
      </c>
      <c r="E104" s="237" t="n">
        <v>7</v>
      </c>
      <c r="F104" s="237" t="n">
        <v>17</v>
      </c>
      <c r="G104" s="95" t="n">
        <v>1</v>
      </c>
      <c r="H104" s="238" t="n">
        <v>0.705882352941176</v>
      </c>
    </row>
    <row r="105" customFormat="false" ht="12.8" hidden="false" customHeight="false" outlineLevel="0" collapsed="false">
      <c r="A105" s="69" t="s">
        <v>543</v>
      </c>
      <c r="B105" s="69" t="s">
        <v>544</v>
      </c>
      <c r="D105" s="95" t="n">
        <v>4</v>
      </c>
      <c r="E105" s="237" t="n">
        <v>6</v>
      </c>
      <c r="F105" s="237" t="n">
        <v>6</v>
      </c>
      <c r="G105" s="95" t="n">
        <v>4</v>
      </c>
      <c r="H105" s="238" t="n">
        <v>8</v>
      </c>
    </row>
    <row r="106" customFormat="false" ht="12.8" hidden="false" customHeight="false" outlineLevel="0" collapsed="false">
      <c r="A106" s="69" t="s">
        <v>107</v>
      </c>
      <c r="B106" s="69" t="s">
        <v>108</v>
      </c>
      <c r="C106" s="95" t="n">
        <v>2760</v>
      </c>
      <c r="D106" s="95" t="n">
        <v>3808</v>
      </c>
      <c r="E106" s="237" t="n">
        <v>3336</v>
      </c>
      <c r="F106" s="237" t="n">
        <v>5898</v>
      </c>
      <c r="G106" s="95" t="n">
        <v>1246</v>
      </c>
      <c r="H106" s="238" t="n">
        <v>2.53509664292981</v>
      </c>
    </row>
    <row r="107" customFormat="false" ht="12.8" hidden="false" customHeight="false" outlineLevel="0" collapsed="false">
      <c r="A107" s="69" t="s">
        <v>532</v>
      </c>
      <c r="B107" s="69" t="s">
        <v>533</v>
      </c>
      <c r="D107" s="95" t="n">
        <v>2</v>
      </c>
      <c r="E107" s="237"/>
      <c r="F107" s="237"/>
      <c r="G107" s="95" t="n">
        <v>2</v>
      </c>
      <c r="H107" s="238"/>
    </row>
    <row r="108" customFormat="false" ht="12.8" hidden="false" customHeight="false" outlineLevel="0" collapsed="false">
      <c r="A108" s="69" t="s">
        <v>747</v>
      </c>
      <c r="B108" s="69" t="s">
        <v>748</v>
      </c>
      <c r="D108" s="95" t="n">
        <v>4</v>
      </c>
      <c r="E108" s="237"/>
      <c r="F108" s="237"/>
      <c r="G108" s="95" t="n">
        <v>4</v>
      </c>
      <c r="H108" s="238"/>
    </row>
    <row r="109" customFormat="false" ht="12.8" hidden="false" customHeight="false" outlineLevel="0" collapsed="false">
      <c r="A109" s="69" t="s">
        <v>381</v>
      </c>
      <c r="B109" s="69" t="s">
        <v>382</v>
      </c>
      <c r="C109" s="95" t="n">
        <v>2095</v>
      </c>
      <c r="D109" s="95" t="n">
        <v>2322</v>
      </c>
      <c r="E109" s="237" t="n">
        <v>1495</v>
      </c>
      <c r="F109" s="237" t="n">
        <v>3114</v>
      </c>
      <c r="G109" s="95" t="n">
        <v>703</v>
      </c>
      <c r="H109" s="238" t="n">
        <v>2.70905587668593</v>
      </c>
    </row>
    <row r="110" customFormat="false" ht="12.8" hidden="false" customHeight="false" outlineLevel="0" collapsed="false">
      <c r="A110" s="69" t="s">
        <v>385</v>
      </c>
      <c r="B110" s="69" t="s">
        <v>386</v>
      </c>
      <c r="C110" s="95" t="n">
        <v>370</v>
      </c>
      <c r="D110" s="95" t="n">
        <v>371</v>
      </c>
      <c r="E110" s="237" t="n">
        <v>253</v>
      </c>
      <c r="F110" s="237" t="n">
        <v>375</v>
      </c>
      <c r="G110" s="95" t="n">
        <v>249</v>
      </c>
      <c r="H110" s="238" t="n">
        <v>7.968</v>
      </c>
    </row>
    <row r="111" customFormat="false" ht="12.8" hidden="false" customHeight="false" outlineLevel="0" collapsed="false">
      <c r="A111" s="69" t="s">
        <v>167</v>
      </c>
      <c r="B111" s="69" t="s">
        <v>168</v>
      </c>
      <c r="C111" s="95" t="n">
        <v>185</v>
      </c>
      <c r="D111" s="95" t="n">
        <v>341</v>
      </c>
      <c r="E111" s="237" t="n">
        <v>258</v>
      </c>
      <c r="F111" s="237" t="n">
        <v>534</v>
      </c>
      <c r="G111" s="95" t="n">
        <v>65</v>
      </c>
      <c r="H111" s="238" t="n">
        <v>1.46067415730337</v>
      </c>
    </row>
    <row r="112" customFormat="false" ht="12.8" hidden="false" customHeight="false" outlineLevel="0" collapsed="false">
      <c r="A112" s="69" t="s">
        <v>749</v>
      </c>
      <c r="B112" s="69" t="s">
        <v>750</v>
      </c>
      <c r="D112" s="95" t="n">
        <v>1</v>
      </c>
      <c r="E112" s="237"/>
      <c r="F112" s="237"/>
      <c r="G112" s="95" t="n">
        <v>1</v>
      </c>
      <c r="H112" s="238"/>
    </row>
    <row r="113" customFormat="false" ht="12.8" hidden="false" customHeight="false" outlineLevel="0" collapsed="false">
      <c r="A113" s="69" t="s">
        <v>273</v>
      </c>
      <c r="B113" s="69" t="s">
        <v>274</v>
      </c>
      <c r="C113" s="95" t="n">
        <v>0</v>
      </c>
      <c r="D113" s="95" t="n">
        <v>4</v>
      </c>
      <c r="E113" s="237" t="n">
        <v>10</v>
      </c>
      <c r="F113" s="237" t="n">
        <v>10</v>
      </c>
      <c r="G113" s="95" t="n">
        <v>4</v>
      </c>
      <c r="H113" s="238" t="n">
        <v>4.8</v>
      </c>
    </row>
    <row r="114" customFormat="false" ht="12.8" hidden="false" customHeight="false" outlineLevel="0" collapsed="false">
      <c r="A114" s="69" t="s">
        <v>421</v>
      </c>
      <c r="B114" s="69" t="s">
        <v>422</v>
      </c>
      <c r="C114" s="95" t="n">
        <v>15</v>
      </c>
      <c r="D114" s="95" t="n">
        <v>20</v>
      </c>
      <c r="E114" s="237" t="n">
        <v>32</v>
      </c>
      <c r="F114" s="237" t="n">
        <v>23</v>
      </c>
      <c r="G114" s="95" t="n">
        <v>29</v>
      </c>
      <c r="H114" s="238" t="n">
        <v>15.1304347826087</v>
      </c>
    </row>
    <row r="115" customFormat="false" ht="12.8" hidden="false" customHeight="false" outlineLevel="0" collapsed="false">
      <c r="A115" s="69" t="s">
        <v>751</v>
      </c>
      <c r="B115" s="69" t="s">
        <v>752</v>
      </c>
      <c r="D115" s="95" t="n">
        <v>1</v>
      </c>
      <c r="E115" s="237"/>
      <c r="F115" s="237"/>
      <c r="G115" s="95" t="n">
        <v>1</v>
      </c>
      <c r="H115" s="238"/>
    </row>
    <row r="116" customFormat="false" ht="12.8" hidden="false" customHeight="false" outlineLevel="0" collapsed="false">
      <c r="A116" s="69" t="s">
        <v>401</v>
      </c>
      <c r="B116" s="69" t="s">
        <v>402</v>
      </c>
      <c r="C116" s="95" t="n">
        <v>1430</v>
      </c>
      <c r="D116" s="95" t="n">
        <v>1354</v>
      </c>
      <c r="E116" s="237" t="n">
        <v>1297</v>
      </c>
      <c r="F116" s="237" t="n">
        <v>1975</v>
      </c>
      <c r="G116" s="95" t="n">
        <v>676</v>
      </c>
      <c r="H116" s="238" t="n">
        <v>4.1073417721519</v>
      </c>
    </row>
    <row r="117" customFormat="false" ht="12.8" hidden="false" customHeight="false" outlineLevel="0" collapsed="false">
      <c r="A117" s="69" t="s">
        <v>377</v>
      </c>
      <c r="B117" s="69" t="s">
        <v>378</v>
      </c>
      <c r="C117" s="95" t="n">
        <v>1025</v>
      </c>
      <c r="D117" s="95" t="n">
        <v>601</v>
      </c>
      <c r="E117" s="237" t="n">
        <v>889</v>
      </c>
      <c r="F117" s="237" t="n">
        <v>1166</v>
      </c>
      <c r="G117" s="95" t="n">
        <v>324</v>
      </c>
      <c r="H117" s="238" t="n">
        <v>3.33447684391081</v>
      </c>
    </row>
    <row r="118" customFormat="false" ht="12.8" hidden="false" customHeight="false" outlineLevel="0" collapsed="false">
      <c r="A118" s="69" t="s">
        <v>397</v>
      </c>
      <c r="B118" s="69" t="s">
        <v>398</v>
      </c>
      <c r="C118" s="95" t="n">
        <v>240</v>
      </c>
      <c r="D118" s="95" t="n">
        <v>380</v>
      </c>
      <c r="E118" s="237" t="n">
        <v>257</v>
      </c>
      <c r="F118" s="237" t="n">
        <v>373</v>
      </c>
      <c r="G118" s="95" t="n">
        <v>264</v>
      </c>
      <c r="H118" s="238" t="n">
        <v>8.49329758713137</v>
      </c>
    </row>
    <row r="119" customFormat="false" ht="12.8" hidden="false" customHeight="false" outlineLevel="0" collapsed="false">
      <c r="A119" s="69" t="s">
        <v>405</v>
      </c>
      <c r="B119" s="69" t="s">
        <v>406</v>
      </c>
      <c r="C119" s="95" t="n">
        <v>2675</v>
      </c>
      <c r="D119" s="95" t="n">
        <v>3880</v>
      </c>
      <c r="E119" s="237" t="n">
        <v>2957</v>
      </c>
      <c r="F119" s="237" t="n">
        <v>3847</v>
      </c>
      <c r="G119" s="95" t="n">
        <v>2990</v>
      </c>
      <c r="H119" s="238" t="n">
        <v>9.32674811541461</v>
      </c>
    </row>
    <row r="120" customFormat="false" ht="12.8" hidden="false" customHeight="false" outlineLevel="0" collapsed="false">
      <c r="A120" s="69" t="s">
        <v>393</v>
      </c>
      <c r="B120" s="69" t="s">
        <v>394</v>
      </c>
      <c r="C120" s="95" t="n">
        <v>1590</v>
      </c>
      <c r="D120" s="95" t="n">
        <v>1419</v>
      </c>
      <c r="E120" s="237" t="n">
        <v>1884</v>
      </c>
      <c r="F120" s="237" t="n">
        <v>2556</v>
      </c>
      <c r="G120" s="95" t="n">
        <v>747</v>
      </c>
      <c r="H120" s="238" t="n">
        <v>3.50704225352113</v>
      </c>
    </row>
    <row r="121" customFormat="false" ht="12.8" hidden="false" customHeight="false" outlineLevel="0" collapsed="false">
      <c r="A121" s="69" t="s">
        <v>413</v>
      </c>
      <c r="B121" s="69" t="s">
        <v>414</v>
      </c>
      <c r="C121" s="95" t="n">
        <v>35</v>
      </c>
      <c r="D121" s="95" t="n">
        <v>13</v>
      </c>
      <c r="E121" s="237" t="n">
        <v>62</v>
      </c>
      <c r="F121" s="237" t="n">
        <v>61</v>
      </c>
      <c r="G121" s="95" t="n">
        <v>14</v>
      </c>
      <c r="H121" s="238" t="n">
        <v>2.75409836065574</v>
      </c>
    </row>
    <row r="122" customFormat="false" ht="12.8" hidden="false" customHeight="false" outlineLevel="0" collapsed="false">
      <c r="A122" s="69" t="s">
        <v>277</v>
      </c>
      <c r="B122" s="69" t="s">
        <v>278</v>
      </c>
      <c r="C122" s="95" t="n">
        <v>1240</v>
      </c>
      <c r="D122" s="95" t="n">
        <v>1399</v>
      </c>
      <c r="E122" s="237" t="n">
        <v>1825</v>
      </c>
      <c r="F122" s="237" t="n">
        <v>2903</v>
      </c>
      <c r="G122" s="95" t="n">
        <v>321</v>
      </c>
      <c r="H122" s="238" t="n">
        <v>1.3269032035825</v>
      </c>
    </row>
    <row r="123" customFormat="false" ht="12.8" hidden="false" customHeight="false" outlineLevel="0" collapsed="false">
      <c r="A123" s="69" t="s">
        <v>409</v>
      </c>
      <c r="B123" s="69" t="s">
        <v>410</v>
      </c>
      <c r="C123" s="95" t="n">
        <v>5</v>
      </c>
      <c r="D123" s="95" t="n">
        <v>22</v>
      </c>
      <c r="E123" s="237" t="n">
        <v>9</v>
      </c>
      <c r="F123" s="237" t="n">
        <v>23</v>
      </c>
      <c r="G123" s="95" t="n">
        <v>8</v>
      </c>
      <c r="H123" s="238" t="n">
        <v>4.17391304347826</v>
      </c>
    </row>
    <row r="124" customFormat="false" ht="12.8" hidden="false" customHeight="false" outlineLevel="0" collapsed="false">
      <c r="A124" s="69" t="s">
        <v>753</v>
      </c>
      <c r="B124" s="69" t="s">
        <v>754</v>
      </c>
      <c r="D124" s="95" t="n">
        <v>1</v>
      </c>
      <c r="E124" s="237"/>
      <c r="F124" s="237"/>
      <c r="G124" s="95" t="n">
        <v>1</v>
      </c>
      <c r="H124" s="238"/>
    </row>
    <row r="125" customFormat="false" ht="12.8" hidden="false" customHeight="false" outlineLevel="0" collapsed="false">
      <c r="A125" s="69" t="s">
        <v>425</v>
      </c>
      <c r="B125" s="69" t="s">
        <v>426</v>
      </c>
      <c r="C125" s="95" t="n">
        <v>1895</v>
      </c>
      <c r="D125" s="95" t="n">
        <v>1454</v>
      </c>
      <c r="E125" s="237" t="n">
        <v>2443</v>
      </c>
      <c r="F125" s="237" t="n">
        <v>3660</v>
      </c>
      <c r="G125" s="95" t="n">
        <v>237</v>
      </c>
      <c r="H125" s="238" t="n">
        <v>0.777049180327869</v>
      </c>
    </row>
    <row r="126" customFormat="false" ht="12.8" hidden="false" customHeight="false" outlineLevel="0" collapsed="false">
      <c r="A126" s="69" t="s">
        <v>437</v>
      </c>
      <c r="B126" s="69" t="s">
        <v>438</v>
      </c>
      <c r="C126" s="95" t="n">
        <v>55</v>
      </c>
      <c r="D126" s="95" t="n">
        <v>105</v>
      </c>
      <c r="E126" s="237" t="n">
        <v>21</v>
      </c>
      <c r="F126" s="237" t="n">
        <v>63</v>
      </c>
      <c r="G126" s="95" t="n">
        <v>63</v>
      </c>
      <c r="H126" s="238" t="n">
        <v>12</v>
      </c>
    </row>
    <row r="127" customFormat="false" ht="12.8" hidden="false" customHeight="false" outlineLevel="0" collapsed="false">
      <c r="A127" s="69" t="s">
        <v>755</v>
      </c>
      <c r="B127" s="69" t="s">
        <v>756</v>
      </c>
      <c r="D127" s="95" t="n">
        <v>1</v>
      </c>
      <c r="E127" s="237"/>
      <c r="F127" s="237"/>
      <c r="G127" s="95" t="n">
        <v>1</v>
      </c>
      <c r="H127" s="238"/>
    </row>
    <row r="128" customFormat="false" ht="12.8" hidden="false" customHeight="false" outlineLevel="0" collapsed="false">
      <c r="A128" s="69" t="s">
        <v>453</v>
      </c>
      <c r="B128" s="69" t="s">
        <v>454</v>
      </c>
      <c r="C128" s="95" t="n">
        <v>15</v>
      </c>
      <c r="D128" s="95" t="n">
        <v>16</v>
      </c>
      <c r="E128" s="237" t="n">
        <v>15</v>
      </c>
      <c r="F128" s="237" t="n">
        <v>25</v>
      </c>
      <c r="G128" s="95" t="n">
        <v>6</v>
      </c>
      <c r="H128" s="238" t="n">
        <v>2.88</v>
      </c>
    </row>
    <row r="129" customFormat="false" ht="12.8" hidden="false" customHeight="false" outlineLevel="0" collapsed="false">
      <c r="A129" s="69" t="s">
        <v>429</v>
      </c>
      <c r="B129" s="69" t="s">
        <v>430</v>
      </c>
      <c r="C129" s="95" t="n">
        <v>670</v>
      </c>
      <c r="D129" s="95" t="n">
        <v>1142</v>
      </c>
      <c r="E129" s="237" t="n">
        <v>1042</v>
      </c>
      <c r="F129" s="237" t="n">
        <v>1474</v>
      </c>
      <c r="G129" s="95" t="n">
        <v>710</v>
      </c>
      <c r="H129" s="238" t="n">
        <v>5.78018995929444</v>
      </c>
    </row>
    <row r="130" customFormat="false" ht="12.8" hidden="false" customHeight="false" outlineLevel="0" collapsed="false">
      <c r="A130" s="69" t="s">
        <v>757</v>
      </c>
      <c r="B130" s="69" t="s">
        <v>758</v>
      </c>
      <c r="C130" s="95" t="n">
        <v>10</v>
      </c>
      <c r="D130" s="95" t="n">
        <v>14</v>
      </c>
      <c r="E130" s="237"/>
      <c r="F130" s="237"/>
      <c r="G130" s="95" t="n">
        <v>14</v>
      </c>
      <c r="H130" s="238"/>
    </row>
    <row r="131" customFormat="false" ht="12.8" hidden="false" customHeight="false" outlineLevel="0" collapsed="false">
      <c r="A131" s="69" t="s">
        <v>433</v>
      </c>
      <c r="B131" s="69" t="s">
        <v>434</v>
      </c>
      <c r="C131" s="95" t="n">
        <v>170</v>
      </c>
      <c r="D131" s="95" t="n">
        <v>211</v>
      </c>
      <c r="E131" s="237" t="n">
        <v>112</v>
      </c>
      <c r="F131" s="237" t="n">
        <v>155</v>
      </c>
      <c r="G131" s="95" t="n">
        <v>168</v>
      </c>
      <c r="H131" s="238" t="n">
        <v>13.0064516129032</v>
      </c>
    </row>
    <row r="132" customFormat="false" ht="12.8" hidden="false" customHeight="false" outlineLevel="0" collapsed="false">
      <c r="A132" s="69" t="s">
        <v>759</v>
      </c>
      <c r="B132" s="69" t="s">
        <v>760</v>
      </c>
      <c r="D132" s="95" t="n">
        <v>1</v>
      </c>
      <c r="E132" s="240"/>
      <c r="F132" s="240"/>
      <c r="G132" s="95" t="n">
        <v>1</v>
      </c>
      <c r="H132" s="238"/>
    </row>
    <row r="133" customFormat="false" ht="12.8" hidden="false" customHeight="false" outlineLevel="0" collapsed="false">
      <c r="A133" s="69" t="s">
        <v>445</v>
      </c>
      <c r="B133" s="69" t="s">
        <v>446</v>
      </c>
      <c r="C133" s="95" t="n">
        <v>240</v>
      </c>
      <c r="D133" s="95" t="n">
        <v>160</v>
      </c>
      <c r="E133" s="237" t="n">
        <v>301</v>
      </c>
      <c r="F133" s="237" t="n">
        <v>367</v>
      </c>
      <c r="G133" s="95" t="n">
        <v>94</v>
      </c>
      <c r="H133" s="238" t="n">
        <v>3.07356948228883</v>
      </c>
    </row>
    <row r="134" customFormat="false" ht="12.8" hidden="false" customHeight="false" outlineLevel="0" collapsed="false">
      <c r="A134" s="69" t="s">
        <v>441</v>
      </c>
      <c r="B134" s="69" t="s">
        <v>761</v>
      </c>
      <c r="C134" s="95" t="n">
        <v>15</v>
      </c>
      <c r="E134" s="237" t="n">
        <v>7</v>
      </c>
      <c r="F134" s="237" t="n">
        <v>3</v>
      </c>
      <c r="G134" s="95" t="n">
        <v>4</v>
      </c>
      <c r="H134" s="238" t="n">
        <v>16</v>
      </c>
    </row>
    <row r="135" customFormat="false" ht="12.8" hidden="false" customHeight="false" outlineLevel="0" collapsed="false">
      <c r="A135" s="69" t="s">
        <v>449</v>
      </c>
      <c r="B135" s="69" t="s">
        <v>450</v>
      </c>
      <c r="C135" s="95" t="n">
        <v>2955</v>
      </c>
      <c r="D135" s="95" t="n">
        <v>4054</v>
      </c>
      <c r="E135" s="237" t="n">
        <v>5248</v>
      </c>
      <c r="F135" s="237" t="n">
        <v>6387</v>
      </c>
      <c r="G135" s="95" t="n">
        <v>2915</v>
      </c>
      <c r="H135" s="238" t="n">
        <v>5.47674964772194</v>
      </c>
    </row>
    <row r="136" customFormat="false" ht="12.8" hidden="false" customHeight="false" outlineLevel="0" collapsed="false">
      <c r="A136" s="69" t="s">
        <v>457</v>
      </c>
      <c r="B136" s="69" t="s">
        <v>458</v>
      </c>
      <c r="C136" s="95" t="n">
        <v>790</v>
      </c>
      <c r="D136" s="95" t="n">
        <v>1646</v>
      </c>
      <c r="E136" s="237" t="n">
        <v>2127</v>
      </c>
      <c r="F136" s="237" t="n">
        <v>3365</v>
      </c>
      <c r="G136" s="95" t="n">
        <v>408</v>
      </c>
      <c r="H136" s="238" t="n">
        <v>1.45497771173848</v>
      </c>
    </row>
    <row r="137" customFormat="false" ht="12.8" hidden="false" customHeight="false" outlineLevel="0" collapsed="false">
      <c r="A137" s="69" t="s">
        <v>762</v>
      </c>
      <c r="B137" s="69" t="s">
        <v>763</v>
      </c>
      <c r="D137" s="95" t="n">
        <v>1</v>
      </c>
      <c r="E137" s="237"/>
      <c r="F137" s="237"/>
      <c r="G137" s="95" t="n">
        <v>1</v>
      </c>
      <c r="H137" s="238"/>
    </row>
    <row r="138" customFormat="false" ht="12.8" hidden="false" customHeight="false" outlineLevel="0" collapsed="false">
      <c r="A138" s="69" t="s">
        <v>473</v>
      </c>
      <c r="B138" s="69" t="s">
        <v>474</v>
      </c>
      <c r="C138" s="95" t="n">
        <v>605</v>
      </c>
      <c r="D138" s="95" t="n">
        <v>567</v>
      </c>
      <c r="E138" s="237" t="n">
        <v>453</v>
      </c>
      <c r="F138" s="237" t="n">
        <v>767</v>
      </c>
      <c r="G138" s="95" t="n">
        <v>253</v>
      </c>
      <c r="H138" s="238" t="n">
        <v>3.95827900912647</v>
      </c>
    </row>
    <row r="139" customFormat="false" ht="12.8" hidden="false" customHeight="false" outlineLevel="0" collapsed="false">
      <c r="A139" s="69" t="s">
        <v>477</v>
      </c>
      <c r="B139" s="69" t="s">
        <v>478</v>
      </c>
      <c r="C139" s="95" t="n">
        <v>25</v>
      </c>
      <c r="D139" s="95" t="n">
        <v>11</v>
      </c>
      <c r="E139" s="237" t="n">
        <v>42</v>
      </c>
      <c r="F139" s="237" t="n">
        <v>45</v>
      </c>
      <c r="G139" s="95" t="n">
        <v>8</v>
      </c>
      <c r="H139" s="238" t="n">
        <v>2.13333333333333</v>
      </c>
    </row>
    <row r="140" customFormat="false" ht="12.8" hidden="false" customHeight="false" outlineLevel="0" collapsed="false">
      <c r="A140" s="69" t="s">
        <v>485</v>
      </c>
      <c r="B140" s="69" t="s">
        <v>486</v>
      </c>
      <c r="C140" s="95" t="n">
        <v>95</v>
      </c>
      <c r="D140" s="95" t="n">
        <v>161</v>
      </c>
      <c r="E140" s="237" t="n">
        <v>173</v>
      </c>
      <c r="F140" s="237" t="n">
        <v>246</v>
      </c>
      <c r="G140" s="95" t="n">
        <v>88</v>
      </c>
      <c r="H140" s="238" t="n">
        <v>4.29268292682927</v>
      </c>
    </row>
    <row r="141" customFormat="false" ht="12.8" hidden="false" customHeight="false" outlineLevel="0" collapsed="false">
      <c r="A141" s="69" t="s">
        <v>764</v>
      </c>
      <c r="B141" s="69" t="s">
        <v>765</v>
      </c>
      <c r="C141" s="95" t="n">
        <v>5</v>
      </c>
      <c r="D141" s="95" t="n">
        <v>3</v>
      </c>
      <c r="E141" s="237"/>
      <c r="F141" s="237"/>
      <c r="G141" s="95" t="n">
        <v>3</v>
      </c>
      <c r="H141" s="238"/>
    </row>
    <row r="142" customFormat="false" ht="12.8" hidden="false" customHeight="false" outlineLevel="0" collapsed="false">
      <c r="A142" s="69" t="s">
        <v>493</v>
      </c>
      <c r="B142" s="69" t="s">
        <v>510</v>
      </c>
      <c r="C142" s="241" t="n">
        <v>15</v>
      </c>
      <c r="D142" s="95" t="n">
        <v>8</v>
      </c>
      <c r="E142" s="237" t="n">
        <v>6</v>
      </c>
      <c r="F142" s="237" t="n">
        <v>9</v>
      </c>
      <c r="G142" s="95" t="n">
        <v>5</v>
      </c>
      <c r="H142" s="238" t="n">
        <v>6.66666666666667</v>
      </c>
    </row>
    <row r="143" customFormat="false" ht="12.8" hidden="false" customHeight="false" outlineLevel="0" collapsed="false">
      <c r="A143" s="69" t="s">
        <v>501</v>
      </c>
      <c r="B143" s="69" t="s">
        <v>766</v>
      </c>
      <c r="C143" s="95" t="n">
        <v>74385</v>
      </c>
      <c r="D143" s="95" t="n">
        <v>84598</v>
      </c>
      <c r="E143" s="240" t="n">
        <v>103164</v>
      </c>
      <c r="F143" s="240" t="n">
        <v>139810</v>
      </c>
      <c r="G143" s="95" t="n">
        <v>47952</v>
      </c>
      <c r="H143" s="238" t="n">
        <v>4.11575709891996</v>
      </c>
    </row>
  </sheetData>
  <autoFilter ref="A1:H142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38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pane xSplit="1" ySplit="0" topLeftCell="B1" activePane="topRight" state="frozen"/>
      <selection pane="topLeft" activeCell="A1" activeCellId="0" sqref="A1"/>
      <selection pane="topRight" activeCell="A1" activeCellId="0" sqref="A1"/>
    </sheetView>
  </sheetViews>
  <sheetFormatPr defaultColWidth="11.70703125" defaultRowHeight="12.8" zeroHeight="false" outlineLevelRow="0" outlineLevelCol="0"/>
  <cols>
    <col collapsed="false" customWidth="true" hidden="false" outlineLevel="0" max="12" min="12" style="177" width="11.52"/>
  </cols>
  <sheetData>
    <row r="1" customFormat="false" ht="13" hidden="false" customHeight="false" outlineLevel="0" collapsed="false">
      <c r="A1" s="184" t="s">
        <v>349</v>
      </c>
      <c r="B1" s="242" t="s">
        <v>32</v>
      </c>
      <c r="C1" s="243" t="s">
        <v>767</v>
      </c>
      <c r="D1" s="243" t="s">
        <v>369</v>
      </c>
      <c r="E1" s="243" t="s">
        <v>768</v>
      </c>
      <c r="F1" s="243" t="s">
        <v>769</v>
      </c>
      <c r="G1" s="243" t="s">
        <v>770</v>
      </c>
      <c r="H1" s="243" t="s">
        <v>771</v>
      </c>
      <c r="I1" s="244" t="s">
        <v>772</v>
      </c>
      <c r="J1" s="243" t="s">
        <v>773</v>
      </c>
      <c r="K1" s="243" t="s">
        <v>554</v>
      </c>
      <c r="L1" s="245" t="s">
        <v>774</v>
      </c>
    </row>
    <row r="2" customFormat="false" ht="12.8" hidden="false" customHeight="false" outlineLevel="0" collapsed="false">
      <c r="A2" s="54" t="s">
        <v>47</v>
      </c>
      <c r="B2" s="246" t="s">
        <v>48</v>
      </c>
      <c r="C2" s="247" t="n">
        <v>13670</v>
      </c>
      <c r="D2" s="247" t="n">
        <v>36376</v>
      </c>
      <c r="E2" s="248" t="n">
        <v>9914.99999999999</v>
      </c>
      <c r="F2" s="248" t="n">
        <v>3755</v>
      </c>
      <c r="G2" s="248" t="n">
        <v>33273</v>
      </c>
      <c r="H2" s="248" t="n">
        <v>3103</v>
      </c>
      <c r="I2" s="249" t="n">
        <v>50046</v>
      </c>
      <c r="J2" s="248" t="n">
        <v>43188</v>
      </c>
      <c r="K2" s="248" t="n">
        <v>6857.99999999998</v>
      </c>
      <c r="L2" s="250" t="n">
        <v>0.137033928785517</v>
      </c>
    </row>
    <row r="3" customFormat="false" ht="12.8" hidden="false" customHeight="false" outlineLevel="0" collapsed="false">
      <c r="A3" s="54" t="s">
        <v>51</v>
      </c>
      <c r="B3" s="246" t="s">
        <v>52</v>
      </c>
      <c r="C3" s="247" t="n">
        <v>3266</v>
      </c>
      <c r="D3" s="247" t="n">
        <v>6685</v>
      </c>
      <c r="E3" s="248" t="n">
        <v>1758</v>
      </c>
      <c r="F3" s="248" t="n">
        <v>1508</v>
      </c>
      <c r="G3" s="248" t="n">
        <v>3076</v>
      </c>
      <c r="H3" s="248" t="n">
        <v>3609</v>
      </c>
      <c r="I3" s="249" t="n">
        <v>9951</v>
      </c>
      <c r="J3" s="248" t="n">
        <v>4834</v>
      </c>
      <c r="K3" s="248" t="n">
        <v>5117</v>
      </c>
      <c r="L3" s="250" t="n">
        <v>0.514219676414431</v>
      </c>
    </row>
    <row r="4" customFormat="false" ht="12.8" hidden="false" customHeight="false" outlineLevel="0" collapsed="false">
      <c r="A4" s="54" t="s">
        <v>55</v>
      </c>
      <c r="B4" s="246" t="s">
        <v>56</v>
      </c>
      <c r="C4" s="247" t="n">
        <v>4440</v>
      </c>
      <c r="D4" s="247" t="n">
        <v>1907</v>
      </c>
      <c r="E4" s="248" t="n">
        <v>2351</v>
      </c>
      <c r="F4" s="248" t="n">
        <v>2089</v>
      </c>
      <c r="G4" s="248" t="n">
        <v>866.999999999999</v>
      </c>
      <c r="H4" s="248" t="n">
        <v>1040</v>
      </c>
      <c r="I4" s="249" t="n">
        <v>6347</v>
      </c>
      <c r="J4" s="248" t="n">
        <v>3218</v>
      </c>
      <c r="K4" s="248" t="n">
        <v>3129</v>
      </c>
      <c r="L4" s="250" t="n">
        <v>0.49298881361273</v>
      </c>
    </row>
    <row r="5" customFormat="false" ht="12.8" hidden="false" customHeight="false" outlineLevel="0" collapsed="false">
      <c r="A5" s="54" t="s">
        <v>59</v>
      </c>
      <c r="B5" s="251" t="s">
        <v>60</v>
      </c>
      <c r="C5" s="252" t="n">
        <v>5988</v>
      </c>
      <c r="D5" s="252" t="n">
        <v>737</v>
      </c>
      <c r="E5" s="248" t="n">
        <v>3282</v>
      </c>
      <c r="F5" s="248" t="n">
        <v>2706</v>
      </c>
      <c r="G5" s="248" t="n">
        <v>261</v>
      </c>
      <c r="H5" s="248" t="n">
        <v>476</v>
      </c>
      <c r="I5" s="253" t="n">
        <v>6725</v>
      </c>
      <c r="J5" s="248" t="n">
        <v>3543</v>
      </c>
      <c r="K5" s="248" t="n">
        <v>3182</v>
      </c>
      <c r="L5" s="254" t="n">
        <v>0.473159851301115</v>
      </c>
    </row>
    <row r="6" customFormat="false" ht="12.8" hidden="false" customHeight="false" outlineLevel="0" collapsed="false">
      <c r="A6" s="54" t="s">
        <v>63</v>
      </c>
      <c r="B6" s="246" t="s">
        <v>64</v>
      </c>
      <c r="C6" s="247" t="n">
        <v>8</v>
      </c>
      <c r="D6" s="247" t="n">
        <v>4</v>
      </c>
      <c r="E6" s="248" t="n">
        <v>4</v>
      </c>
      <c r="F6" s="248" t="n">
        <v>4</v>
      </c>
      <c r="G6" s="248" t="n">
        <v>1</v>
      </c>
      <c r="H6" s="248" t="n">
        <v>3</v>
      </c>
      <c r="I6" s="249" t="n">
        <v>12</v>
      </c>
      <c r="J6" s="248" t="n">
        <v>5</v>
      </c>
      <c r="K6" s="248" t="n">
        <v>7</v>
      </c>
      <c r="L6" s="250" t="n">
        <v>0.583333333333333</v>
      </c>
    </row>
    <row r="7" customFormat="false" ht="12.8" hidden="false" customHeight="false" outlineLevel="0" collapsed="false">
      <c r="A7" s="54" t="s">
        <v>67</v>
      </c>
      <c r="B7" s="246" t="s">
        <v>68</v>
      </c>
      <c r="C7" s="247" t="n">
        <v>4517</v>
      </c>
      <c r="D7" s="247" t="n">
        <v>153</v>
      </c>
      <c r="E7" s="248" t="n">
        <v>2299</v>
      </c>
      <c r="F7" s="248" t="n">
        <v>2218</v>
      </c>
      <c r="G7" s="248" t="n">
        <v>65.0000000000001</v>
      </c>
      <c r="H7" s="248" t="n">
        <v>87.9999999999999</v>
      </c>
      <c r="I7" s="249" t="n">
        <v>4670</v>
      </c>
      <c r="J7" s="248" t="n">
        <v>2364</v>
      </c>
      <c r="K7" s="248" t="n">
        <v>2306</v>
      </c>
      <c r="L7" s="250" t="n">
        <v>0.493790149892934</v>
      </c>
    </row>
    <row r="8" customFormat="false" ht="12.8" hidden="false" customHeight="false" outlineLevel="0" collapsed="false">
      <c r="A8" s="54" t="s">
        <v>71</v>
      </c>
      <c r="B8" s="246" t="s">
        <v>72</v>
      </c>
      <c r="C8" s="247" t="n">
        <v>6620</v>
      </c>
      <c r="D8" s="247" t="n">
        <v>280</v>
      </c>
      <c r="E8" s="248" t="n">
        <v>3461</v>
      </c>
      <c r="F8" s="248" t="n">
        <v>3159</v>
      </c>
      <c r="G8" s="248" t="n">
        <v>117</v>
      </c>
      <c r="H8" s="248" t="n">
        <v>163</v>
      </c>
      <c r="I8" s="249" t="n">
        <v>6900</v>
      </c>
      <c r="J8" s="248" t="n">
        <v>3578</v>
      </c>
      <c r="K8" s="248" t="n">
        <v>3322</v>
      </c>
      <c r="L8" s="250" t="n">
        <v>0.481449275362319</v>
      </c>
    </row>
    <row r="9" customFormat="false" ht="12.8" hidden="false" customHeight="false" outlineLevel="0" collapsed="false">
      <c r="A9" s="54" t="s">
        <v>75</v>
      </c>
      <c r="B9" s="246" t="s">
        <v>76</v>
      </c>
      <c r="C9" s="247" t="n">
        <v>7098</v>
      </c>
      <c r="D9" s="247" t="n">
        <v>1566</v>
      </c>
      <c r="E9" s="248" t="n">
        <v>5670</v>
      </c>
      <c r="F9" s="248" t="n">
        <v>1428</v>
      </c>
      <c r="G9" s="248" t="n">
        <v>1104</v>
      </c>
      <c r="H9" s="248" t="n">
        <v>462.000000000001</v>
      </c>
      <c r="I9" s="249" t="n">
        <v>8664</v>
      </c>
      <c r="J9" s="248" t="n">
        <v>6774</v>
      </c>
      <c r="K9" s="248" t="n">
        <v>1890</v>
      </c>
      <c r="L9" s="250" t="n">
        <v>0.21814404432133</v>
      </c>
    </row>
    <row r="10" customFormat="false" ht="12.8" hidden="false" customHeight="false" outlineLevel="0" collapsed="false">
      <c r="A10" s="54" t="s">
        <v>79</v>
      </c>
      <c r="B10" s="246" t="s">
        <v>80</v>
      </c>
      <c r="C10" s="247" t="n">
        <v>337</v>
      </c>
      <c r="D10" s="247" t="n">
        <v>152</v>
      </c>
      <c r="E10" s="248" t="n">
        <v>128</v>
      </c>
      <c r="F10" s="248" t="n">
        <v>209</v>
      </c>
      <c r="G10" s="248" t="n">
        <v>69.0000000000001</v>
      </c>
      <c r="H10" s="248" t="n">
        <v>82.9999999999999</v>
      </c>
      <c r="I10" s="249" t="n">
        <v>489</v>
      </c>
      <c r="J10" s="248" t="n">
        <v>197</v>
      </c>
      <c r="K10" s="248" t="n">
        <v>292</v>
      </c>
      <c r="L10" s="250" t="n">
        <v>0.597137014314928</v>
      </c>
    </row>
    <row r="11" customFormat="false" ht="12.8" hidden="false" customHeight="false" outlineLevel="0" collapsed="false">
      <c r="A11" s="54" t="s">
        <v>720</v>
      </c>
      <c r="B11" s="246" t="s">
        <v>721</v>
      </c>
      <c r="C11" s="247" t="n">
        <v>60</v>
      </c>
      <c r="D11" s="247" t="n">
        <v>6</v>
      </c>
      <c r="E11" s="248" t="n">
        <v>38</v>
      </c>
      <c r="F11" s="248" t="n">
        <v>22</v>
      </c>
      <c r="G11" s="248" t="n">
        <v>1</v>
      </c>
      <c r="H11" s="248" t="n">
        <v>5</v>
      </c>
      <c r="I11" s="249" t="n">
        <v>66</v>
      </c>
      <c r="J11" s="248" t="n">
        <v>39</v>
      </c>
      <c r="K11" s="248" t="n">
        <v>27</v>
      </c>
      <c r="L11" s="250" t="n">
        <v>0.409090909090909</v>
      </c>
    </row>
    <row r="12" customFormat="false" ht="12.8" hidden="false" customHeight="false" outlineLevel="0" collapsed="false">
      <c r="A12" s="54" t="s">
        <v>716</v>
      </c>
      <c r="B12" s="246" t="s">
        <v>717</v>
      </c>
      <c r="C12" s="247" t="n">
        <v>21</v>
      </c>
      <c r="D12" s="247"/>
      <c r="E12" s="248" t="n">
        <v>10</v>
      </c>
      <c r="F12" s="248" t="n">
        <v>11</v>
      </c>
      <c r="G12" s="248" t="n">
        <v>0</v>
      </c>
      <c r="H12" s="248" t="n">
        <v>0</v>
      </c>
      <c r="I12" s="249" t="n">
        <v>21</v>
      </c>
      <c r="J12" s="248" t="n">
        <v>10</v>
      </c>
      <c r="K12" s="248" t="n">
        <v>11</v>
      </c>
      <c r="L12" s="250" t="n">
        <v>0.523809523809524</v>
      </c>
    </row>
    <row r="13" customFormat="false" ht="12.8" hidden="false" customHeight="false" outlineLevel="0" collapsed="false">
      <c r="A13" s="54" t="s">
        <v>83</v>
      </c>
      <c r="B13" s="246" t="s">
        <v>84</v>
      </c>
      <c r="C13" s="247" t="n">
        <v>1748</v>
      </c>
      <c r="D13" s="247" t="n">
        <v>19</v>
      </c>
      <c r="E13" s="248" t="n">
        <v>985.000000000001</v>
      </c>
      <c r="F13" s="248" t="n">
        <v>763</v>
      </c>
      <c r="G13" s="248" t="n">
        <v>5.99999999999999</v>
      </c>
      <c r="H13" s="248" t="n">
        <v>13</v>
      </c>
      <c r="I13" s="249" t="n">
        <v>1767</v>
      </c>
      <c r="J13" s="248" t="n">
        <v>991.000000000001</v>
      </c>
      <c r="K13" s="248" t="n">
        <v>775.999999999999</v>
      </c>
      <c r="L13" s="250" t="n">
        <v>0.439162422184493</v>
      </c>
    </row>
    <row r="14" customFormat="false" ht="12.8" hidden="false" customHeight="false" outlineLevel="0" collapsed="false">
      <c r="A14" s="54" t="s">
        <v>87</v>
      </c>
      <c r="B14" s="246" t="s">
        <v>88</v>
      </c>
      <c r="C14" s="247" t="n">
        <v>100</v>
      </c>
      <c r="D14" s="247" t="n">
        <v>60</v>
      </c>
      <c r="E14" s="248" t="n">
        <v>55</v>
      </c>
      <c r="F14" s="248" t="n">
        <v>45</v>
      </c>
      <c r="G14" s="248" t="n">
        <v>22</v>
      </c>
      <c r="H14" s="248" t="n">
        <v>38</v>
      </c>
      <c r="I14" s="249" t="n">
        <v>160</v>
      </c>
      <c r="J14" s="248" t="n">
        <v>77</v>
      </c>
      <c r="K14" s="248" t="n">
        <v>83</v>
      </c>
      <c r="L14" s="250" t="n">
        <v>0.51875</v>
      </c>
    </row>
    <row r="15" customFormat="false" ht="12.8" hidden="false" customHeight="false" outlineLevel="0" collapsed="false">
      <c r="A15" s="54" t="s">
        <v>91</v>
      </c>
      <c r="B15" s="246" t="s">
        <v>92</v>
      </c>
      <c r="C15" s="247" t="n">
        <v>49</v>
      </c>
      <c r="D15" s="247" t="n">
        <v>16</v>
      </c>
      <c r="E15" s="248" t="n">
        <v>22</v>
      </c>
      <c r="F15" s="248" t="n">
        <v>27</v>
      </c>
      <c r="G15" s="248" t="n">
        <v>6</v>
      </c>
      <c r="H15" s="248" t="n">
        <v>10</v>
      </c>
      <c r="I15" s="249" t="n">
        <v>65</v>
      </c>
      <c r="J15" s="248" t="n">
        <v>28</v>
      </c>
      <c r="K15" s="248" t="n">
        <v>37</v>
      </c>
      <c r="L15" s="250" t="n">
        <v>0.569230769230769</v>
      </c>
    </row>
    <row r="16" customFormat="false" ht="12.8" hidden="false" customHeight="false" outlineLevel="0" collapsed="false">
      <c r="A16" s="54" t="s">
        <v>95</v>
      </c>
      <c r="B16" s="246" t="s">
        <v>96</v>
      </c>
      <c r="C16" s="247" t="n">
        <v>32</v>
      </c>
      <c r="D16" s="247" t="n">
        <v>26</v>
      </c>
      <c r="E16" s="248" t="n">
        <v>22</v>
      </c>
      <c r="F16" s="248" t="n">
        <v>10</v>
      </c>
      <c r="G16" s="248" t="n">
        <v>11</v>
      </c>
      <c r="H16" s="248" t="n">
        <v>15</v>
      </c>
      <c r="I16" s="249" t="n">
        <v>58</v>
      </c>
      <c r="J16" s="248" t="n">
        <v>33</v>
      </c>
      <c r="K16" s="248" t="n">
        <v>25</v>
      </c>
      <c r="L16" s="250" t="n">
        <v>0.431034482758621</v>
      </c>
    </row>
    <row r="17" customFormat="false" ht="12.8" hidden="false" customHeight="false" outlineLevel="0" collapsed="false">
      <c r="A17" s="54" t="s">
        <v>99</v>
      </c>
      <c r="B17" s="246" t="s">
        <v>100</v>
      </c>
      <c r="C17" s="247" t="n">
        <v>169</v>
      </c>
      <c r="D17" s="247"/>
      <c r="E17" s="248" t="n">
        <v>131</v>
      </c>
      <c r="F17" s="248" t="n">
        <v>38</v>
      </c>
      <c r="G17" s="248" t="n">
        <v>0</v>
      </c>
      <c r="H17" s="248" t="n">
        <v>0</v>
      </c>
      <c r="I17" s="249" t="n">
        <v>169</v>
      </c>
      <c r="J17" s="248" t="n">
        <v>131</v>
      </c>
      <c r="K17" s="248" t="n">
        <v>38</v>
      </c>
      <c r="L17" s="250" t="n">
        <v>0.224852071005917</v>
      </c>
    </row>
    <row r="18" customFormat="false" ht="12.8" hidden="false" customHeight="false" outlineLevel="0" collapsed="false">
      <c r="A18" s="54" t="s">
        <v>103</v>
      </c>
      <c r="B18" s="246" t="s">
        <v>104</v>
      </c>
      <c r="C18" s="247" t="n">
        <v>778</v>
      </c>
      <c r="D18" s="247" t="n">
        <v>38</v>
      </c>
      <c r="E18" s="248" t="n">
        <v>409</v>
      </c>
      <c r="F18" s="248" t="n">
        <v>369</v>
      </c>
      <c r="G18" s="248" t="n">
        <v>17</v>
      </c>
      <c r="H18" s="248" t="n">
        <v>21</v>
      </c>
      <c r="I18" s="249" t="n">
        <v>816</v>
      </c>
      <c r="J18" s="248" t="n">
        <v>426</v>
      </c>
      <c r="K18" s="248" t="n">
        <v>390</v>
      </c>
      <c r="L18" s="250" t="n">
        <v>0.477941176470588</v>
      </c>
    </row>
    <row r="19" customFormat="false" ht="12.8" hidden="false" customHeight="false" outlineLevel="0" collapsed="false">
      <c r="A19" s="54" t="s">
        <v>775</v>
      </c>
      <c r="B19" s="246" t="s">
        <v>776</v>
      </c>
      <c r="C19" s="247" t="n">
        <v>3</v>
      </c>
      <c r="D19" s="247" t="n">
        <v>2</v>
      </c>
      <c r="E19" s="248" t="n">
        <v>0</v>
      </c>
      <c r="F19" s="248" t="n">
        <v>3</v>
      </c>
      <c r="G19" s="248" t="n">
        <v>1</v>
      </c>
      <c r="H19" s="248" t="n">
        <v>1</v>
      </c>
      <c r="I19" s="249" t="n">
        <v>5</v>
      </c>
      <c r="J19" s="248" t="n">
        <v>1</v>
      </c>
      <c r="K19" s="248" t="n">
        <v>4</v>
      </c>
      <c r="L19" s="250" t="n">
        <v>0.8</v>
      </c>
    </row>
    <row r="20" customFormat="false" ht="12.8" hidden="false" customHeight="false" outlineLevel="0" collapsed="false">
      <c r="A20" s="54" t="s">
        <v>107</v>
      </c>
      <c r="B20" s="246" t="s">
        <v>108</v>
      </c>
      <c r="C20" s="247" t="n">
        <v>28829</v>
      </c>
      <c r="D20" s="247" t="n">
        <v>2158</v>
      </c>
      <c r="E20" s="248" t="n">
        <v>15031</v>
      </c>
      <c r="F20" s="248" t="n">
        <v>13798</v>
      </c>
      <c r="G20" s="248" t="n">
        <v>703</v>
      </c>
      <c r="H20" s="248" t="n">
        <v>1455</v>
      </c>
      <c r="I20" s="249" t="n">
        <v>30987</v>
      </c>
      <c r="J20" s="248" t="n">
        <v>15734</v>
      </c>
      <c r="K20" s="248" t="n">
        <v>15253</v>
      </c>
      <c r="L20" s="250" t="n">
        <v>0.492238680737083</v>
      </c>
    </row>
    <row r="21" customFormat="false" ht="12.8" hidden="false" customHeight="false" outlineLevel="0" collapsed="false">
      <c r="A21" s="54" t="s">
        <v>111</v>
      </c>
      <c r="B21" s="246" t="s">
        <v>112</v>
      </c>
      <c r="C21" s="247" t="n">
        <v>3025</v>
      </c>
      <c r="D21" s="247" t="n">
        <v>2015</v>
      </c>
      <c r="E21" s="248" t="n">
        <v>1630</v>
      </c>
      <c r="F21" s="248" t="n">
        <v>1395</v>
      </c>
      <c r="G21" s="248" t="n">
        <v>888</v>
      </c>
      <c r="H21" s="248" t="n">
        <v>1127</v>
      </c>
      <c r="I21" s="249" t="n">
        <v>5040</v>
      </c>
      <c r="J21" s="248" t="n">
        <v>2518</v>
      </c>
      <c r="K21" s="248" t="n">
        <v>2522</v>
      </c>
      <c r="L21" s="250" t="n">
        <v>0.500396825396825</v>
      </c>
    </row>
    <row r="22" customFormat="false" ht="12.8" hidden="false" customHeight="false" outlineLevel="0" collapsed="false">
      <c r="A22" s="54" t="s">
        <v>115</v>
      </c>
      <c r="B22" s="246" t="s">
        <v>116</v>
      </c>
      <c r="C22" s="247" t="n">
        <v>5142</v>
      </c>
      <c r="D22" s="247" t="n">
        <v>490</v>
      </c>
      <c r="E22" s="248" t="n">
        <v>2738</v>
      </c>
      <c r="F22" s="248" t="n">
        <v>2404</v>
      </c>
      <c r="G22" s="248" t="n">
        <v>153</v>
      </c>
      <c r="H22" s="248" t="n">
        <v>337</v>
      </c>
      <c r="I22" s="249" t="n">
        <v>5632</v>
      </c>
      <c r="J22" s="248" t="n">
        <v>2891</v>
      </c>
      <c r="K22" s="248" t="n">
        <v>2741</v>
      </c>
      <c r="L22" s="250" t="n">
        <v>0.486683238636364</v>
      </c>
    </row>
    <row r="23" customFormat="false" ht="12.8" hidden="false" customHeight="false" outlineLevel="0" collapsed="false">
      <c r="A23" s="54" t="s">
        <v>119</v>
      </c>
      <c r="B23" s="246" t="s">
        <v>120</v>
      </c>
      <c r="C23" s="247" t="n">
        <v>9185</v>
      </c>
      <c r="D23" s="247" t="n">
        <v>1689</v>
      </c>
      <c r="E23" s="248" t="n">
        <v>2968</v>
      </c>
      <c r="F23" s="248" t="n">
        <v>6217</v>
      </c>
      <c r="G23" s="248" t="n">
        <v>713</v>
      </c>
      <c r="H23" s="248" t="n">
        <v>976.000000000001</v>
      </c>
      <c r="I23" s="249" t="n">
        <v>10874</v>
      </c>
      <c r="J23" s="248" t="n">
        <v>3681</v>
      </c>
      <c r="K23" s="248" t="n">
        <v>7193</v>
      </c>
      <c r="L23" s="250" t="n">
        <v>0.661486113665624</v>
      </c>
    </row>
    <row r="24" customFormat="false" ht="12.8" hidden="false" customHeight="false" outlineLevel="0" collapsed="false">
      <c r="A24" s="54" t="s">
        <v>123</v>
      </c>
      <c r="B24" s="246" t="s">
        <v>124</v>
      </c>
      <c r="C24" s="247" t="n">
        <v>154</v>
      </c>
      <c r="D24" s="247" t="n">
        <v>1</v>
      </c>
      <c r="E24" s="248" t="n">
        <v>77</v>
      </c>
      <c r="F24" s="248" t="n">
        <v>77</v>
      </c>
      <c r="G24" s="248" t="n">
        <v>0</v>
      </c>
      <c r="H24" s="248" t="n">
        <v>1</v>
      </c>
      <c r="I24" s="249" t="n">
        <v>155</v>
      </c>
      <c r="J24" s="248" t="n">
        <v>77</v>
      </c>
      <c r="K24" s="248" t="n">
        <v>78</v>
      </c>
      <c r="L24" s="250" t="n">
        <v>0.503225806451613</v>
      </c>
    </row>
    <row r="25" customFormat="false" ht="12.8" hidden="false" customHeight="false" outlineLevel="0" collapsed="false">
      <c r="A25" s="54" t="s">
        <v>127</v>
      </c>
      <c r="B25" s="246" t="s">
        <v>128</v>
      </c>
      <c r="C25" s="247" t="n">
        <v>2013</v>
      </c>
      <c r="D25" s="247" t="n">
        <v>476</v>
      </c>
      <c r="E25" s="248" t="n">
        <v>1295</v>
      </c>
      <c r="F25" s="248" t="n">
        <v>718</v>
      </c>
      <c r="G25" s="248" t="n">
        <v>178</v>
      </c>
      <c r="H25" s="248" t="n">
        <v>298</v>
      </c>
      <c r="I25" s="249" t="n">
        <v>2489</v>
      </c>
      <c r="J25" s="248" t="n">
        <v>1473</v>
      </c>
      <c r="K25" s="248" t="n">
        <v>1016</v>
      </c>
      <c r="L25" s="250" t="n">
        <v>0.408196062675773</v>
      </c>
    </row>
    <row r="26" customFormat="false" ht="12.8" hidden="false" customHeight="false" outlineLevel="0" collapsed="false">
      <c r="A26" s="54" t="s">
        <v>131</v>
      </c>
      <c r="B26" s="246" t="s">
        <v>132</v>
      </c>
      <c r="C26" s="247" t="n">
        <v>9942</v>
      </c>
      <c r="D26" s="247" t="n">
        <v>77</v>
      </c>
      <c r="E26" s="248" t="n">
        <v>5725</v>
      </c>
      <c r="F26" s="248" t="n">
        <v>4217</v>
      </c>
      <c r="G26" s="248" t="n">
        <v>25</v>
      </c>
      <c r="H26" s="248" t="n">
        <v>52</v>
      </c>
      <c r="I26" s="249" t="n">
        <v>10019</v>
      </c>
      <c r="J26" s="248" t="n">
        <v>5750</v>
      </c>
      <c r="K26" s="248" t="n">
        <v>4269</v>
      </c>
      <c r="L26" s="250" t="n">
        <v>0.426090428186446</v>
      </c>
    </row>
    <row r="27" customFormat="false" ht="12.8" hidden="false" customHeight="false" outlineLevel="0" collapsed="false">
      <c r="A27" s="54" t="s">
        <v>135</v>
      </c>
      <c r="B27" s="246" t="s">
        <v>136</v>
      </c>
      <c r="C27" s="247" t="n">
        <v>641</v>
      </c>
      <c r="D27" s="247" t="n">
        <v>409</v>
      </c>
      <c r="E27" s="248" t="n">
        <v>361</v>
      </c>
      <c r="F27" s="248" t="n">
        <v>280</v>
      </c>
      <c r="G27" s="248" t="n">
        <v>193</v>
      </c>
      <c r="H27" s="248" t="n">
        <v>216</v>
      </c>
      <c r="I27" s="249" t="n">
        <v>1050</v>
      </c>
      <c r="J27" s="248" t="n">
        <v>554</v>
      </c>
      <c r="K27" s="248" t="n">
        <v>496</v>
      </c>
      <c r="L27" s="250" t="n">
        <v>0.472380952380952</v>
      </c>
    </row>
    <row r="28" customFormat="false" ht="12.8" hidden="false" customHeight="false" outlineLevel="0" collapsed="false">
      <c r="A28" s="54" t="s">
        <v>139</v>
      </c>
      <c r="B28" s="246" t="s">
        <v>140</v>
      </c>
      <c r="C28" s="247" t="n">
        <v>301</v>
      </c>
      <c r="D28" s="247" t="n">
        <v>6</v>
      </c>
      <c r="E28" s="248" t="n">
        <v>190</v>
      </c>
      <c r="F28" s="248" t="n">
        <v>111</v>
      </c>
      <c r="G28" s="248" t="n">
        <v>2</v>
      </c>
      <c r="H28" s="248" t="n">
        <v>4</v>
      </c>
      <c r="I28" s="249" t="n">
        <v>307</v>
      </c>
      <c r="J28" s="248" t="n">
        <v>192</v>
      </c>
      <c r="K28" s="248" t="n">
        <v>115</v>
      </c>
      <c r="L28" s="250" t="n">
        <v>0.374592833876221</v>
      </c>
    </row>
    <row r="29" customFormat="false" ht="12.8" hidden="false" customHeight="false" outlineLevel="0" collapsed="false">
      <c r="A29" s="54" t="s">
        <v>539</v>
      </c>
      <c r="B29" s="246" t="s">
        <v>777</v>
      </c>
      <c r="C29" s="247" t="n">
        <v>26</v>
      </c>
      <c r="D29" s="247"/>
      <c r="E29" s="248" t="n">
        <v>15</v>
      </c>
      <c r="F29" s="248" t="n">
        <v>11</v>
      </c>
      <c r="G29" s="248" t="n">
        <v>0</v>
      </c>
      <c r="H29" s="248" t="n">
        <v>0</v>
      </c>
      <c r="I29" s="249" t="n">
        <v>26</v>
      </c>
      <c r="J29" s="248" t="n">
        <v>15</v>
      </c>
      <c r="K29" s="248" t="n">
        <v>11</v>
      </c>
      <c r="L29" s="250" t="n">
        <v>0.423076923076923</v>
      </c>
    </row>
    <row r="30" customFormat="false" ht="12.8" hidden="false" customHeight="false" outlineLevel="0" collapsed="false">
      <c r="A30" s="54" t="s">
        <v>143</v>
      </c>
      <c r="B30" s="246" t="s">
        <v>144</v>
      </c>
      <c r="C30" s="247" t="n">
        <v>433</v>
      </c>
      <c r="D30" s="247" t="n">
        <v>84</v>
      </c>
      <c r="E30" s="248" t="n">
        <v>207</v>
      </c>
      <c r="F30" s="248" t="n">
        <v>226</v>
      </c>
      <c r="G30" s="248" t="n">
        <v>30</v>
      </c>
      <c r="H30" s="248" t="n">
        <v>54</v>
      </c>
      <c r="I30" s="249" t="n">
        <v>517</v>
      </c>
      <c r="J30" s="248" t="n">
        <v>237</v>
      </c>
      <c r="K30" s="248" t="n">
        <v>280</v>
      </c>
      <c r="L30" s="250" t="n">
        <v>0.541586073500967</v>
      </c>
    </row>
    <row r="31" customFormat="false" ht="12.8" hidden="false" customHeight="false" outlineLevel="0" collapsed="false">
      <c r="A31" s="54" t="s">
        <v>147</v>
      </c>
      <c r="B31" s="246" t="s">
        <v>148</v>
      </c>
      <c r="C31" s="247" t="n">
        <v>2</v>
      </c>
      <c r="D31" s="247" t="n">
        <v>3</v>
      </c>
      <c r="E31" s="248" t="n">
        <v>1</v>
      </c>
      <c r="F31" s="248" t="n">
        <v>1</v>
      </c>
      <c r="G31" s="248" t="n">
        <v>0.999999999999999</v>
      </c>
      <c r="H31" s="248" t="n">
        <v>2</v>
      </c>
      <c r="I31" s="249" t="n">
        <v>5</v>
      </c>
      <c r="J31" s="248" t="n">
        <v>2</v>
      </c>
      <c r="K31" s="248" t="n">
        <v>3</v>
      </c>
      <c r="L31" s="250" t="n">
        <v>0.6</v>
      </c>
    </row>
    <row r="32" customFormat="false" ht="12.8" hidden="false" customHeight="false" outlineLevel="0" collapsed="false">
      <c r="A32" s="54" t="s">
        <v>151</v>
      </c>
      <c r="B32" s="246" t="s">
        <v>152</v>
      </c>
      <c r="C32" s="247" t="n">
        <v>27</v>
      </c>
      <c r="D32" s="247" t="n">
        <v>108</v>
      </c>
      <c r="E32" s="248" t="n">
        <v>18</v>
      </c>
      <c r="F32" s="248" t="n">
        <v>8.99999999999999</v>
      </c>
      <c r="G32" s="248" t="n">
        <v>26</v>
      </c>
      <c r="H32" s="248" t="n">
        <v>82</v>
      </c>
      <c r="I32" s="249" t="n">
        <v>135</v>
      </c>
      <c r="J32" s="248" t="n">
        <v>44</v>
      </c>
      <c r="K32" s="248" t="n">
        <v>91</v>
      </c>
      <c r="L32" s="250" t="n">
        <v>0.674074074074074</v>
      </c>
    </row>
    <row r="33" customFormat="false" ht="12.8" hidden="false" customHeight="false" outlineLevel="0" collapsed="false">
      <c r="A33" s="54" t="s">
        <v>155</v>
      </c>
      <c r="B33" s="246" t="s">
        <v>156</v>
      </c>
      <c r="C33" s="247" t="n">
        <v>1844</v>
      </c>
      <c r="D33" s="247" t="n">
        <v>1380</v>
      </c>
      <c r="E33" s="248" t="n">
        <v>1164</v>
      </c>
      <c r="F33" s="248" t="n">
        <v>680</v>
      </c>
      <c r="G33" s="248" t="n">
        <v>547</v>
      </c>
      <c r="H33" s="248" t="n">
        <v>833</v>
      </c>
      <c r="I33" s="249" t="n">
        <v>3224</v>
      </c>
      <c r="J33" s="248" t="n">
        <v>1711</v>
      </c>
      <c r="K33" s="248" t="n">
        <v>1513</v>
      </c>
      <c r="L33" s="250" t="n">
        <v>0.469292803970223</v>
      </c>
    </row>
    <row r="34" customFormat="false" ht="12.8" hidden="false" customHeight="false" outlineLevel="0" collapsed="false">
      <c r="A34" s="54" t="s">
        <v>159</v>
      </c>
      <c r="B34" s="246" t="s">
        <v>160</v>
      </c>
      <c r="C34" s="247" t="n">
        <v>34</v>
      </c>
      <c r="D34" s="247" t="n">
        <v>2</v>
      </c>
      <c r="E34" s="248" t="n">
        <v>22</v>
      </c>
      <c r="F34" s="248" t="n">
        <v>12</v>
      </c>
      <c r="G34" s="248" t="n">
        <v>0</v>
      </c>
      <c r="H34" s="248" t="n">
        <v>2</v>
      </c>
      <c r="I34" s="249" t="n">
        <v>36</v>
      </c>
      <c r="J34" s="248" t="n">
        <v>22</v>
      </c>
      <c r="K34" s="248" t="n">
        <v>14</v>
      </c>
      <c r="L34" s="250" t="n">
        <v>0.388888888888889</v>
      </c>
    </row>
    <row r="35" customFormat="false" ht="12.8" hidden="false" customHeight="false" outlineLevel="0" collapsed="false">
      <c r="A35" s="54" t="s">
        <v>163</v>
      </c>
      <c r="B35" s="246" t="s">
        <v>164</v>
      </c>
      <c r="C35" s="247" t="n">
        <v>1532</v>
      </c>
      <c r="D35" s="247" t="n">
        <v>66</v>
      </c>
      <c r="E35" s="248" t="n">
        <v>1068</v>
      </c>
      <c r="F35" s="248" t="n">
        <v>463.999999999999</v>
      </c>
      <c r="G35" s="248" t="n">
        <v>36</v>
      </c>
      <c r="H35" s="248" t="n">
        <v>30</v>
      </c>
      <c r="I35" s="249" t="n">
        <v>1598</v>
      </c>
      <c r="J35" s="248" t="n">
        <v>1104</v>
      </c>
      <c r="K35" s="248" t="n">
        <v>494</v>
      </c>
      <c r="L35" s="250" t="n">
        <v>0.309136420525657</v>
      </c>
    </row>
    <row r="36" customFormat="false" ht="12.8" hidden="false" customHeight="false" outlineLevel="0" collapsed="false">
      <c r="A36" s="54" t="s">
        <v>167</v>
      </c>
      <c r="B36" s="246" t="s">
        <v>168</v>
      </c>
      <c r="C36" s="247" t="n">
        <v>765</v>
      </c>
      <c r="D36" s="247" t="n">
        <v>84</v>
      </c>
      <c r="E36" s="248" t="n">
        <v>625</v>
      </c>
      <c r="F36" s="248" t="n">
        <v>140</v>
      </c>
      <c r="G36" s="248" t="n">
        <v>34</v>
      </c>
      <c r="H36" s="248" t="n">
        <v>50</v>
      </c>
      <c r="I36" s="249" t="n">
        <v>849</v>
      </c>
      <c r="J36" s="248" t="n">
        <v>659</v>
      </c>
      <c r="K36" s="248" t="n">
        <v>190</v>
      </c>
      <c r="L36" s="250" t="n">
        <v>0.22379269729093</v>
      </c>
    </row>
    <row r="37" customFormat="false" ht="12.8" hidden="false" customHeight="false" outlineLevel="0" collapsed="false">
      <c r="A37" s="54" t="s">
        <v>171</v>
      </c>
      <c r="B37" s="246" t="s">
        <v>172</v>
      </c>
      <c r="C37" s="247" t="n">
        <v>10618</v>
      </c>
      <c r="D37" s="247" t="n">
        <v>93</v>
      </c>
      <c r="E37" s="248" t="n">
        <v>7071</v>
      </c>
      <c r="F37" s="248" t="n">
        <v>3547</v>
      </c>
      <c r="G37" s="248" t="n">
        <v>47</v>
      </c>
      <c r="H37" s="248" t="n">
        <v>46.0000000000001</v>
      </c>
      <c r="I37" s="249" t="n">
        <v>10711</v>
      </c>
      <c r="J37" s="248" t="n">
        <v>7117.99999999999</v>
      </c>
      <c r="K37" s="248" t="n">
        <v>3593</v>
      </c>
      <c r="L37" s="250" t="n">
        <v>0.335449537858277</v>
      </c>
    </row>
    <row r="38" customFormat="false" ht="12.8" hidden="false" customHeight="false" outlineLevel="0" collapsed="false">
      <c r="A38" s="54" t="s">
        <v>179</v>
      </c>
      <c r="B38" s="246" t="s">
        <v>180</v>
      </c>
      <c r="C38" s="247" t="n">
        <v>2762</v>
      </c>
      <c r="D38" s="247" t="n">
        <v>145</v>
      </c>
      <c r="E38" s="248" t="n">
        <v>1592</v>
      </c>
      <c r="F38" s="248" t="n">
        <v>1170</v>
      </c>
      <c r="G38" s="248" t="n">
        <v>46</v>
      </c>
      <c r="H38" s="248" t="n">
        <v>99</v>
      </c>
      <c r="I38" s="249" t="n">
        <v>2907</v>
      </c>
      <c r="J38" s="248" t="n">
        <v>1638</v>
      </c>
      <c r="K38" s="248" t="n">
        <v>1269</v>
      </c>
      <c r="L38" s="250" t="n">
        <v>0.436532507739938</v>
      </c>
    </row>
    <row r="39" customFormat="false" ht="12.8" hidden="false" customHeight="false" outlineLevel="0" collapsed="false">
      <c r="A39" s="54" t="s">
        <v>183</v>
      </c>
      <c r="B39" s="246" t="s">
        <v>184</v>
      </c>
      <c r="C39" s="247" t="n">
        <v>303</v>
      </c>
      <c r="D39" s="247" t="n">
        <v>155</v>
      </c>
      <c r="E39" s="248" t="n">
        <v>156</v>
      </c>
      <c r="F39" s="248" t="n">
        <v>147</v>
      </c>
      <c r="G39" s="248" t="n">
        <v>48</v>
      </c>
      <c r="H39" s="248" t="n">
        <v>107</v>
      </c>
      <c r="I39" s="249" t="n">
        <v>458</v>
      </c>
      <c r="J39" s="248" t="n">
        <v>204</v>
      </c>
      <c r="K39" s="248" t="n">
        <v>254</v>
      </c>
      <c r="L39" s="250" t="n">
        <v>0.554585152838428</v>
      </c>
    </row>
    <row r="40" customFormat="false" ht="12.8" hidden="false" customHeight="false" outlineLevel="0" collapsed="false">
      <c r="A40" s="54" t="s">
        <v>187</v>
      </c>
      <c r="B40" s="246" t="s">
        <v>188</v>
      </c>
      <c r="C40" s="247" t="n">
        <v>4298</v>
      </c>
      <c r="D40" s="247" t="n">
        <v>1473</v>
      </c>
      <c r="E40" s="248" t="n">
        <v>2149</v>
      </c>
      <c r="F40" s="248" t="n">
        <v>2149</v>
      </c>
      <c r="G40" s="248" t="n">
        <v>607</v>
      </c>
      <c r="H40" s="248" t="n">
        <v>866</v>
      </c>
      <c r="I40" s="249" t="n">
        <v>5771</v>
      </c>
      <c r="J40" s="248" t="n">
        <v>2756</v>
      </c>
      <c r="K40" s="248" t="n">
        <v>3015</v>
      </c>
      <c r="L40" s="250" t="n">
        <v>0.522439785132559</v>
      </c>
    </row>
    <row r="41" customFormat="false" ht="12.8" hidden="false" customHeight="false" outlineLevel="0" collapsed="false">
      <c r="A41" s="54" t="s">
        <v>191</v>
      </c>
      <c r="B41" s="246" t="s">
        <v>192</v>
      </c>
      <c r="C41" s="247" t="n">
        <v>549</v>
      </c>
      <c r="D41" s="247" t="n">
        <v>34</v>
      </c>
      <c r="E41" s="248" t="n">
        <v>339</v>
      </c>
      <c r="F41" s="248" t="n">
        <v>210</v>
      </c>
      <c r="G41" s="248" t="n">
        <v>20</v>
      </c>
      <c r="H41" s="248" t="n">
        <v>14</v>
      </c>
      <c r="I41" s="249" t="n">
        <v>583</v>
      </c>
      <c r="J41" s="248" t="n">
        <v>359</v>
      </c>
      <c r="K41" s="248" t="n">
        <v>224</v>
      </c>
      <c r="L41" s="250" t="n">
        <v>0.384219554030875</v>
      </c>
    </row>
    <row r="42" customFormat="false" ht="12.8" hidden="false" customHeight="false" outlineLevel="0" collapsed="false">
      <c r="A42" s="54" t="s">
        <v>195</v>
      </c>
      <c r="B42" s="246" t="s">
        <v>196</v>
      </c>
      <c r="C42" s="247" t="n">
        <v>368</v>
      </c>
      <c r="D42" s="247" t="n">
        <v>132</v>
      </c>
      <c r="E42" s="248" t="n">
        <v>158</v>
      </c>
      <c r="F42" s="248" t="n">
        <v>210</v>
      </c>
      <c r="G42" s="248" t="n">
        <v>67.0000000000001</v>
      </c>
      <c r="H42" s="248" t="n">
        <v>65</v>
      </c>
      <c r="I42" s="249" t="n">
        <v>500</v>
      </c>
      <c r="J42" s="248" t="n">
        <v>225</v>
      </c>
      <c r="K42" s="248" t="n">
        <v>275</v>
      </c>
      <c r="L42" s="250" t="n">
        <v>0.55</v>
      </c>
    </row>
    <row r="43" customFormat="false" ht="12.8" hidden="false" customHeight="false" outlineLevel="0" collapsed="false">
      <c r="A43" s="54" t="s">
        <v>199</v>
      </c>
      <c r="B43" s="246" t="s">
        <v>200</v>
      </c>
      <c r="C43" s="247" t="n">
        <v>16878</v>
      </c>
      <c r="D43" s="247" t="n">
        <v>2988</v>
      </c>
      <c r="E43" s="248" t="n">
        <v>7564</v>
      </c>
      <c r="F43" s="248" t="n">
        <v>9314</v>
      </c>
      <c r="G43" s="248" t="n">
        <v>1313</v>
      </c>
      <c r="H43" s="248" t="n">
        <v>1675</v>
      </c>
      <c r="I43" s="249" t="n">
        <v>19866</v>
      </c>
      <c r="J43" s="248" t="n">
        <v>8877</v>
      </c>
      <c r="K43" s="248" t="n">
        <v>10989</v>
      </c>
      <c r="L43" s="250" t="n">
        <v>0.553156146179402</v>
      </c>
    </row>
    <row r="44" customFormat="false" ht="12.8" hidden="false" customHeight="false" outlineLevel="0" collapsed="false">
      <c r="A44" s="54" t="s">
        <v>736</v>
      </c>
      <c r="B44" s="246" t="s">
        <v>737</v>
      </c>
      <c r="C44" s="247" t="n">
        <v>51</v>
      </c>
      <c r="D44" s="247" t="n">
        <v>21</v>
      </c>
      <c r="E44" s="248" t="n">
        <v>26</v>
      </c>
      <c r="F44" s="248" t="n">
        <v>25</v>
      </c>
      <c r="G44" s="248" t="n">
        <v>5</v>
      </c>
      <c r="H44" s="248" t="n">
        <v>16</v>
      </c>
      <c r="I44" s="249" t="n">
        <v>72</v>
      </c>
      <c r="J44" s="248" t="n">
        <v>31</v>
      </c>
      <c r="K44" s="248" t="n">
        <v>41</v>
      </c>
      <c r="L44" s="250" t="n">
        <v>0.569444444444444</v>
      </c>
    </row>
    <row r="45" customFormat="false" ht="12.8" hidden="false" customHeight="false" outlineLevel="0" collapsed="false">
      <c r="A45" s="54" t="s">
        <v>734</v>
      </c>
      <c r="B45" s="246" t="s">
        <v>735</v>
      </c>
      <c r="C45" s="247" t="n">
        <v>15</v>
      </c>
      <c r="D45" s="247" t="n">
        <v>7</v>
      </c>
      <c r="E45" s="248" t="n">
        <v>8</v>
      </c>
      <c r="F45" s="248" t="n">
        <v>7.00000000000001</v>
      </c>
      <c r="G45" s="248" t="n">
        <v>2</v>
      </c>
      <c r="H45" s="248" t="n">
        <v>5</v>
      </c>
      <c r="I45" s="249" t="n">
        <v>22</v>
      </c>
      <c r="J45" s="248" t="n">
        <v>10</v>
      </c>
      <c r="K45" s="248" t="n">
        <v>12</v>
      </c>
      <c r="L45" s="250" t="n">
        <v>0.545454545454545</v>
      </c>
    </row>
    <row r="46" customFormat="false" ht="12.8" hidden="false" customHeight="false" outlineLevel="0" collapsed="false">
      <c r="A46" s="54" t="s">
        <v>203</v>
      </c>
      <c r="B46" s="246" t="s">
        <v>204</v>
      </c>
      <c r="C46" s="247" t="n">
        <v>1213</v>
      </c>
      <c r="D46" s="247" t="n">
        <v>64</v>
      </c>
      <c r="E46" s="248" t="n">
        <v>749</v>
      </c>
      <c r="F46" s="248" t="n">
        <v>464</v>
      </c>
      <c r="G46" s="248" t="n">
        <v>29</v>
      </c>
      <c r="H46" s="248" t="n">
        <v>35</v>
      </c>
      <c r="I46" s="249" t="n">
        <v>1277</v>
      </c>
      <c r="J46" s="248" t="n">
        <v>778</v>
      </c>
      <c r="K46" s="248" t="n">
        <v>499</v>
      </c>
      <c r="L46" s="250" t="n">
        <v>0.390759592795615</v>
      </c>
    </row>
    <row r="47" customFormat="false" ht="12.8" hidden="false" customHeight="false" outlineLevel="0" collapsed="false">
      <c r="A47" s="54" t="s">
        <v>207</v>
      </c>
      <c r="B47" s="246" t="s">
        <v>208</v>
      </c>
      <c r="C47" s="247" t="n">
        <v>17</v>
      </c>
      <c r="D47" s="247" t="n">
        <v>12</v>
      </c>
      <c r="E47" s="248" t="n">
        <v>16</v>
      </c>
      <c r="F47" s="248" t="n">
        <v>1</v>
      </c>
      <c r="G47" s="248" t="n">
        <v>4</v>
      </c>
      <c r="H47" s="248" t="n">
        <v>8</v>
      </c>
      <c r="I47" s="249" t="n">
        <v>29</v>
      </c>
      <c r="J47" s="248" t="n">
        <v>20</v>
      </c>
      <c r="K47" s="248" t="n">
        <v>9</v>
      </c>
      <c r="L47" s="250" t="n">
        <v>0.310344827586207</v>
      </c>
    </row>
    <row r="48" customFormat="false" ht="12.8" hidden="false" customHeight="false" outlineLevel="0" collapsed="false">
      <c r="A48" s="54" t="s">
        <v>211</v>
      </c>
      <c r="B48" s="246" t="s">
        <v>212</v>
      </c>
      <c r="C48" s="247" t="n">
        <v>5</v>
      </c>
      <c r="D48" s="247" t="n">
        <v>43</v>
      </c>
      <c r="E48" s="248" t="n">
        <v>2</v>
      </c>
      <c r="F48" s="248" t="n">
        <v>3</v>
      </c>
      <c r="G48" s="248" t="n">
        <v>20</v>
      </c>
      <c r="H48" s="248" t="n">
        <v>23</v>
      </c>
      <c r="I48" s="249" t="n">
        <v>48</v>
      </c>
      <c r="J48" s="248" t="n">
        <v>22</v>
      </c>
      <c r="K48" s="248" t="n">
        <v>26</v>
      </c>
      <c r="L48" s="250" t="n">
        <v>0.541666666666667</v>
      </c>
    </row>
    <row r="49" customFormat="false" ht="12.8" hidden="false" customHeight="false" outlineLevel="0" collapsed="false">
      <c r="A49" s="54" t="s">
        <v>215</v>
      </c>
      <c r="B49" s="246" t="s">
        <v>216</v>
      </c>
      <c r="C49" s="247" t="n">
        <v>60</v>
      </c>
      <c r="D49" s="247" t="n">
        <v>1</v>
      </c>
      <c r="E49" s="248" t="n">
        <v>30</v>
      </c>
      <c r="F49" s="248" t="n">
        <v>30</v>
      </c>
      <c r="G49" s="248" t="n">
        <v>0</v>
      </c>
      <c r="H49" s="248" t="n">
        <v>1</v>
      </c>
      <c r="I49" s="249" t="n">
        <v>61</v>
      </c>
      <c r="J49" s="248" t="n">
        <v>30</v>
      </c>
      <c r="K49" s="248" t="n">
        <v>31</v>
      </c>
      <c r="L49" s="250" t="n">
        <v>0.508196721311475</v>
      </c>
    </row>
    <row r="50" customFormat="false" ht="12.8" hidden="false" customHeight="false" outlineLevel="0" collapsed="false">
      <c r="A50" s="54" t="s">
        <v>219</v>
      </c>
      <c r="B50" s="246" t="s">
        <v>220</v>
      </c>
      <c r="C50" s="247" t="n">
        <v>4904</v>
      </c>
      <c r="D50" s="247" t="n">
        <v>1730</v>
      </c>
      <c r="E50" s="248" t="n">
        <v>2723</v>
      </c>
      <c r="F50" s="248" t="n">
        <v>2181</v>
      </c>
      <c r="G50" s="248" t="n">
        <v>776.000000000001</v>
      </c>
      <c r="H50" s="248" t="n">
        <v>953.999999999999</v>
      </c>
      <c r="I50" s="249" t="n">
        <v>6634</v>
      </c>
      <c r="J50" s="248" t="n">
        <v>3499</v>
      </c>
      <c r="K50" s="248" t="n">
        <v>3135</v>
      </c>
      <c r="L50" s="250" t="n">
        <v>0.472565571299367</v>
      </c>
    </row>
    <row r="51" customFormat="false" ht="12.8" hidden="false" customHeight="false" outlineLevel="0" collapsed="false">
      <c r="A51" s="54" t="s">
        <v>223</v>
      </c>
      <c r="B51" s="246" t="s">
        <v>224</v>
      </c>
      <c r="C51" s="247" t="n">
        <v>73</v>
      </c>
      <c r="D51" s="247"/>
      <c r="E51" s="248" t="n">
        <v>46</v>
      </c>
      <c r="F51" s="248" t="n">
        <v>27</v>
      </c>
      <c r="G51" s="248" t="n">
        <v>0</v>
      </c>
      <c r="H51" s="248" t="n">
        <v>0</v>
      </c>
      <c r="I51" s="249" t="n">
        <v>73</v>
      </c>
      <c r="J51" s="248" t="n">
        <v>46</v>
      </c>
      <c r="K51" s="248" t="n">
        <v>27</v>
      </c>
      <c r="L51" s="250" t="n">
        <v>0.36986301369863</v>
      </c>
    </row>
    <row r="52" customFormat="false" ht="12.8" hidden="false" customHeight="false" outlineLevel="0" collapsed="false">
      <c r="A52" s="54" t="s">
        <v>738</v>
      </c>
      <c r="B52" s="246" t="s">
        <v>739</v>
      </c>
      <c r="C52" s="247" t="n">
        <v>7</v>
      </c>
      <c r="D52" s="247" t="n">
        <v>2</v>
      </c>
      <c r="E52" s="248" t="n">
        <v>4</v>
      </c>
      <c r="F52" s="248" t="n">
        <v>3</v>
      </c>
      <c r="G52" s="248" t="n">
        <v>1</v>
      </c>
      <c r="H52" s="248" t="n">
        <v>1</v>
      </c>
      <c r="I52" s="249" t="n">
        <v>9</v>
      </c>
      <c r="J52" s="248" t="n">
        <v>5</v>
      </c>
      <c r="K52" s="248" t="n">
        <v>4</v>
      </c>
      <c r="L52" s="250" t="n">
        <v>0.444444444444444</v>
      </c>
    </row>
    <row r="53" customFormat="false" ht="12.8" hidden="false" customHeight="false" outlineLevel="0" collapsed="false">
      <c r="A53" s="54" t="s">
        <v>740</v>
      </c>
      <c r="B53" s="246" t="s">
        <v>741</v>
      </c>
      <c r="C53" s="247" t="n">
        <v>9</v>
      </c>
      <c r="D53" s="247"/>
      <c r="E53" s="248" t="n">
        <v>2</v>
      </c>
      <c r="F53" s="248" t="n">
        <v>7</v>
      </c>
      <c r="G53" s="248" t="n">
        <v>0</v>
      </c>
      <c r="H53" s="248" t="n">
        <v>0</v>
      </c>
      <c r="I53" s="249" t="n">
        <v>9</v>
      </c>
      <c r="J53" s="248" t="n">
        <v>2</v>
      </c>
      <c r="K53" s="248" t="n">
        <v>7</v>
      </c>
      <c r="L53" s="250" t="n">
        <v>0.777777777777778</v>
      </c>
    </row>
    <row r="54" customFormat="false" ht="12.8" hidden="false" customHeight="false" outlineLevel="0" collapsed="false">
      <c r="A54" s="54" t="s">
        <v>227</v>
      </c>
      <c r="B54" s="246" t="s">
        <v>228</v>
      </c>
      <c r="C54" s="247" t="n">
        <v>250</v>
      </c>
      <c r="D54" s="247" t="n">
        <v>71</v>
      </c>
      <c r="E54" s="248" t="n">
        <v>178</v>
      </c>
      <c r="F54" s="248" t="n">
        <v>72</v>
      </c>
      <c r="G54" s="248" t="n">
        <v>29</v>
      </c>
      <c r="H54" s="248" t="n">
        <v>42</v>
      </c>
      <c r="I54" s="249" t="n">
        <v>321</v>
      </c>
      <c r="J54" s="248" t="n">
        <v>207</v>
      </c>
      <c r="K54" s="248" t="n">
        <v>114</v>
      </c>
      <c r="L54" s="250" t="n">
        <v>0.355140186915888</v>
      </c>
    </row>
    <row r="55" customFormat="false" ht="12.8" hidden="false" customHeight="false" outlineLevel="0" collapsed="false">
      <c r="A55" s="54" t="s">
        <v>231</v>
      </c>
      <c r="B55" s="246" t="s">
        <v>232</v>
      </c>
      <c r="C55" s="247" t="n">
        <v>12106</v>
      </c>
      <c r="D55" s="247" t="n">
        <v>1712</v>
      </c>
      <c r="E55" s="248" t="n">
        <v>6206</v>
      </c>
      <c r="F55" s="248" t="n">
        <v>5900</v>
      </c>
      <c r="G55" s="248" t="n">
        <v>1070</v>
      </c>
      <c r="H55" s="248" t="n">
        <v>642</v>
      </c>
      <c r="I55" s="249" t="n">
        <v>13818</v>
      </c>
      <c r="J55" s="248" t="n">
        <v>7275.99999999999</v>
      </c>
      <c r="K55" s="248" t="n">
        <v>6542.00000000001</v>
      </c>
      <c r="L55" s="250" t="n">
        <v>0.47344044000579</v>
      </c>
    </row>
    <row r="56" customFormat="false" ht="12.8" hidden="false" customHeight="false" outlineLevel="0" collapsed="false">
      <c r="A56" s="54" t="s">
        <v>233</v>
      </c>
      <c r="B56" s="246" t="s">
        <v>234</v>
      </c>
      <c r="C56" s="247" t="n">
        <v>3838</v>
      </c>
      <c r="D56" s="247" t="n">
        <v>125</v>
      </c>
      <c r="E56" s="248" t="n">
        <v>2368</v>
      </c>
      <c r="F56" s="248" t="n">
        <v>1470</v>
      </c>
      <c r="G56" s="248" t="n">
        <v>51</v>
      </c>
      <c r="H56" s="248" t="n">
        <v>74</v>
      </c>
      <c r="I56" s="249" t="n">
        <v>3963</v>
      </c>
      <c r="J56" s="248" t="n">
        <v>2419</v>
      </c>
      <c r="K56" s="248" t="n">
        <v>1544</v>
      </c>
      <c r="L56" s="250" t="n">
        <v>0.389603835478173</v>
      </c>
    </row>
    <row r="57" customFormat="false" ht="12.8" hidden="false" customHeight="false" outlineLevel="0" collapsed="false">
      <c r="A57" s="54" t="s">
        <v>516</v>
      </c>
      <c r="B57" s="246" t="s">
        <v>517</v>
      </c>
      <c r="C57" s="247" t="n">
        <v>3</v>
      </c>
      <c r="D57" s="247" t="n">
        <v>4</v>
      </c>
      <c r="E57" s="248" t="n">
        <v>2</v>
      </c>
      <c r="F57" s="248" t="n">
        <v>0.999999999999999</v>
      </c>
      <c r="G57" s="248" t="n">
        <v>3</v>
      </c>
      <c r="H57" s="248" t="n">
        <v>1</v>
      </c>
      <c r="I57" s="249" t="n">
        <v>7</v>
      </c>
      <c r="J57" s="248" t="n">
        <v>5</v>
      </c>
      <c r="K57" s="248" t="n">
        <v>2</v>
      </c>
      <c r="L57" s="250" t="n">
        <v>0.285714285714286</v>
      </c>
    </row>
    <row r="58" customFormat="false" ht="12.8" hidden="false" customHeight="false" outlineLevel="0" collapsed="false">
      <c r="A58" s="54" t="s">
        <v>237</v>
      </c>
      <c r="B58" s="246" t="s">
        <v>238</v>
      </c>
      <c r="C58" s="247" t="n">
        <v>37</v>
      </c>
      <c r="D58" s="247" t="n">
        <v>1</v>
      </c>
      <c r="E58" s="248" t="n">
        <v>32</v>
      </c>
      <c r="F58" s="248" t="n">
        <v>5</v>
      </c>
      <c r="G58" s="248" t="n">
        <v>0</v>
      </c>
      <c r="H58" s="248" t="n">
        <v>1</v>
      </c>
      <c r="I58" s="249" t="n">
        <v>38</v>
      </c>
      <c r="J58" s="248" t="n">
        <v>32</v>
      </c>
      <c r="K58" s="248" t="n">
        <v>5.99999999999999</v>
      </c>
      <c r="L58" s="250" t="n">
        <v>0.157894736842105</v>
      </c>
    </row>
    <row r="59" customFormat="false" ht="12.8" hidden="false" customHeight="false" outlineLevel="0" collapsed="false">
      <c r="A59" s="54" t="s">
        <v>241</v>
      </c>
      <c r="B59" s="246" t="s">
        <v>242</v>
      </c>
      <c r="C59" s="247" t="n">
        <v>56</v>
      </c>
      <c r="D59" s="247" t="n">
        <v>4</v>
      </c>
      <c r="E59" s="248" t="n">
        <v>34</v>
      </c>
      <c r="F59" s="248" t="n">
        <v>22</v>
      </c>
      <c r="G59" s="248" t="n">
        <v>2</v>
      </c>
      <c r="H59" s="248" t="n">
        <v>2</v>
      </c>
      <c r="I59" s="249" t="n">
        <v>60</v>
      </c>
      <c r="J59" s="248" t="n">
        <v>36</v>
      </c>
      <c r="K59" s="248" t="n">
        <v>24</v>
      </c>
      <c r="L59" s="250" t="n">
        <v>0.4</v>
      </c>
    </row>
    <row r="60" customFormat="false" ht="12.8" hidden="false" customHeight="false" outlineLevel="0" collapsed="false">
      <c r="A60" s="54" t="s">
        <v>245</v>
      </c>
      <c r="B60" s="246" t="s">
        <v>246</v>
      </c>
      <c r="C60" s="247" t="n">
        <v>139</v>
      </c>
      <c r="D60" s="247" t="n">
        <v>49</v>
      </c>
      <c r="E60" s="248" t="n">
        <v>60.9999999999999</v>
      </c>
      <c r="F60" s="248" t="n">
        <v>78.0000000000001</v>
      </c>
      <c r="G60" s="248" t="n">
        <v>22</v>
      </c>
      <c r="H60" s="248" t="n">
        <v>27</v>
      </c>
      <c r="I60" s="249" t="n">
        <v>188</v>
      </c>
      <c r="J60" s="248" t="n">
        <v>83.0000000000001</v>
      </c>
      <c r="K60" s="248" t="n">
        <v>105</v>
      </c>
      <c r="L60" s="250" t="n">
        <v>0.558510638297872</v>
      </c>
    </row>
    <row r="61" customFormat="false" ht="12.8" hidden="false" customHeight="false" outlineLevel="0" collapsed="false">
      <c r="A61" s="54" t="s">
        <v>249</v>
      </c>
      <c r="B61" s="246" t="s">
        <v>250</v>
      </c>
      <c r="C61" s="247" t="n">
        <v>451</v>
      </c>
      <c r="D61" s="247" t="n">
        <v>73</v>
      </c>
      <c r="E61" s="248" t="n">
        <v>232</v>
      </c>
      <c r="F61" s="248" t="n">
        <v>219</v>
      </c>
      <c r="G61" s="248" t="n">
        <v>38</v>
      </c>
      <c r="H61" s="248" t="n">
        <v>35</v>
      </c>
      <c r="I61" s="249" t="n">
        <v>524</v>
      </c>
      <c r="J61" s="248" t="n">
        <v>270</v>
      </c>
      <c r="K61" s="248" t="n">
        <v>254</v>
      </c>
      <c r="L61" s="250" t="n">
        <v>0.484732824427481</v>
      </c>
    </row>
    <row r="62" customFormat="false" ht="12.8" hidden="false" customHeight="false" outlineLevel="0" collapsed="false">
      <c r="A62" s="54" t="s">
        <v>253</v>
      </c>
      <c r="B62" s="246" t="s">
        <v>254</v>
      </c>
      <c r="C62" s="247" t="n">
        <v>10970</v>
      </c>
      <c r="D62" s="247" t="n">
        <v>13</v>
      </c>
      <c r="E62" s="248" t="n">
        <v>5623</v>
      </c>
      <c r="F62" s="248" t="n">
        <v>5347</v>
      </c>
      <c r="G62" s="248" t="n">
        <v>2</v>
      </c>
      <c r="H62" s="248" t="n">
        <v>11</v>
      </c>
      <c r="I62" s="249" t="n">
        <v>10983</v>
      </c>
      <c r="J62" s="248" t="n">
        <v>5625</v>
      </c>
      <c r="K62" s="248" t="n">
        <v>5358</v>
      </c>
      <c r="L62" s="250" t="n">
        <v>0.48784485113357</v>
      </c>
    </row>
    <row r="63" customFormat="false" ht="12.8" hidden="false" customHeight="false" outlineLevel="0" collapsed="false">
      <c r="A63" s="54" t="s">
        <v>257</v>
      </c>
      <c r="B63" s="246" t="s">
        <v>258</v>
      </c>
      <c r="C63" s="247" t="n">
        <v>1491</v>
      </c>
      <c r="D63" s="247" t="n">
        <v>134</v>
      </c>
      <c r="E63" s="248" t="n">
        <v>887</v>
      </c>
      <c r="F63" s="248" t="n">
        <v>604</v>
      </c>
      <c r="G63" s="248" t="n">
        <v>80</v>
      </c>
      <c r="H63" s="248" t="n">
        <v>54</v>
      </c>
      <c r="I63" s="249" t="n">
        <v>1625</v>
      </c>
      <c r="J63" s="248" t="n">
        <v>967</v>
      </c>
      <c r="K63" s="248" t="n">
        <v>658</v>
      </c>
      <c r="L63" s="250" t="n">
        <v>0.404923076923077</v>
      </c>
    </row>
    <row r="64" customFormat="false" ht="12.8" hidden="false" customHeight="false" outlineLevel="0" collapsed="false">
      <c r="A64" s="54" t="s">
        <v>261</v>
      </c>
      <c r="B64" s="246" t="s">
        <v>262</v>
      </c>
      <c r="C64" s="247" t="n">
        <v>502</v>
      </c>
      <c r="D64" s="247" t="n">
        <v>1</v>
      </c>
      <c r="E64" s="248" t="n">
        <v>307</v>
      </c>
      <c r="F64" s="248" t="n">
        <v>195</v>
      </c>
      <c r="G64" s="248" t="n">
        <v>1</v>
      </c>
      <c r="H64" s="248" t="n">
        <v>0</v>
      </c>
      <c r="I64" s="249" t="n">
        <v>503</v>
      </c>
      <c r="J64" s="248" t="n">
        <v>308</v>
      </c>
      <c r="K64" s="248" t="n">
        <v>195</v>
      </c>
      <c r="L64" s="250" t="n">
        <v>0.387673956262425</v>
      </c>
    </row>
    <row r="65" customFormat="false" ht="12.8" hidden="false" customHeight="false" outlineLevel="0" collapsed="false">
      <c r="A65" s="54" t="s">
        <v>265</v>
      </c>
      <c r="B65" s="246" t="s">
        <v>266</v>
      </c>
      <c r="C65" s="247" t="n">
        <v>850</v>
      </c>
      <c r="D65" s="247" t="n">
        <v>211</v>
      </c>
      <c r="E65" s="248" t="n">
        <v>422</v>
      </c>
      <c r="F65" s="248" t="n">
        <v>428</v>
      </c>
      <c r="G65" s="248" t="n">
        <v>94.0000000000001</v>
      </c>
      <c r="H65" s="248" t="n">
        <v>117</v>
      </c>
      <c r="I65" s="249" t="n">
        <v>1061</v>
      </c>
      <c r="J65" s="248" t="n">
        <v>516</v>
      </c>
      <c r="K65" s="248" t="n">
        <v>545</v>
      </c>
      <c r="L65" s="250" t="n">
        <v>0.513666352497644</v>
      </c>
    </row>
    <row r="66" customFormat="false" ht="12.8" hidden="false" customHeight="false" outlineLevel="0" collapsed="false">
      <c r="A66" s="54" t="s">
        <v>519</v>
      </c>
      <c r="B66" s="246" t="s">
        <v>520</v>
      </c>
      <c r="C66" s="247" t="n">
        <v>6479</v>
      </c>
      <c r="D66" s="247" t="n">
        <v>2</v>
      </c>
      <c r="E66" s="248" t="n">
        <v>3472</v>
      </c>
      <c r="F66" s="248" t="n">
        <v>3007</v>
      </c>
      <c r="G66" s="248" t="n">
        <v>0</v>
      </c>
      <c r="H66" s="248" t="n">
        <v>2</v>
      </c>
      <c r="I66" s="249" t="n">
        <v>6481</v>
      </c>
      <c r="J66" s="248" t="n">
        <v>3472</v>
      </c>
      <c r="K66" s="248" t="n">
        <v>3009</v>
      </c>
      <c r="L66" s="250" t="n">
        <v>0.464280203672273</v>
      </c>
    </row>
    <row r="67" customFormat="false" ht="12.8" hidden="false" customHeight="false" outlineLevel="0" collapsed="false">
      <c r="A67" s="54" t="s">
        <v>269</v>
      </c>
      <c r="B67" s="246" t="s">
        <v>270</v>
      </c>
      <c r="C67" s="247" t="n">
        <v>223</v>
      </c>
      <c r="D67" s="247" t="n">
        <v>86</v>
      </c>
      <c r="E67" s="248" t="n">
        <v>146</v>
      </c>
      <c r="F67" s="248" t="n">
        <v>77</v>
      </c>
      <c r="G67" s="248" t="n">
        <v>43</v>
      </c>
      <c r="H67" s="248" t="n">
        <v>43</v>
      </c>
      <c r="I67" s="249" t="n">
        <v>309</v>
      </c>
      <c r="J67" s="248" t="n">
        <v>189</v>
      </c>
      <c r="K67" s="248" t="n">
        <v>120</v>
      </c>
      <c r="L67" s="250" t="n">
        <v>0.388349514563107</v>
      </c>
    </row>
    <row r="68" customFormat="false" ht="12.8" hidden="false" customHeight="false" outlineLevel="0" collapsed="false">
      <c r="A68" s="54" t="s">
        <v>273</v>
      </c>
      <c r="B68" s="246" t="s">
        <v>274</v>
      </c>
      <c r="C68" s="247" t="n">
        <v>3</v>
      </c>
      <c r="D68" s="247" t="n">
        <v>4</v>
      </c>
      <c r="E68" s="248" t="n">
        <v>3</v>
      </c>
      <c r="F68" s="248" t="n">
        <v>0</v>
      </c>
      <c r="G68" s="248" t="n">
        <v>0</v>
      </c>
      <c r="H68" s="248" t="n">
        <v>4</v>
      </c>
      <c r="I68" s="249" t="n">
        <v>7</v>
      </c>
      <c r="J68" s="248" t="n">
        <v>3</v>
      </c>
      <c r="K68" s="248" t="n">
        <v>4</v>
      </c>
      <c r="L68" s="250" t="n">
        <v>0.571428571428571</v>
      </c>
    </row>
    <row r="69" customFormat="false" ht="12.8" hidden="false" customHeight="false" outlineLevel="0" collapsed="false">
      <c r="A69" s="54" t="s">
        <v>277</v>
      </c>
      <c r="B69" s="246" t="s">
        <v>278</v>
      </c>
      <c r="C69" s="247" t="n">
        <v>31515</v>
      </c>
      <c r="D69" s="247" t="n">
        <v>2199</v>
      </c>
      <c r="E69" s="248" t="n">
        <v>19841</v>
      </c>
      <c r="F69" s="248" t="n">
        <v>11674</v>
      </c>
      <c r="G69" s="248" t="n">
        <v>1243</v>
      </c>
      <c r="H69" s="248" t="n">
        <v>956</v>
      </c>
      <c r="I69" s="249" t="n">
        <v>33714</v>
      </c>
      <c r="J69" s="248" t="n">
        <v>21084</v>
      </c>
      <c r="K69" s="248" t="n">
        <v>12630</v>
      </c>
      <c r="L69" s="250" t="n">
        <v>0.374621818828973</v>
      </c>
    </row>
    <row r="70" customFormat="false" ht="12.8" hidden="false" customHeight="false" outlineLevel="0" collapsed="false">
      <c r="A70" s="54" t="s">
        <v>281</v>
      </c>
      <c r="B70" s="246" t="s">
        <v>282</v>
      </c>
      <c r="C70" s="247" t="n">
        <v>308</v>
      </c>
      <c r="D70" s="247" t="n">
        <v>27</v>
      </c>
      <c r="E70" s="248" t="n">
        <v>206</v>
      </c>
      <c r="F70" s="248" t="n">
        <v>102</v>
      </c>
      <c r="G70" s="248" t="n">
        <v>16</v>
      </c>
      <c r="H70" s="248" t="n">
        <v>11</v>
      </c>
      <c r="I70" s="249" t="n">
        <v>335</v>
      </c>
      <c r="J70" s="248" t="n">
        <v>222</v>
      </c>
      <c r="K70" s="248" t="n">
        <v>113</v>
      </c>
      <c r="L70" s="250" t="n">
        <v>0.337313432835821</v>
      </c>
    </row>
    <row r="71" customFormat="false" ht="12.8" hidden="false" customHeight="false" outlineLevel="0" collapsed="false">
      <c r="A71" s="54" t="s">
        <v>778</v>
      </c>
      <c r="B71" s="246" t="s">
        <v>779</v>
      </c>
      <c r="C71" s="247" t="n">
        <v>5</v>
      </c>
      <c r="D71" s="247"/>
      <c r="E71" s="248" t="n">
        <v>5</v>
      </c>
      <c r="F71" s="248" t="n">
        <v>0</v>
      </c>
      <c r="G71" s="248" t="n">
        <v>0</v>
      </c>
      <c r="H71" s="248" t="n">
        <v>0</v>
      </c>
      <c r="I71" s="249" t="n">
        <v>5</v>
      </c>
      <c r="J71" s="248" t="n">
        <v>5</v>
      </c>
      <c r="K71" s="248" t="n">
        <v>0</v>
      </c>
      <c r="L71" s="250" t="n">
        <v>0</v>
      </c>
    </row>
    <row r="72" customFormat="false" ht="12.8" hidden="false" customHeight="false" outlineLevel="0" collapsed="false">
      <c r="A72" s="54" t="s">
        <v>780</v>
      </c>
      <c r="B72" s="246" t="s">
        <v>781</v>
      </c>
      <c r="C72" s="247" t="n">
        <v>38</v>
      </c>
      <c r="D72" s="247"/>
      <c r="E72" s="248" t="n">
        <v>21</v>
      </c>
      <c r="F72" s="248" t="n">
        <v>17</v>
      </c>
      <c r="G72" s="248" t="n">
        <v>0</v>
      </c>
      <c r="H72" s="248" t="n">
        <v>0</v>
      </c>
      <c r="I72" s="249" t="n">
        <v>38</v>
      </c>
      <c r="J72" s="248" t="n">
        <v>21</v>
      </c>
      <c r="K72" s="248" t="n">
        <v>17</v>
      </c>
      <c r="L72" s="250" t="n">
        <v>0.447368421052632</v>
      </c>
    </row>
    <row r="73" customFormat="false" ht="12.8" hidden="false" customHeight="false" outlineLevel="0" collapsed="false">
      <c r="A73" s="54" t="s">
        <v>285</v>
      </c>
      <c r="B73" s="246" t="s">
        <v>286</v>
      </c>
      <c r="C73" s="247" t="n">
        <v>1125</v>
      </c>
      <c r="D73" s="247" t="n">
        <v>1159</v>
      </c>
      <c r="E73" s="248" t="n">
        <v>713</v>
      </c>
      <c r="F73" s="248" t="n">
        <v>412</v>
      </c>
      <c r="G73" s="248" t="n">
        <v>744</v>
      </c>
      <c r="H73" s="248" t="n">
        <v>415</v>
      </c>
      <c r="I73" s="249" t="n">
        <v>2284</v>
      </c>
      <c r="J73" s="248" t="n">
        <v>1457</v>
      </c>
      <c r="K73" s="248" t="n">
        <v>826.999999999999</v>
      </c>
      <c r="L73" s="250" t="n">
        <v>0.362084063047285</v>
      </c>
    </row>
    <row r="74" customFormat="false" ht="15.05" hidden="false" customHeight="true" outlineLevel="0" collapsed="false">
      <c r="A74" s="54" t="s">
        <v>289</v>
      </c>
      <c r="B74" s="246" t="s">
        <v>290</v>
      </c>
      <c r="C74" s="247" t="n">
        <v>1023</v>
      </c>
      <c r="D74" s="247" t="n">
        <v>290</v>
      </c>
      <c r="E74" s="248" t="n">
        <v>771</v>
      </c>
      <c r="F74" s="248" t="n">
        <v>252</v>
      </c>
      <c r="G74" s="248" t="n">
        <v>85</v>
      </c>
      <c r="H74" s="248" t="n">
        <v>205</v>
      </c>
      <c r="I74" s="249" t="n">
        <v>1313</v>
      </c>
      <c r="J74" s="248" t="n">
        <v>856</v>
      </c>
      <c r="K74" s="248" t="n">
        <v>457</v>
      </c>
      <c r="L74" s="250" t="n">
        <v>0.348057882711348</v>
      </c>
    </row>
    <row r="75" customFormat="false" ht="12.8" hidden="false" customHeight="false" outlineLevel="0" collapsed="false">
      <c r="A75" s="54" t="s">
        <v>293</v>
      </c>
      <c r="B75" s="246" t="s">
        <v>294</v>
      </c>
      <c r="C75" s="247" t="n">
        <v>357</v>
      </c>
      <c r="D75" s="247" t="n">
        <v>88</v>
      </c>
      <c r="E75" s="248" t="n">
        <v>189</v>
      </c>
      <c r="F75" s="248" t="n">
        <v>168</v>
      </c>
      <c r="G75" s="248" t="n">
        <v>34</v>
      </c>
      <c r="H75" s="248" t="n">
        <v>54</v>
      </c>
      <c r="I75" s="249" t="n">
        <v>445</v>
      </c>
      <c r="J75" s="248" t="n">
        <v>223</v>
      </c>
      <c r="K75" s="248" t="n">
        <v>222</v>
      </c>
      <c r="L75" s="250" t="n">
        <v>0.498876404494382</v>
      </c>
    </row>
    <row r="76" customFormat="false" ht="12.8" hidden="false" customHeight="false" outlineLevel="0" collapsed="false">
      <c r="A76" s="54" t="s">
        <v>297</v>
      </c>
      <c r="B76" s="246" t="s">
        <v>298</v>
      </c>
      <c r="C76" s="247" t="n">
        <v>124</v>
      </c>
      <c r="D76" s="247" t="n">
        <v>73</v>
      </c>
      <c r="E76" s="248" t="n">
        <v>63</v>
      </c>
      <c r="F76" s="248" t="n">
        <v>61</v>
      </c>
      <c r="G76" s="248" t="n">
        <v>34</v>
      </c>
      <c r="H76" s="248" t="n">
        <v>39</v>
      </c>
      <c r="I76" s="249" t="n">
        <v>197</v>
      </c>
      <c r="J76" s="248" t="n">
        <v>97.0000000000001</v>
      </c>
      <c r="K76" s="248" t="n">
        <v>99.9999999999999</v>
      </c>
      <c r="L76" s="250" t="n">
        <v>0.507614213197969</v>
      </c>
    </row>
    <row r="77" customFormat="false" ht="12.8" hidden="false" customHeight="false" outlineLevel="0" collapsed="false">
      <c r="A77" s="54" t="s">
        <v>301</v>
      </c>
      <c r="B77" s="246" t="s">
        <v>302</v>
      </c>
      <c r="C77" s="247" t="n">
        <v>291</v>
      </c>
      <c r="D77" s="247" t="n">
        <v>91</v>
      </c>
      <c r="E77" s="248" t="n">
        <v>144</v>
      </c>
      <c r="F77" s="248" t="n">
        <v>147</v>
      </c>
      <c r="G77" s="248" t="n">
        <v>31</v>
      </c>
      <c r="H77" s="248" t="n">
        <v>60</v>
      </c>
      <c r="I77" s="249" t="n">
        <v>382</v>
      </c>
      <c r="J77" s="248" t="n">
        <v>175</v>
      </c>
      <c r="K77" s="248" t="n">
        <v>207</v>
      </c>
      <c r="L77" s="250" t="n">
        <v>0.541884816753927</v>
      </c>
    </row>
    <row r="78" customFormat="false" ht="12.8" hidden="false" customHeight="false" outlineLevel="0" collapsed="false">
      <c r="A78" s="54" t="s">
        <v>305</v>
      </c>
      <c r="B78" s="246" t="s">
        <v>306</v>
      </c>
      <c r="C78" s="247" t="n">
        <v>582</v>
      </c>
      <c r="D78" s="247" t="n">
        <v>143</v>
      </c>
      <c r="E78" s="248" t="n">
        <v>274</v>
      </c>
      <c r="F78" s="248" t="n">
        <v>308</v>
      </c>
      <c r="G78" s="248" t="n">
        <v>60.0000000000001</v>
      </c>
      <c r="H78" s="248" t="n">
        <v>82.9999999999999</v>
      </c>
      <c r="I78" s="249" t="n">
        <v>725</v>
      </c>
      <c r="J78" s="248" t="n">
        <v>334</v>
      </c>
      <c r="K78" s="248" t="n">
        <v>391</v>
      </c>
      <c r="L78" s="250" t="n">
        <v>0.539310344827586</v>
      </c>
    </row>
    <row r="79" customFormat="false" ht="12.8" hidden="false" customHeight="false" outlineLevel="0" collapsed="false">
      <c r="A79" s="54" t="s">
        <v>309</v>
      </c>
      <c r="B79" s="246" t="s">
        <v>310</v>
      </c>
      <c r="C79" s="247" t="n">
        <v>4638</v>
      </c>
      <c r="D79" s="247" t="n">
        <v>2909</v>
      </c>
      <c r="E79" s="248" t="n">
        <v>1272</v>
      </c>
      <c r="F79" s="248" t="n">
        <v>3366</v>
      </c>
      <c r="G79" s="248" t="n">
        <v>1088</v>
      </c>
      <c r="H79" s="248" t="n">
        <v>1821</v>
      </c>
      <c r="I79" s="249" t="n">
        <v>7547</v>
      </c>
      <c r="J79" s="248" t="n">
        <v>2360</v>
      </c>
      <c r="K79" s="248" t="n">
        <v>5187</v>
      </c>
      <c r="L79" s="250" t="n">
        <v>0.687292964091692</v>
      </c>
    </row>
    <row r="80" customFormat="false" ht="12.8" hidden="false" customHeight="false" outlineLevel="0" collapsed="false">
      <c r="A80" s="54" t="s">
        <v>313</v>
      </c>
      <c r="B80" s="246" t="s">
        <v>314</v>
      </c>
      <c r="C80" s="247" t="n">
        <v>352</v>
      </c>
      <c r="D80" s="247" t="n">
        <v>3</v>
      </c>
      <c r="E80" s="248" t="n">
        <v>296</v>
      </c>
      <c r="F80" s="248" t="n">
        <v>56</v>
      </c>
      <c r="G80" s="248" t="n">
        <v>3</v>
      </c>
      <c r="H80" s="248" t="n">
        <v>0</v>
      </c>
      <c r="I80" s="249" t="n">
        <v>355</v>
      </c>
      <c r="J80" s="248" t="n">
        <v>299</v>
      </c>
      <c r="K80" s="248" t="n">
        <v>55.9999999999998</v>
      </c>
      <c r="L80" s="250" t="n">
        <v>0.157746478873239</v>
      </c>
    </row>
    <row r="81" customFormat="false" ht="12.8" hidden="false" customHeight="false" outlineLevel="0" collapsed="false">
      <c r="A81" s="54" t="s">
        <v>317</v>
      </c>
      <c r="B81" s="246" t="s">
        <v>318</v>
      </c>
      <c r="C81" s="247" t="n">
        <v>493</v>
      </c>
      <c r="D81" s="247" t="n">
        <v>346</v>
      </c>
      <c r="E81" s="248" t="n">
        <v>249</v>
      </c>
      <c r="F81" s="248" t="n">
        <v>244</v>
      </c>
      <c r="G81" s="248" t="n">
        <v>138</v>
      </c>
      <c r="H81" s="248" t="n">
        <v>208</v>
      </c>
      <c r="I81" s="249" t="n">
        <v>839</v>
      </c>
      <c r="J81" s="248" t="n">
        <v>387</v>
      </c>
      <c r="K81" s="248" t="n">
        <v>452</v>
      </c>
      <c r="L81" s="250" t="n">
        <v>0.538736591179976</v>
      </c>
    </row>
    <row r="82" customFormat="false" ht="12.8" hidden="false" customHeight="false" outlineLevel="0" collapsed="false">
      <c r="A82" s="54" t="s">
        <v>321</v>
      </c>
      <c r="B82" s="246" t="s">
        <v>322</v>
      </c>
      <c r="C82" s="247" t="n">
        <v>7527</v>
      </c>
      <c r="D82" s="247" t="n">
        <v>305</v>
      </c>
      <c r="E82" s="248" t="n">
        <v>5441</v>
      </c>
      <c r="F82" s="248" t="n">
        <v>2086</v>
      </c>
      <c r="G82" s="248" t="n">
        <v>112</v>
      </c>
      <c r="H82" s="248" t="n">
        <v>193</v>
      </c>
      <c r="I82" s="249" t="n">
        <v>7832</v>
      </c>
      <c r="J82" s="248" t="n">
        <v>5553</v>
      </c>
      <c r="K82" s="248" t="n">
        <v>2279</v>
      </c>
      <c r="L82" s="250" t="n">
        <v>0.290985699693565</v>
      </c>
    </row>
    <row r="83" customFormat="false" ht="12.8" hidden="false" customHeight="false" outlineLevel="0" collapsed="false">
      <c r="A83" s="54" t="s">
        <v>325</v>
      </c>
      <c r="B83" s="246" t="s">
        <v>326</v>
      </c>
      <c r="C83" s="247" t="n">
        <v>20</v>
      </c>
      <c r="D83" s="247" t="n">
        <v>24</v>
      </c>
      <c r="E83" s="248" t="n">
        <v>14</v>
      </c>
      <c r="F83" s="248" t="n">
        <v>6</v>
      </c>
      <c r="G83" s="248" t="n">
        <v>4.00000000000001</v>
      </c>
      <c r="H83" s="248" t="n">
        <v>20</v>
      </c>
      <c r="I83" s="249" t="n">
        <v>44</v>
      </c>
      <c r="J83" s="248" t="n">
        <v>18</v>
      </c>
      <c r="K83" s="248" t="n">
        <v>26</v>
      </c>
      <c r="L83" s="250" t="n">
        <v>0.590909090909091</v>
      </c>
    </row>
    <row r="84" customFormat="false" ht="12.8" hidden="false" customHeight="false" outlineLevel="0" collapsed="false">
      <c r="A84" s="54" t="s">
        <v>782</v>
      </c>
      <c r="B84" s="246" t="s">
        <v>783</v>
      </c>
      <c r="C84" s="247" t="n">
        <v>6</v>
      </c>
      <c r="D84" s="247"/>
      <c r="E84" s="248" t="n">
        <v>3</v>
      </c>
      <c r="F84" s="248" t="n">
        <v>3</v>
      </c>
      <c r="G84" s="248" t="n">
        <v>0</v>
      </c>
      <c r="H84" s="248" t="n">
        <v>0</v>
      </c>
      <c r="I84" s="249" t="n">
        <v>6</v>
      </c>
      <c r="J84" s="248" t="n">
        <v>3</v>
      </c>
      <c r="K84" s="248" t="n">
        <v>3</v>
      </c>
      <c r="L84" s="250" t="n">
        <v>0.5</v>
      </c>
    </row>
    <row r="85" customFormat="false" ht="12.8" hidden="false" customHeight="false" outlineLevel="0" collapsed="false">
      <c r="A85" s="54" t="s">
        <v>329</v>
      </c>
      <c r="B85" s="246" t="s">
        <v>330</v>
      </c>
      <c r="C85" s="247" t="n">
        <v>16</v>
      </c>
      <c r="D85" s="247" t="n">
        <v>20</v>
      </c>
      <c r="E85" s="248" t="n">
        <v>11</v>
      </c>
      <c r="F85" s="248" t="n">
        <v>5</v>
      </c>
      <c r="G85" s="248" t="n">
        <v>9</v>
      </c>
      <c r="H85" s="248" t="n">
        <v>11</v>
      </c>
      <c r="I85" s="249" t="n">
        <v>36</v>
      </c>
      <c r="J85" s="248" t="n">
        <v>20</v>
      </c>
      <c r="K85" s="248" t="n">
        <v>16</v>
      </c>
      <c r="L85" s="250" t="n">
        <v>0.444444444444444</v>
      </c>
    </row>
    <row r="86" customFormat="false" ht="12.8" hidden="false" customHeight="false" outlineLevel="0" collapsed="false">
      <c r="A86" s="54" t="s">
        <v>333</v>
      </c>
      <c r="B86" s="246" t="s">
        <v>334</v>
      </c>
      <c r="C86" s="247" t="n">
        <v>23</v>
      </c>
      <c r="D86" s="247" t="n">
        <v>4</v>
      </c>
      <c r="E86" s="248" t="n">
        <v>14</v>
      </c>
      <c r="F86" s="248" t="n">
        <v>9</v>
      </c>
      <c r="G86" s="248" t="n">
        <v>1</v>
      </c>
      <c r="H86" s="248" t="n">
        <v>3</v>
      </c>
      <c r="I86" s="249" t="n">
        <v>27</v>
      </c>
      <c r="J86" s="248" t="n">
        <v>15</v>
      </c>
      <c r="K86" s="248" t="n">
        <v>12</v>
      </c>
      <c r="L86" s="250" t="n">
        <v>0.444444444444444</v>
      </c>
    </row>
    <row r="87" customFormat="false" ht="12.8" hidden="false" customHeight="false" outlineLevel="0" collapsed="false">
      <c r="A87" s="54" t="s">
        <v>744</v>
      </c>
      <c r="B87" s="246" t="s">
        <v>745</v>
      </c>
      <c r="C87" s="247" t="n">
        <v>12</v>
      </c>
      <c r="D87" s="247" t="n">
        <v>5</v>
      </c>
      <c r="E87" s="248" t="n">
        <v>7</v>
      </c>
      <c r="F87" s="248" t="n">
        <v>5</v>
      </c>
      <c r="G87" s="248" t="n">
        <v>2</v>
      </c>
      <c r="H87" s="248" t="n">
        <v>3</v>
      </c>
      <c r="I87" s="249" t="n">
        <v>17</v>
      </c>
      <c r="J87" s="248" t="n">
        <v>9</v>
      </c>
      <c r="K87" s="248" t="n">
        <v>8.00000000000001</v>
      </c>
      <c r="L87" s="250" t="n">
        <v>0.470588235294118</v>
      </c>
    </row>
    <row r="88" customFormat="false" ht="12.8" hidden="false" customHeight="false" outlineLevel="0" collapsed="false">
      <c r="A88" s="54" t="s">
        <v>337</v>
      </c>
      <c r="B88" s="246" t="s">
        <v>338</v>
      </c>
      <c r="C88" s="247" t="n">
        <v>145</v>
      </c>
      <c r="D88" s="247" t="n">
        <v>53</v>
      </c>
      <c r="E88" s="248" t="n">
        <v>104</v>
      </c>
      <c r="F88" s="248" t="n">
        <v>41</v>
      </c>
      <c r="G88" s="248" t="n">
        <v>36</v>
      </c>
      <c r="H88" s="248" t="n">
        <v>17</v>
      </c>
      <c r="I88" s="249" t="n">
        <v>198</v>
      </c>
      <c r="J88" s="248" t="n">
        <v>140</v>
      </c>
      <c r="K88" s="248" t="n">
        <v>58</v>
      </c>
      <c r="L88" s="250" t="n">
        <v>0.292929292929293</v>
      </c>
    </row>
    <row r="89" customFormat="false" ht="12.8" hidden="false" customHeight="false" outlineLevel="0" collapsed="false">
      <c r="A89" s="54" t="s">
        <v>341</v>
      </c>
      <c r="B89" s="246" t="s">
        <v>342</v>
      </c>
      <c r="C89" s="247" t="n">
        <v>4428</v>
      </c>
      <c r="D89" s="247" t="n">
        <v>1099</v>
      </c>
      <c r="E89" s="248" t="n">
        <v>1622</v>
      </c>
      <c r="F89" s="248" t="n">
        <v>2806</v>
      </c>
      <c r="G89" s="248" t="n">
        <v>388</v>
      </c>
      <c r="H89" s="248" t="n">
        <v>711</v>
      </c>
      <c r="I89" s="249" t="n">
        <v>5527</v>
      </c>
      <c r="J89" s="248" t="n">
        <v>2010</v>
      </c>
      <c r="K89" s="248" t="n">
        <v>3517</v>
      </c>
      <c r="L89" s="250" t="n">
        <v>0.636330740003619</v>
      </c>
    </row>
    <row r="90" customFormat="false" ht="12.8" hidden="false" customHeight="false" outlineLevel="0" collapsed="false">
      <c r="A90" s="54" t="s">
        <v>345</v>
      </c>
      <c r="B90" s="246" t="s">
        <v>346</v>
      </c>
      <c r="C90" s="247" t="n">
        <v>69</v>
      </c>
      <c r="D90" s="247" t="n">
        <v>1</v>
      </c>
      <c r="E90" s="248" t="n">
        <v>33</v>
      </c>
      <c r="F90" s="248" t="n">
        <v>36</v>
      </c>
      <c r="G90" s="248" t="n">
        <v>0</v>
      </c>
      <c r="H90" s="248" t="n">
        <v>1</v>
      </c>
      <c r="I90" s="249" t="n">
        <v>70</v>
      </c>
      <c r="J90" s="248" t="n">
        <v>33</v>
      </c>
      <c r="K90" s="248" t="n">
        <v>37</v>
      </c>
      <c r="L90" s="250" t="n">
        <v>0.528571428571429</v>
      </c>
    </row>
    <row r="91" customFormat="false" ht="12.8" hidden="false" customHeight="false" outlineLevel="0" collapsed="false">
      <c r="A91" s="54" t="s">
        <v>349</v>
      </c>
      <c r="B91" s="246" t="s">
        <v>350</v>
      </c>
      <c r="C91" s="247" t="n">
        <v>156</v>
      </c>
      <c r="D91" s="247" t="n">
        <v>54</v>
      </c>
      <c r="E91" s="248" t="n">
        <v>108</v>
      </c>
      <c r="F91" s="248" t="n">
        <v>48</v>
      </c>
      <c r="G91" s="248" t="n">
        <v>16</v>
      </c>
      <c r="H91" s="248" t="n">
        <v>38</v>
      </c>
      <c r="I91" s="249" t="n">
        <v>210</v>
      </c>
      <c r="J91" s="248" t="n">
        <v>124</v>
      </c>
      <c r="K91" s="248" t="n">
        <v>86.0000000000001</v>
      </c>
      <c r="L91" s="250" t="n">
        <v>0.40952380952381</v>
      </c>
    </row>
    <row r="92" customFormat="false" ht="12.8" hidden="false" customHeight="false" outlineLevel="0" collapsed="false">
      <c r="A92" s="54" t="s">
        <v>353</v>
      </c>
      <c r="B92" s="246" t="s">
        <v>354</v>
      </c>
      <c r="C92" s="247" t="n">
        <v>294</v>
      </c>
      <c r="D92" s="247" t="n">
        <v>179</v>
      </c>
      <c r="E92" s="248" t="n">
        <v>166</v>
      </c>
      <c r="F92" s="248" t="n">
        <v>128</v>
      </c>
      <c r="G92" s="248" t="n">
        <v>73.9999999999999</v>
      </c>
      <c r="H92" s="248" t="n">
        <v>105</v>
      </c>
      <c r="I92" s="249" t="n">
        <v>473</v>
      </c>
      <c r="J92" s="248" t="n">
        <v>240</v>
      </c>
      <c r="K92" s="248" t="n">
        <v>233</v>
      </c>
      <c r="L92" s="250" t="n">
        <v>0.492600422832981</v>
      </c>
    </row>
    <row r="93" customFormat="false" ht="12.8" hidden="false" customHeight="false" outlineLevel="0" collapsed="false">
      <c r="A93" s="54" t="s">
        <v>357</v>
      </c>
      <c r="B93" s="246" t="s">
        <v>358</v>
      </c>
      <c r="C93" s="247" t="n">
        <v>4</v>
      </c>
      <c r="D93" s="247" t="n">
        <v>3</v>
      </c>
      <c r="E93" s="248" t="n">
        <v>1</v>
      </c>
      <c r="F93" s="248" t="n">
        <v>3</v>
      </c>
      <c r="G93" s="248" t="n">
        <v>0</v>
      </c>
      <c r="H93" s="248" t="n">
        <v>3</v>
      </c>
      <c r="I93" s="249" t="n">
        <v>7</v>
      </c>
      <c r="J93" s="248" t="n">
        <v>1</v>
      </c>
      <c r="K93" s="248" t="n">
        <v>6</v>
      </c>
      <c r="L93" s="250" t="n">
        <v>0.857142857142857</v>
      </c>
    </row>
    <row r="94" customFormat="false" ht="12.8" hidden="false" customHeight="false" outlineLevel="0" collapsed="false">
      <c r="A94" s="54" t="s">
        <v>361</v>
      </c>
      <c r="B94" s="246" t="s">
        <v>362</v>
      </c>
      <c r="C94" s="247" t="n">
        <v>2103</v>
      </c>
      <c r="D94" s="247" t="n">
        <v>636</v>
      </c>
      <c r="E94" s="248" t="n">
        <v>1697</v>
      </c>
      <c r="F94" s="248" t="n">
        <v>406</v>
      </c>
      <c r="G94" s="248" t="n">
        <v>435</v>
      </c>
      <c r="H94" s="248" t="n">
        <v>201</v>
      </c>
      <c r="I94" s="249" t="n">
        <v>2739</v>
      </c>
      <c r="J94" s="248" t="n">
        <v>2132</v>
      </c>
      <c r="K94" s="248" t="n">
        <v>607</v>
      </c>
      <c r="L94" s="250" t="n">
        <v>0.221613727637824</v>
      </c>
    </row>
    <row r="95" customFormat="false" ht="12.8" hidden="false" customHeight="false" outlineLevel="0" collapsed="false">
      <c r="A95" s="54" t="s">
        <v>365</v>
      </c>
      <c r="B95" s="246" t="s">
        <v>366</v>
      </c>
      <c r="C95" s="247" t="n">
        <v>119</v>
      </c>
      <c r="D95" s="247"/>
      <c r="E95" s="248" t="n">
        <v>67.9999999999999</v>
      </c>
      <c r="F95" s="248" t="n">
        <v>51.0000000000001</v>
      </c>
      <c r="G95" s="248" t="n">
        <v>0</v>
      </c>
      <c r="H95" s="248" t="n">
        <v>0</v>
      </c>
      <c r="I95" s="249" t="n">
        <v>119</v>
      </c>
      <c r="J95" s="248" t="n">
        <v>67.9999999999999</v>
      </c>
      <c r="K95" s="248" t="n">
        <v>51.0000000000001</v>
      </c>
      <c r="L95" s="250" t="n">
        <v>0.428571428571429</v>
      </c>
    </row>
    <row r="96" customFormat="false" ht="12.8" hidden="false" customHeight="false" outlineLevel="0" collapsed="false">
      <c r="A96" s="54" t="s">
        <v>369</v>
      </c>
      <c r="B96" s="246" t="s">
        <v>370</v>
      </c>
      <c r="C96" s="247" t="n">
        <v>1869</v>
      </c>
      <c r="D96" s="247" t="n">
        <v>97</v>
      </c>
      <c r="E96" s="248" t="n">
        <v>1069</v>
      </c>
      <c r="F96" s="248" t="n">
        <v>800</v>
      </c>
      <c r="G96" s="248" t="n">
        <v>50</v>
      </c>
      <c r="H96" s="248" t="n">
        <v>47</v>
      </c>
      <c r="I96" s="249" t="n">
        <v>1966</v>
      </c>
      <c r="J96" s="248" t="n">
        <v>1119</v>
      </c>
      <c r="K96" s="248" t="n">
        <v>847</v>
      </c>
      <c r="L96" s="250" t="n">
        <v>0.430824008138352</v>
      </c>
    </row>
    <row r="97" customFormat="false" ht="12.8" hidden="false" customHeight="false" outlineLevel="0" collapsed="false">
      <c r="A97" s="54" t="s">
        <v>373</v>
      </c>
      <c r="B97" s="246" t="s">
        <v>374</v>
      </c>
      <c r="C97" s="247" t="n">
        <v>7</v>
      </c>
      <c r="D97" s="247"/>
      <c r="E97" s="248" t="n">
        <v>4</v>
      </c>
      <c r="F97" s="248" t="n">
        <v>3</v>
      </c>
      <c r="G97" s="248" t="n">
        <v>0</v>
      </c>
      <c r="H97" s="248" t="n">
        <v>0</v>
      </c>
      <c r="I97" s="249" t="n">
        <v>7</v>
      </c>
      <c r="J97" s="248" t="n">
        <v>4</v>
      </c>
      <c r="K97" s="248" t="n">
        <v>3</v>
      </c>
      <c r="L97" s="250" t="n">
        <v>0.428571428571429</v>
      </c>
    </row>
    <row r="98" customFormat="false" ht="12.8" hidden="false" customHeight="false" outlineLevel="0" collapsed="false">
      <c r="A98" s="54" t="s">
        <v>532</v>
      </c>
      <c r="B98" s="246" t="s">
        <v>533</v>
      </c>
      <c r="C98" s="247" t="n">
        <v>160</v>
      </c>
      <c r="D98" s="247"/>
      <c r="E98" s="248" t="n">
        <v>92</v>
      </c>
      <c r="F98" s="248" t="n">
        <v>68</v>
      </c>
      <c r="G98" s="248" t="n">
        <v>0</v>
      </c>
      <c r="H98" s="248" t="n">
        <v>0</v>
      </c>
      <c r="I98" s="249" t="n">
        <v>160</v>
      </c>
      <c r="J98" s="248" t="n">
        <v>92</v>
      </c>
      <c r="K98" s="248" t="n">
        <v>68</v>
      </c>
      <c r="L98" s="250" t="n">
        <v>0.425</v>
      </c>
    </row>
    <row r="99" customFormat="false" ht="12.8" hidden="false" customHeight="false" outlineLevel="0" collapsed="false">
      <c r="A99" s="54" t="s">
        <v>377</v>
      </c>
      <c r="B99" s="246" t="s">
        <v>378</v>
      </c>
      <c r="C99" s="247" t="n">
        <v>7156</v>
      </c>
      <c r="D99" s="247" t="n">
        <v>630</v>
      </c>
      <c r="E99" s="248" t="n">
        <v>3714</v>
      </c>
      <c r="F99" s="248" t="n">
        <v>3442</v>
      </c>
      <c r="G99" s="248" t="n">
        <v>274</v>
      </c>
      <c r="H99" s="248" t="n">
        <v>356</v>
      </c>
      <c r="I99" s="249" t="n">
        <v>7786</v>
      </c>
      <c r="J99" s="248" t="n">
        <v>3988</v>
      </c>
      <c r="K99" s="248" t="n">
        <v>3798</v>
      </c>
      <c r="L99" s="250" t="n">
        <v>0.48779861289494</v>
      </c>
    </row>
    <row r="100" customFormat="false" ht="12.8" hidden="false" customHeight="false" outlineLevel="0" collapsed="false">
      <c r="A100" s="54" t="s">
        <v>381</v>
      </c>
      <c r="B100" s="246" t="s">
        <v>382</v>
      </c>
      <c r="C100" s="247" t="n">
        <v>30215</v>
      </c>
      <c r="D100" s="247" t="n">
        <v>2737</v>
      </c>
      <c r="E100" s="248" t="n">
        <v>15246</v>
      </c>
      <c r="F100" s="248" t="n">
        <v>14969</v>
      </c>
      <c r="G100" s="248" t="n">
        <v>1139</v>
      </c>
      <c r="H100" s="248" t="n">
        <v>1598</v>
      </c>
      <c r="I100" s="249" t="n">
        <v>32952</v>
      </c>
      <c r="J100" s="248" t="n">
        <v>16385</v>
      </c>
      <c r="K100" s="248" t="n">
        <v>16567</v>
      </c>
      <c r="L100" s="250" t="n">
        <v>0.502761592619568</v>
      </c>
    </row>
    <row r="101" customFormat="false" ht="12.8" hidden="false" customHeight="false" outlineLevel="0" collapsed="false">
      <c r="A101" s="54" t="s">
        <v>385</v>
      </c>
      <c r="B101" s="246" t="s">
        <v>386</v>
      </c>
      <c r="C101" s="247" t="n">
        <v>4379</v>
      </c>
      <c r="D101" s="247" t="n">
        <v>30</v>
      </c>
      <c r="E101" s="248" t="n">
        <v>2141</v>
      </c>
      <c r="F101" s="248" t="n">
        <v>2238</v>
      </c>
      <c r="G101" s="248" t="n">
        <v>6</v>
      </c>
      <c r="H101" s="248" t="n">
        <v>24</v>
      </c>
      <c r="I101" s="249" t="n">
        <v>4409</v>
      </c>
      <c r="J101" s="248" t="n">
        <v>2147</v>
      </c>
      <c r="K101" s="248" t="n">
        <v>2262</v>
      </c>
      <c r="L101" s="250" t="n">
        <v>0.513041506010433</v>
      </c>
    </row>
    <row r="102" customFormat="false" ht="12.8" hidden="false" customHeight="false" outlineLevel="0" collapsed="false">
      <c r="A102" s="54" t="s">
        <v>389</v>
      </c>
      <c r="B102" s="246" t="s">
        <v>390</v>
      </c>
      <c r="C102" s="247" t="n">
        <v>33</v>
      </c>
      <c r="D102" s="247" t="n">
        <v>10</v>
      </c>
      <c r="E102" s="248" t="n">
        <v>11</v>
      </c>
      <c r="F102" s="248" t="n">
        <v>22</v>
      </c>
      <c r="G102" s="248" t="n">
        <v>5</v>
      </c>
      <c r="H102" s="248" t="n">
        <v>5</v>
      </c>
      <c r="I102" s="249" t="n">
        <v>43</v>
      </c>
      <c r="J102" s="248" t="n">
        <v>16</v>
      </c>
      <c r="K102" s="248" t="n">
        <v>27</v>
      </c>
      <c r="L102" s="250" t="n">
        <v>0.627906976744186</v>
      </c>
    </row>
    <row r="103" customFormat="false" ht="12.8" hidden="false" customHeight="false" outlineLevel="0" collapsed="false">
      <c r="A103" s="54" t="s">
        <v>393</v>
      </c>
      <c r="B103" s="246" t="s">
        <v>394</v>
      </c>
      <c r="C103" s="247" t="n">
        <v>20176</v>
      </c>
      <c r="D103" s="247" t="n">
        <v>3556</v>
      </c>
      <c r="E103" s="248" t="n">
        <v>17037</v>
      </c>
      <c r="F103" s="248" t="n">
        <v>3139</v>
      </c>
      <c r="G103" s="248" t="n">
        <v>3322</v>
      </c>
      <c r="H103" s="248" t="n">
        <v>234</v>
      </c>
      <c r="I103" s="249" t="n">
        <v>23732</v>
      </c>
      <c r="J103" s="248" t="n">
        <v>20359</v>
      </c>
      <c r="K103" s="248" t="n">
        <v>3372.99999999999</v>
      </c>
      <c r="L103" s="250" t="n">
        <v>0.142128771279285</v>
      </c>
    </row>
    <row r="104" customFormat="false" ht="12.8" hidden="false" customHeight="false" outlineLevel="0" collapsed="false">
      <c r="A104" s="54" t="s">
        <v>784</v>
      </c>
      <c r="B104" s="246" t="s">
        <v>785</v>
      </c>
      <c r="C104" s="247" t="n">
        <v>138</v>
      </c>
      <c r="D104" s="247"/>
      <c r="E104" s="248" t="n">
        <v>65.9999999999999</v>
      </c>
      <c r="F104" s="248" t="n">
        <v>72.0000000000001</v>
      </c>
      <c r="G104" s="248" t="n">
        <v>0</v>
      </c>
      <c r="H104" s="248" t="n">
        <v>0</v>
      </c>
      <c r="I104" s="249" t="n">
        <v>138</v>
      </c>
      <c r="J104" s="248" t="n">
        <v>65.9999999999999</v>
      </c>
      <c r="K104" s="248" t="n">
        <v>72.0000000000001</v>
      </c>
      <c r="L104" s="250" t="n">
        <v>0.521739130434783</v>
      </c>
    </row>
    <row r="105" customFormat="false" ht="12.8" hidden="false" customHeight="false" outlineLevel="0" collapsed="false">
      <c r="A105" s="54" t="s">
        <v>397</v>
      </c>
      <c r="B105" s="246" t="s">
        <v>398</v>
      </c>
      <c r="C105" s="247" t="n">
        <v>955</v>
      </c>
      <c r="D105" s="247" t="n">
        <v>156</v>
      </c>
      <c r="E105" s="248" t="n">
        <v>593</v>
      </c>
      <c r="F105" s="248" t="n">
        <v>362</v>
      </c>
      <c r="G105" s="248" t="n">
        <v>73.9999999999999</v>
      </c>
      <c r="H105" s="248" t="n">
        <v>82.0000000000001</v>
      </c>
      <c r="I105" s="249" t="n">
        <v>1111</v>
      </c>
      <c r="J105" s="248" t="n">
        <v>667</v>
      </c>
      <c r="K105" s="248" t="n">
        <v>444</v>
      </c>
      <c r="L105" s="250" t="n">
        <v>0.3996399639964</v>
      </c>
    </row>
    <row r="106" customFormat="false" ht="12.8" hidden="false" customHeight="false" outlineLevel="0" collapsed="false">
      <c r="A106" s="54" t="s">
        <v>401</v>
      </c>
      <c r="B106" s="246" t="s">
        <v>402</v>
      </c>
      <c r="C106" s="247" t="n">
        <v>2120</v>
      </c>
      <c r="D106" s="247" t="n">
        <v>552</v>
      </c>
      <c r="E106" s="248" t="n">
        <v>915.000000000001</v>
      </c>
      <c r="F106" s="248" t="n">
        <v>1205</v>
      </c>
      <c r="G106" s="248" t="n">
        <v>174</v>
      </c>
      <c r="H106" s="248" t="n">
        <v>378</v>
      </c>
      <c r="I106" s="249" t="n">
        <v>2672</v>
      </c>
      <c r="J106" s="248" t="n">
        <v>1089</v>
      </c>
      <c r="K106" s="248" t="n">
        <v>1583</v>
      </c>
      <c r="L106" s="250" t="n">
        <v>0.592440119760479</v>
      </c>
    </row>
    <row r="107" customFormat="false" ht="12.8" hidden="false" customHeight="false" outlineLevel="0" collapsed="false">
      <c r="A107" s="54" t="s">
        <v>405</v>
      </c>
      <c r="B107" s="246" t="s">
        <v>406</v>
      </c>
      <c r="C107" s="247" t="n">
        <v>3785</v>
      </c>
      <c r="D107" s="247" t="n">
        <v>5284</v>
      </c>
      <c r="E107" s="248" t="n">
        <v>2169</v>
      </c>
      <c r="F107" s="248" t="n">
        <v>1616</v>
      </c>
      <c r="G107" s="248" t="n">
        <v>3713</v>
      </c>
      <c r="H107" s="248" t="n">
        <v>1571</v>
      </c>
      <c r="I107" s="249" t="n">
        <v>9069</v>
      </c>
      <c r="J107" s="248" t="n">
        <v>5882</v>
      </c>
      <c r="K107" s="248" t="n">
        <v>3187</v>
      </c>
      <c r="L107" s="250" t="n">
        <v>0.351416914764583</v>
      </c>
    </row>
    <row r="108" customFormat="false" ht="12.8" hidden="false" customHeight="false" outlineLevel="0" collapsed="false">
      <c r="A108" s="54" t="s">
        <v>409</v>
      </c>
      <c r="B108" s="246" t="s">
        <v>410</v>
      </c>
      <c r="C108" s="247" t="n">
        <v>1</v>
      </c>
      <c r="D108" s="247" t="n">
        <v>10</v>
      </c>
      <c r="E108" s="248" t="n">
        <v>1</v>
      </c>
      <c r="F108" s="248" t="n">
        <v>0</v>
      </c>
      <c r="G108" s="248" t="n">
        <v>2</v>
      </c>
      <c r="H108" s="248" t="n">
        <v>8</v>
      </c>
      <c r="I108" s="249" t="n">
        <v>11</v>
      </c>
      <c r="J108" s="248" t="n">
        <v>3</v>
      </c>
      <c r="K108" s="248" t="n">
        <v>8</v>
      </c>
      <c r="L108" s="250" t="n">
        <v>0.727272727272727</v>
      </c>
    </row>
    <row r="109" customFormat="false" ht="12.8" hidden="false" customHeight="false" outlineLevel="0" collapsed="false">
      <c r="A109" s="54" t="s">
        <v>413</v>
      </c>
      <c r="B109" s="246" t="s">
        <v>414</v>
      </c>
      <c r="C109" s="247" t="n">
        <v>162</v>
      </c>
      <c r="D109" s="247" t="n">
        <v>51</v>
      </c>
      <c r="E109" s="248" t="n">
        <v>109</v>
      </c>
      <c r="F109" s="248" t="n">
        <v>52.9999999999999</v>
      </c>
      <c r="G109" s="248" t="n">
        <v>42</v>
      </c>
      <c r="H109" s="248" t="n">
        <v>9</v>
      </c>
      <c r="I109" s="249" t="n">
        <v>213</v>
      </c>
      <c r="J109" s="248" t="n">
        <v>151</v>
      </c>
      <c r="K109" s="248" t="n">
        <v>62</v>
      </c>
      <c r="L109" s="250" t="n">
        <v>0.291079812206573</v>
      </c>
    </row>
    <row r="110" customFormat="false" ht="12.8" hidden="false" customHeight="false" outlineLevel="0" collapsed="false">
      <c r="A110" s="54" t="s">
        <v>417</v>
      </c>
      <c r="B110" s="255" t="s">
        <v>526</v>
      </c>
      <c r="C110" s="256" t="n">
        <v>1758</v>
      </c>
      <c r="D110" s="256" t="n">
        <v>3</v>
      </c>
      <c r="E110" s="248" t="n">
        <v>1156.00000000001</v>
      </c>
      <c r="F110" s="248" t="n">
        <v>601.999999999993</v>
      </c>
      <c r="G110" s="248" t="n">
        <v>0</v>
      </c>
      <c r="H110" s="248" t="n">
        <v>3</v>
      </c>
      <c r="I110" s="256" t="n">
        <v>1761</v>
      </c>
      <c r="J110" s="248" t="n">
        <v>1156.00000000001</v>
      </c>
      <c r="K110" s="248" t="n">
        <v>604.999999999992</v>
      </c>
      <c r="L110" s="257" t="n">
        <v>0.34355479840999</v>
      </c>
    </row>
    <row r="111" customFormat="false" ht="12.8" hidden="false" customHeight="false" outlineLevel="0" collapsed="false">
      <c r="A111" s="54" t="s">
        <v>730</v>
      </c>
      <c r="B111" s="246" t="s">
        <v>518</v>
      </c>
      <c r="C111" s="247" t="n">
        <v>296</v>
      </c>
      <c r="D111" s="247"/>
      <c r="E111" s="248" t="n">
        <v>172</v>
      </c>
      <c r="F111" s="248" t="n">
        <v>124</v>
      </c>
      <c r="G111" s="248" t="n">
        <v>0</v>
      </c>
      <c r="H111" s="248" t="n">
        <v>0</v>
      </c>
      <c r="I111" s="249" t="n">
        <v>296</v>
      </c>
      <c r="J111" s="248" t="n">
        <v>172</v>
      </c>
      <c r="K111" s="248" t="n">
        <v>124</v>
      </c>
      <c r="L111" s="250" t="n">
        <v>0.418918918918919</v>
      </c>
    </row>
    <row r="112" customFormat="false" ht="12.8" hidden="false" customHeight="false" outlineLevel="0" collapsed="false">
      <c r="A112" s="54" t="s">
        <v>421</v>
      </c>
      <c r="B112" s="246" t="s">
        <v>422</v>
      </c>
      <c r="C112" s="247" t="n">
        <v>28</v>
      </c>
      <c r="D112" s="247" t="n">
        <v>86</v>
      </c>
      <c r="E112" s="248" t="n">
        <v>16</v>
      </c>
      <c r="F112" s="248" t="n">
        <v>12</v>
      </c>
      <c r="G112" s="248" t="n">
        <v>33</v>
      </c>
      <c r="H112" s="248" t="n">
        <v>53</v>
      </c>
      <c r="I112" s="249" t="n">
        <v>114</v>
      </c>
      <c r="J112" s="248" t="n">
        <v>49</v>
      </c>
      <c r="K112" s="248" t="n">
        <v>65</v>
      </c>
      <c r="L112" s="250" t="n">
        <v>0.570175438596491</v>
      </c>
    </row>
    <row r="113" customFormat="false" ht="12.8" hidden="false" customHeight="false" outlineLevel="0" collapsed="false">
      <c r="A113" s="54" t="s">
        <v>425</v>
      </c>
      <c r="B113" s="246" t="s">
        <v>426</v>
      </c>
      <c r="C113" s="247" t="n">
        <v>18628</v>
      </c>
      <c r="D113" s="247" t="n">
        <v>18266</v>
      </c>
      <c r="E113" s="248" t="n">
        <v>10400</v>
      </c>
      <c r="F113" s="248" t="n">
        <v>8228</v>
      </c>
      <c r="G113" s="248" t="n">
        <v>9420.99999999999</v>
      </c>
      <c r="H113" s="248" t="n">
        <v>8845.00000000001</v>
      </c>
      <c r="I113" s="249" t="n">
        <v>36894</v>
      </c>
      <c r="J113" s="248" t="n">
        <v>19821</v>
      </c>
      <c r="K113" s="248" t="n">
        <v>17073</v>
      </c>
      <c r="L113" s="250" t="n">
        <v>0.462758172060498</v>
      </c>
    </row>
    <row r="114" customFormat="false" ht="12.8" hidden="false" customHeight="false" outlineLevel="0" collapsed="false">
      <c r="A114" s="54" t="s">
        <v>786</v>
      </c>
      <c r="B114" s="246" t="s">
        <v>787</v>
      </c>
      <c r="C114" s="247" t="n">
        <v>32</v>
      </c>
      <c r="D114" s="247"/>
      <c r="E114" s="248" t="n">
        <v>21</v>
      </c>
      <c r="F114" s="248" t="n">
        <v>11</v>
      </c>
      <c r="G114" s="248" t="n">
        <v>0</v>
      </c>
      <c r="H114" s="248" t="n">
        <v>0</v>
      </c>
      <c r="I114" s="249" t="n">
        <v>32</v>
      </c>
      <c r="J114" s="248" t="n">
        <v>21</v>
      </c>
      <c r="K114" s="248" t="n">
        <v>11</v>
      </c>
      <c r="L114" s="250" t="n">
        <v>0.34375</v>
      </c>
    </row>
    <row r="115" customFormat="false" ht="12.8" hidden="false" customHeight="false" outlineLevel="0" collapsed="false">
      <c r="A115" s="54" t="s">
        <v>429</v>
      </c>
      <c r="B115" s="246" t="s">
        <v>430</v>
      </c>
      <c r="C115" s="247" t="n">
        <v>2790</v>
      </c>
      <c r="D115" s="247" t="n">
        <v>299</v>
      </c>
      <c r="E115" s="248" t="n">
        <v>1796</v>
      </c>
      <c r="F115" s="248" t="n">
        <v>994.000000000001</v>
      </c>
      <c r="G115" s="248" t="n">
        <v>145</v>
      </c>
      <c r="H115" s="248" t="n">
        <v>154</v>
      </c>
      <c r="I115" s="249" t="n">
        <v>3089</v>
      </c>
      <c r="J115" s="248" t="n">
        <v>1941</v>
      </c>
      <c r="K115" s="248" t="n">
        <v>1148</v>
      </c>
      <c r="L115" s="250" t="n">
        <v>0.371641307866623</v>
      </c>
    </row>
    <row r="116" customFormat="false" ht="12.8" hidden="false" customHeight="false" outlineLevel="0" collapsed="false">
      <c r="A116" s="54" t="s">
        <v>433</v>
      </c>
      <c r="B116" s="246" t="s">
        <v>434</v>
      </c>
      <c r="C116" s="247" t="n">
        <v>991</v>
      </c>
      <c r="D116" s="247" t="n">
        <v>87</v>
      </c>
      <c r="E116" s="248" t="n">
        <v>643</v>
      </c>
      <c r="F116" s="248" t="n">
        <v>348</v>
      </c>
      <c r="G116" s="248" t="n">
        <v>39</v>
      </c>
      <c r="H116" s="248" t="n">
        <v>48</v>
      </c>
      <c r="I116" s="249" t="n">
        <v>1078</v>
      </c>
      <c r="J116" s="248" t="n">
        <v>682</v>
      </c>
      <c r="K116" s="248" t="n">
        <v>396</v>
      </c>
      <c r="L116" s="250" t="n">
        <v>0.36734693877551</v>
      </c>
    </row>
    <row r="117" customFormat="false" ht="12.8" hidden="false" customHeight="false" outlineLevel="0" collapsed="false">
      <c r="A117" s="54" t="s">
        <v>757</v>
      </c>
      <c r="B117" s="246" t="s">
        <v>758</v>
      </c>
      <c r="C117" s="247" t="n">
        <v>14</v>
      </c>
      <c r="D117" s="247" t="n">
        <v>3</v>
      </c>
      <c r="E117" s="248" t="n">
        <v>10</v>
      </c>
      <c r="F117" s="248" t="n">
        <v>4</v>
      </c>
      <c r="G117" s="248" t="n">
        <v>0</v>
      </c>
      <c r="H117" s="248" t="n">
        <v>3</v>
      </c>
      <c r="I117" s="249" t="n">
        <v>17</v>
      </c>
      <c r="J117" s="248" t="n">
        <v>10</v>
      </c>
      <c r="K117" s="248" t="n">
        <v>7</v>
      </c>
      <c r="L117" s="250" t="n">
        <v>0.411764705882353</v>
      </c>
    </row>
    <row r="118" customFormat="false" ht="12.8" hidden="false" customHeight="false" outlineLevel="0" collapsed="false">
      <c r="A118" s="54" t="s">
        <v>437</v>
      </c>
      <c r="B118" s="246" t="s">
        <v>438</v>
      </c>
      <c r="C118" s="247" t="n">
        <v>110</v>
      </c>
      <c r="D118" s="247" t="n">
        <v>25</v>
      </c>
      <c r="E118" s="248" t="n">
        <v>65</v>
      </c>
      <c r="F118" s="248" t="n">
        <v>45</v>
      </c>
      <c r="G118" s="248" t="n">
        <v>12</v>
      </c>
      <c r="H118" s="248" t="n">
        <v>13</v>
      </c>
      <c r="I118" s="249" t="n">
        <v>135</v>
      </c>
      <c r="J118" s="248" t="n">
        <v>76.9999999999999</v>
      </c>
      <c r="K118" s="248" t="n">
        <v>58.0000000000001</v>
      </c>
      <c r="L118" s="250" t="n">
        <v>0.42962962962963</v>
      </c>
    </row>
    <row r="119" customFormat="false" ht="12.8" hidden="false" customHeight="false" outlineLevel="0" collapsed="false">
      <c r="A119" s="54" t="s">
        <v>441</v>
      </c>
      <c r="B119" s="246" t="s">
        <v>442</v>
      </c>
      <c r="C119" s="247" t="n">
        <v>25</v>
      </c>
      <c r="D119" s="247" t="n">
        <v>16</v>
      </c>
      <c r="E119" s="248" t="n">
        <v>17</v>
      </c>
      <c r="F119" s="248" t="n">
        <v>8</v>
      </c>
      <c r="G119" s="248" t="n">
        <v>5</v>
      </c>
      <c r="H119" s="248" t="n">
        <v>11</v>
      </c>
      <c r="I119" s="249" t="n">
        <v>41</v>
      </c>
      <c r="J119" s="248" t="n">
        <v>22</v>
      </c>
      <c r="K119" s="248" t="n">
        <v>19</v>
      </c>
      <c r="L119" s="250" t="n">
        <v>0.463414634146341</v>
      </c>
    </row>
    <row r="120" customFormat="false" ht="12.8" hidden="false" customHeight="false" outlineLevel="0" collapsed="false">
      <c r="A120" s="54" t="s">
        <v>445</v>
      </c>
      <c r="B120" s="246" t="s">
        <v>446</v>
      </c>
      <c r="C120" s="247" t="n">
        <v>412</v>
      </c>
      <c r="D120" s="247" t="n">
        <v>161</v>
      </c>
      <c r="E120" s="248" t="n">
        <v>289</v>
      </c>
      <c r="F120" s="248" t="n">
        <v>123</v>
      </c>
      <c r="G120" s="248" t="n">
        <v>53</v>
      </c>
      <c r="H120" s="248" t="n">
        <v>108</v>
      </c>
      <c r="I120" s="249" t="n">
        <v>573</v>
      </c>
      <c r="J120" s="248" t="n">
        <v>342</v>
      </c>
      <c r="K120" s="248" t="n">
        <v>231</v>
      </c>
      <c r="L120" s="250" t="n">
        <v>0.403141361256544</v>
      </c>
    </row>
    <row r="121" customFormat="false" ht="12.8" hidden="false" customHeight="false" outlineLevel="0" collapsed="false">
      <c r="A121" s="54" t="s">
        <v>501</v>
      </c>
      <c r="B121" s="258" t="s">
        <v>501</v>
      </c>
      <c r="C121" s="248" t="n">
        <v>385315</v>
      </c>
      <c r="D121" s="248" t="n">
        <v>114171</v>
      </c>
      <c r="E121" s="248" t="n">
        <v>222149.648105372</v>
      </c>
      <c r="F121" s="248" t="n">
        <v>163165.351894628</v>
      </c>
      <c r="G121" s="248" t="n">
        <v>72712.3687248711</v>
      </c>
      <c r="H121" s="248" t="n">
        <v>41458.6312751289</v>
      </c>
      <c r="I121" s="248" t="n">
        <v>499486</v>
      </c>
      <c r="J121" s="248" t="n">
        <v>294861.758259401</v>
      </c>
      <c r="K121" s="248" t="n">
        <v>204624.241740599</v>
      </c>
      <c r="L121" s="259" t="n">
        <v>0.40966962385452</v>
      </c>
    </row>
    <row r="122" customFormat="false" ht="12.8" hidden="false" customHeight="false" outlineLevel="0" collapsed="false">
      <c r="A122" s="54" t="s">
        <v>449</v>
      </c>
      <c r="B122" s="246" t="s">
        <v>450</v>
      </c>
      <c r="C122" s="247" t="n">
        <v>15710</v>
      </c>
      <c r="D122" s="247" t="n">
        <v>364</v>
      </c>
      <c r="E122" s="248" t="n">
        <v>11174</v>
      </c>
      <c r="F122" s="248" t="n">
        <v>4535.99999999999</v>
      </c>
      <c r="G122" s="248" t="n">
        <v>156</v>
      </c>
      <c r="H122" s="248" t="n">
        <v>208</v>
      </c>
      <c r="I122" s="249" t="n">
        <v>16074</v>
      </c>
      <c r="J122" s="248" t="n">
        <v>11330</v>
      </c>
      <c r="K122" s="248" t="n">
        <v>4744.00000000001</v>
      </c>
      <c r="L122" s="250" t="n">
        <v>0.295135000622123</v>
      </c>
    </row>
    <row r="123" customFormat="false" ht="12.8" hidden="false" customHeight="false" outlineLevel="0" collapsed="false">
      <c r="A123" s="54" t="s">
        <v>453</v>
      </c>
      <c r="B123" s="246" t="s">
        <v>454</v>
      </c>
      <c r="C123" s="247" t="n">
        <v>26</v>
      </c>
      <c r="D123" s="247" t="n">
        <v>1</v>
      </c>
      <c r="E123" s="248" t="n">
        <v>12</v>
      </c>
      <c r="F123" s="248" t="n">
        <v>14</v>
      </c>
      <c r="G123" s="248" t="n">
        <v>1</v>
      </c>
      <c r="H123" s="248" t="n">
        <v>0</v>
      </c>
      <c r="I123" s="249" t="n">
        <v>27</v>
      </c>
      <c r="J123" s="248" t="n">
        <v>13</v>
      </c>
      <c r="K123" s="248" t="n">
        <v>14</v>
      </c>
      <c r="L123" s="250" t="n">
        <v>0.518518518518518</v>
      </c>
    </row>
    <row r="124" customFormat="false" ht="12.8" hidden="false" customHeight="false" outlineLevel="0" collapsed="false">
      <c r="A124" s="54" t="s">
        <v>457</v>
      </c>
      <c r="B124" s="246" t="s">
        <v>458</v>
      </c>
      <c r="C124" s="247" t="n">
        <v>1895</v>
      </c>
      <c r="D124" s="247" t="n">
        <v>921</v>
      </c>
      <c r="E124" s="248" t="n">
        <v>910</v>
      </c>
      <c r="F124" s="248" t="n">
        <v>985.000000000001</v>
      </c>
      <c r="G124" s="248" t="n">
        <v>382</v>
      </c>
      <c r="H124" s="248" t="n">
        <v>539</v>
      </c>
      <c r="I124" s="249" t="n">
        <v>2816</v>
      </c>
      <c r="J124" s="248" t="n">
        <v>1292</v>
      </c>
      <c r="K124" s="248" t="n">
        <v>1524</v>
      </c>
      <c r="L124" s="250" t="n">
        <v>0.541193181818182</v>
      </c>
    </row>
    <row r="125" customFormat="false" ht="12.8" hidden="false" customHeight="false" outlineLevel="0" collapsed="false">
      <c r="A125" s="54" t="s">
        <v>461</v>
      </c>
      <c r="B125" s="246" t="s">
        <v>462</v>
      </c>
      <c r="C125" s="247" t="n">
        <v>202</v>
      </c>
      <c r="D125" s="247" t="n">
        <v>10</v>
      </c>
      <c r="E125" s="248" t="n">
        <v>114</v>
      </c>
      <c r="F125" s="248" t="n">
        <v>88.0000000000001</v>
      </c>
      <c r="G125" s="248" t="n">
        <v>2</v>
      </c>
      <c r="H125" s="248" t="n">
        <v>8</v>
      </c>
      <c r="I125" s="249" t="n">
        <v>212</v>
      </c>
      <c r="J125" s="248" t="n">
        <v>116</v>
      </c>
      <c r="K125" s="248" t="n">
        <v>95.9999999999999</v>
      </c>
      <c r="L125" s="250" t="n">
        <v>0.452830188679245</v>
      </c>
    </row>
    <row r="126" customFormat="false" ht="12.8" hidden="false" customHeight="false" outlineLevel="0" collapsed="false">
      <c r="A126" s="54" t="s">
        <v>465</v>
      </c>
      <c r="B126" s="246" t="s">
        <v>466</v>
      </c>
      <c r="C126" s="247" t="n">
        <v>3</v>
      </c>
      <c r="D126" s="247" t="n">
        <v>7</v>
      </c>
      <c r="E126" s="248" t="n">
        <v>2</v>
      </c>
      <c r="F126" s="248" t="n">
        <v>0.999999999999999</v>
      </c>
      <c r="G126" s="248" t="n">
        <v>4</v>
      </c>
      <c r="H126" s="248" t="n">
        <v>3</v>
      </c>
      <c r="I126" s="249" t="n">
        <v>10</v>
      </c>
      <c r="J126" s="248" t="n">
        <v>6</v>
      </c>
      <c r="K126" s="248" t="n">
        <v>4</v>
      </c>
      <c r="L126" s="250" t="n">
        <v>0.4</v>
      </c>
    </row>
    <row r="127" customFormat="false" ht="12.8" hidden="false" customHeight="false" outlineLevel="0" collapsed="false">
      <c r="A127" s="54" t="s">
        <v>469</v>
      </c>
      <c r="B127" s="246" t="s">
        <v>470</v>
      </c>
      <c r="C127" s="247" t="n">
        <v>263</v>
      </c>
      <c r="D127" s="247" t="n">
        <v>34</v>
      </c>
      <c r="E127" s="248" t="n">
        <v>122</v>
      </c>
      <c r="F127" s="248" t="n">
        <v>141</v>
      </c>
      <c r="G127" s="248" t="n">
        <v>11</v>
      </c>
      <c r="H127" s="248" t="n">
        <v>23</v>
      </c>
      <c r="I127" s="249" t="n">
        <v>297</v>
      </c>
      <c r="J127" s="248" t="n">
        <v>133</v>
      </c>
      <c r="K127" s="248" t="n">
        <v>164</v>
      </c>
      <c r="L127" s="250" t="n">
        <v>0.552188552188552</v>
      </c>
    </row>
    <row r="128" customFormat="false" ht="12.8" hidden="false" customHeight="false" outlineLevel="0" collapsed="false">
      <c r="A128" s="54" t="s">
        <v>473</v>
      </c>
      <c r="B128" s="246" t="s">
        <v>474</v>
      </c>
      <c r="C128" s="247" t="n">
        <v>945</v>
      </c>
      <c r="D128" s="247" t="n">
        <v>304</v>
      </c>
      <c r="E128" s="248" t="n">
        <v>470</v>
      </c>
      <c r="F128" s="248" t="n">
        <v>475</v>
      </c>
      <c r="G128" s="248" t="n">
        <v>122</v>
      </c>
      <c r="H128" s="248" t="n">
        <v>182</v>
      </c>
      <c r="I128" s="249" t="n">
        <v>1249</v>
      </c>
      <c r="J128" s="248" t="n">
        <v>592</v>
      </c>
      <c r="K128" s="248" t="n">
        <v>657.000000000001</v>
      </c>
      <c r="L128" s="250" t="n">
        <v>0.526020816653323</v>
      </c>
    </row>
    <row r="129" customFormat="false" ht="12.8" hidden="false" customHeight="false" outlineLevel="0" collapsed="false">
      <c r="A129" s="54" t="s">
        <v>477</v>
      </c>
      <c r="B129" s="246" t="s">
        <v>478</v>
      </c>
      <c r="C129" s="247" t="n">
        <v>7976</v>
      </c>
      <c r="D129" s="247" t="n">
        <v>15</v>
      </c>
      <c r="E129" s="248" t="n">
        <v>4481</v>
      </c>
      <c r="F129" s="248" t="n">
        <v>3495</v>
      </c>
      <c r="G129" s="248" t="n">
        <v>8</v>
      </c>
      <c r="H129" s="248" t="n">
        <v>7.00000000000001</v>
      </c>
      <c r="I129" s="249" t="n">
        <v>7991</v>
      </c>
      <c r="J129" s="248" t="n">
        <v>4489</v>
      </c>
      <c r="K129" s="248" t="n">
        <v>3502</v>
      </c>
      <c r="L129" s="250" t="n">
        <v>0.438243023401326</v>
      </c>
    </row>
    <row r="130" customFormat="false" ht="12.8" hidden="false" customHeight="false" outlineLevel="0" collapsed="false">
      <c r="A130" s="54" t="s">
        <v>481</v>
      </c>
      <c r="B130" s="246" t="s">
        <v>482</v>
      </c>
      <c r="C130" s="247" t="n">
        <v>6442</v>
      </c>
      <c r="D130" s="247" t="n">
        <v>3695</v>
      </c>
      <c r="E130" s="248" t="n">
        <v>3370</v>
      </c>
      <c r="F130" s="248" t="n">
        <v>3072</v>
      </c>
      <c r="G130" s="248" t="n">
        <v>1732</v>
      </c>
      <c r="H130" s="248" t="n">
        <v>1963</v>
      </c>
      <c r="I130" s="249" t="n">
        <v>10137</v>
      </c>
      <c r="J130" s="248" t="n">
        <v>5102</v>
      </c>
      <c r="K130" s="248" t="n">
        <v>5035</v>
      </c>
      <c r="L130" s="250" t="n">
        <v>0.496695274736115</v>
      </c>
    </row>
    <row r="131" customFormat="false" ht="12.8" hidden="false" customHeight="false" outlineLevel="0" collapsed="false">
      <c r="A131" s="54" t="s">
        <v>485</v>
      </c>
      <c r="B131" s="246" t="s">
        <v>486</v>
      </c>
      <c r="C131" s="247" t="n">
        <v>364</v>
      </c>
      <c r="D131" s="247" t="n">
        <v>553</v>
      </c>
      <c r="E131" s="248" t="n">
        <v>238</v>
      </c>
      <c r="F131" s="248" t="n">
        <v>126</v>
      </c>
      <c r="G131" s="248" t="n">
        <v>375</v>
      </c>
      <c r="H131" s="248" t="n">
        <v>178</v>
      </c>
      <c r="I131" s="249" t="n">
        <v>917</v>
      </c>
      <c r="J131" s="248" t="n">
        <v>613</v>
      </c>
      <c r="K131" s="248" t="n">
        <v>304</v>
      </c>
      <c r="L131" s="250" t="n">
        <v>0.331515812431843</v>
      </c>
    </row>
    <row r="132" customFormat="false" ht="12.8" hidden="false" customHeight="false" outlineLevel="0" collapsed="false">
      <c r="A132" s="54" t="s">
        <v>731</v>
      </c>
      <c r="B132" s="246" t="s">
        <v>521</v>
      </c>
      <c r="C132" s="247" t="n">
        <v>6689</v>
      </c>
      <c r="D132" s="247" t="n">
        <v>3</v>
      </c>
      <c r="E132" s="248" t="n">
        <v>3631</v>
      </c>
      <c r="F132" s="248" t="n">
        <v>3058</v>
      </c>
      <c r="G132" s="248" t="n">
        <v>2</v>
      </c>
      <c r="H132" s="248" t="n">
        <v>0.999999999999999</v>
      </c>
      <c r="I132" s="249" t="n">
        <v>6692</v>
      </c>
      <c r="J132" s="248" t="n">
        <v>3633</v>
      </c>
      <c r="K132" s="248" t="n">
        <v>3059</v>
      </c>
      <c r="L132" s="250" t="n">
        <v>0.457112970711297</v>
      </c>
    </row>
    <row r="133" customFormat="false" ht="12.8" hidden="false" customHeight="false" outlineLevel="0" collapsed="false">
      <c r="A133" s="54" t="s">
        <v>489</v>
      </c>
      <c r="B133" s="251" t="s">
        <v>490</v>
      </c>
      <c r="C133" s="252" t="n">
        <v>132</v>
      </c>
      <c r="D133" s="252" t="n">
        <v>12</v>
      </c>
      <c r="E133" s="248" t="n">
        <v>70</v>
      </c>
      <c r="F133" s="248" t="n">
        <v>62</v>
      </c>
      <c r="G133" s="248" t="n">
        <v>2</v>
      </c>
      <c r="H133" s="248" t="n">
        <v>10</v>
      </c>
      <c r="I133" s="253" t="n">
        <v>144</v>
      </c>
      <c r="J133" s="248" t="n">
        <v>72</v>
      </c>
      <c r="K133" s="248" t="n">
        <v>72</v>
      </c>
      <c r="L133" s="254" t="n">
        <v>0.5</v>
      </c>
    </row>
    <row r="134" customFormat="false" ht="12.8" hidden="false" customHeight="false" outlineLevel="0" collapsed="false">
      <c r="A134" s="54" t="s">
        <v>493</v>
      </c>
      <c r="B134" s="246" t="s">
        <v>510</v>
      </c>
      <c r="C134" s="247" t="n">
        <v>75</v>
      </c>
      <c r="D134" s="247" t="n">
        <v>5</v>
      </c>
      <c r="E134" s="248" t="n">
        <v>41</v>
      </c>
      <c r="F134" s="248" t="n">
        <v>34</v>
      </c>
      <c r="G134" s="248" t="n">
        <v>1</v>
      </c>
      <c r="H134" s="248" t="n">
        <v>4</v>
      </c>
      <c r="I134" s="249" t="n">
        <v>80</v>
      </c>
      <c r="J134" s="248" t="n">
        <v>42</v>
      </c>
      <c r="K134" s="248" t="n">
        <v>38</v>
      </c>
      <c r="L134" s="250" t="n">
        <v>0.475</v>
      </c>
    </row>
    <row r="135" customFormat="false" ht="12.8" hidden="false" customHeight="false" outlineLevel="0" collapsed="false">
      <c r="A135" s="54" t="s">
        <v>560</v>
      </c>
      <c r="B135" s="246" t="s">
        <v>494</v>
      </c>
      <c r="C135" s="247" t="n">
        <v>14</v>
      </c>
      <c r="D135" s="247" t="n">
        <v>3</v>
      </c>
      <c r="E135" s="248" t="n">
        <v>8</v>
      </c>
      <c r="F135" s="248" t="n">
        <v>6.00000000000001</v>
      </c>
      <c r="G135" s="248" t="n">
        <v>3</v>
      </c>
      <c r="H135" s="248" t="n">
        <v>0</v>
      </c>
      <c r="I135" s="249" t="n">
        <v>17</v>
      </c>
      <c r="J135" s="248" t="n">
        <v>11</v>
      </c>
      <c r="K135" s="248" t="n">
        <v>6</v>
      </c>
      <c r="L135" s="250" t="n">
        <v>0.352941176470588</v>
      </c>
    </row>
    <row r="136" customFormat="false" ht="12.8" hidden="false" customHeight="false" outlineLevel="0" collapsed="false">
      <c r="A136" s="54" t="s">
        <v>495</v>
      </c>
      <c r="B136" s="246" t="s">
        <v>496</v>
      </c>
      <c r="C136" s="247" t="n">
        <v>3</v>
      </c>
      <c r="D136" s="247" t="n">
        <v>5</v>
      </c>
      <c r="E136" s="248" t="n">
        <v>2</v>
      </c>
      <c r="F136" s="248" t="n">
        <v>0.999999999999999</v>
      </c>
      <c r="G136" s="248" t="n">
        <v>1</v>
      </c>
      <c r="H136" s="248" t="n">
        <v>4</v>
      </c>
      <c r="I136" s="249" t="n">
        <v>8</v>
      </c>
      <c r="J136" s="248" t="n">
        <v>3</v>
      </c>
      <c r="K136" s="248" t="n">
        <v>5</v>
      </c>
      <c r="L136" s="250" t="n">
        <v>0.625</v>
      </c>
    </row>
    <row r="137" customFormat="false" ht="12.8" hidden="false" customHeight="false" outlineLevel="0" collapsed="false">
      <c r="A137" s="54" t="s">
        <v>497</v>
      </c>
      <c r="B137" s="246" t="s">
        <v>558</v>
      </c>
      <c r="C137" s="247" t="n">
        <v>213</v>
      </c>
      <c r="D137" s="247" t="n">
        <v>3</v>
      </c>
      <c r="E137" s="248" t="n">
        <v>125</v>
      </c>
      <c r="F137" s="248" t="n">
        <v>87.9999999999999</v>
      </c>
      <c r="G137" s="248" t="n">
        <v>0.999999999999999</v>
      </c>
      <c r="H137" s="248" t="n">
        <v>2</v>
      </c>
      <c r="I137" s="249" t="n">
        <v>216</v>
      </c>
      <c r="J137" s="248" t="n">
        <v>126</v>
      </c>
      <c r="K137" s="248" t="n">
        <v>90.0000000000001</v>
      </c>
      <c r="L137" s="250" t="n">
        <v>0.416666666666667</v>
      </c>
    </row>
    <row r="138" customFormat="false" ht="12.8" hidden="false" customHeight="false" outlineLevel="0" collapsed="false">
      <c r="A138" s="54" t="s">
        <v>499</v>
      </c>
      <c r="B138" s="246" t="s">
        <v>500</v>
      </c>
      <c r="C138" s="247" t="n">
        <v>23</v>
      </c>
      <c r="D138" s="247" t="n">
        <v>1</v>
      </c>
      <c r="E138" s="248" t="n">
        <v>13</v>
      </c>
      <c r="F138" s="248" t="n">
        <v>10</v>
      </c>
      <c r="G138" s="248" t="n">
        <v>0</v>
      </c>
      <c r="H138" s="248" t="n">
        <v>1</v>
      </c>
      <c r="I138" s="249" t="n">
        <v>24</v>
      </c>
      <c r="J138" s="248" t="n">
        <v>13</v>
      </c>
      <c r="K138" s="248" t="n">
        <v>11</v>
      </c>
      <c r="L138" s="250" t="n">
        <v>0.458333333333333</v>
      </c>
    </row>
  </sheetData>
  <autoFilter ref="A1:L138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9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B8" activeCellId="0" sqref="B8"/>
    </sheetView>
  </sheetViews>
  <sheetFormatPr defaultColWidth="11.8046875" defaultRowHeight="12.8" zeroHeight="false" outlineLevelRow="0" outlineLevelCol="0"/>
  <sheetData>
    <row r="1" customFormat="false" ht="20.4" hidden="false" customHeight="false" outlineLevel="0" collapsed="false">
      <c r="A1" s="21"/>
      <c r="B1" s="22" t="s">
        <v>7</v>
      </c>
      <c r="C1" s="23" t="n">
        <v>2021</v>
      </c>
      <c r="D1" s="24" t="n">
        <v>2020</v>
      </c>
      <c r="E1" s="25" t="s">
        <v>8</v>
      </c>
    </row>
    <row r="2" customFormat="false" ht="20.4" hidden="false" customHeight="true" outlineLevel="0" collapsed="false">
      <c r="A2" s="26" t="s">
        <v>1</v>
      </c>
      <c r="B2" s="27" t="s">
        <v>9</v>
      </c>
      <c r="C2" s="28" t="n">
        <v>89256</v>
      </c>
      <c r="D2" s="29" t="n">
        <v>87514</v>
      </c>
      <c r="E2" s="30" t="n">
        <f aca="false">(C2/D2)-1</f>
        <v>0.0199053865667207</v>
      </c>
    </row>
    <row r="3" customFormat="false" ht="12.8" hidden="false" customHeight="false" outlineLevel="0" collapsed="false">
      <c r="A3" s="26"/>
      <c r="B3" s="31" t="s">
        <v>10</v>
      </c>
      <c r="C3" s="32" t="n">
        <v>13808</v>
      </c>
      <c r="D3" s="33" t="n">
        <v>8764</v>
      </c>
      <c r="E3" s="34" t="n">
        <f aca="false">(C3/D3)-1</f>
        <v>0.57553628480146</v>
      </c>
    </row>
    <row r="4" customFormat="false" ht="12.8" hidden="false" customHeight="false" outlineLevel="0" collapsed="false">
      <c r="A4" s="26"/>
      <c r="B4" s="31" t="s">
        <v>11</v>
      </c>
      <c r="C4" s="32" t="n">
        <v>100</v>
      </c>
      <c r="D4" s="33" t="n">
        <v>146</v>
      </c>
      <c r="E4" s="34" t="n">
        <f aca="false">(C4/D4)-1</f>
        <v>-0.315068493150685</v>
      </c>
    </row>
    <row r="5" customFormat="false" ht="20.4" hidden="false" customHeight="false" outlineLevel="0" collapsed="false">
      <c r="A5" s="26"/>
      <c r="B5" s="35" t="s">
        <v>12</v>
      </c>
      <c r="C5" s="36" t="n">
        <f aca="false">SUM(C2:C4)</f>
        <v>103164</v>
      </c>
      <c r="D5" s="36" t="n">
        <f aca="false">SUM(D2:D4)</f>
        <v>96424</v>
      </c>
      <c r="E5" s="37" t="n">
        <f aca="false">(C5/D5)-1</f>
        <v>0.0698996100555878</v>
      </c>
    </row>
    <row r="6" customFormat="false" ht="20.4" hidden="false" customHeight="true" outlineLevel="0" collapsed="false">
      <c r="A6" s="38" t="s">
        <v>13</v>
      </c>
      <c r="B6" s="39" t="s">
        <v>14</v>
      </c>
      <c r="C6" s="40" t="n">
        <f aca="false">SUM(C7:C8)</f>
        <v>35919</v>
      </c>
      <c r="D6" s="33" t="n">
        <f aca="false">SUM(D7:D8)</f>
        <v>20866</v>
      </c>
      <c r="E6" s="34" t="n">
        <f aca="false">(C6/D6)-1</f>
        <v>0.721412824690885</v>
      </c>
    </row>
    <row r="7" customFormat="false" ht="12.8" hidden="false" customHeight="false" outlineLevel="0" collapsed="false">
      <c r="A7" s="38"/>
      <c r="B7" s="41" t="s">
        <v>15</v>
      </c>
      <c r="C7" s="42" t="n">
        <v>22550</v>
      </c>
      <c r="D7" s="43" t="n">
        <v>12722</v>
      </c>
      <c r="E7" s="44" t="n">
        <f aca="false">(C7/D7)-1</f>
        <v>0.772520044018236</v>
      </c>
    </row>
    <row r="8" customFormat="false" ht="38" hidden="false" customHeight="false" outlineLevel="0" collapsed="false">
      <c r="A8" s="38"/>
      <c r="B8" s="45" t="s">
        <v>16</v>
      </c>
      <c r="C8" s="46" t="n">
        <v>13369</v>
      </c>
      <c r="D8" s="47" t="n">
        <v>8144</v>
      </c>
      <c r="E8" s="48" t="n">
        <f aca="false">(C8/D8)-1</f>
        <v>0.641576620825147</v>
      </c>
    </row>
    <row r="9" customFormat="false" ht="13" hidden="false" customHeight="false" outlineLevel="0" collapsed="false">
      <c r="A9" s="38"/>
      <c r="B9" s="49" t="s">
        <v>17</v>
      </c>
      <c r="C9" s="32" t="n">
        <v>102849</v>
      </c>
      <c r="D9" s="33" t="n">
        <v>66995</v>
      </c>
      <c r="E9" s="34" t="n">
        <f aca="false">(C9/D9)-1</f>
        <v>0.535174266736324</v>
      </c>
    </row>
    <row r="10" customFormat="false" ht="13" hidden="false" customHeight="false" outlineLevel="0" collapsed="false">
      <c r="A10" s="38"/>
      <c r="B10" s="49" t="s">
        <v>18</v>
      </c>
      <c r="C10" s="32" t="n">
        <v>1042</v>
      </c>
      <c r="D10" s="33" t="n">
        <v>1913</v>
      </c>
      <c r="E10" s="34" t="n">
        <f aca="false">(C10/D10)-1</f>
        <v>-0.4553058024046</v>
      </c>
    </row>
    <row r="11" customFormat="false" ht="15" hidden="false" customHeight="false" outlineLevel="0" collapsed="false">
      <c r="A11" s="38"/>
      <c r="B11" s="50" t="s">
        <v>19</v>
      </c>
      <c r="C11" s="51" t="n">
        <f aca="false">C6+C9+C10</f>
        <v>139810</v>
      </c>
      <c r="D11" s="51" t="n">
        <f aca="false">D6+D9+D10</f>
        <v>89774</v>
      </c>
      <c r="E11" s="52" t="n">
        <f aca="false">(C11/D11)-1</f>
        <v>0.55735513623098</v>
      </c>
      <c r="F11" s="53" t="n">
        <v>122000</v>
      </c>
      <c r="G11" s="54" t="n">
        <f aca="false">C11/F11-1</f>
        <v>0.145983606557377</v>
      </c>
    </row>
    <row r="12" customFormat="false" ht="12.8" hidden="false" customHeight="false" outlineLevel="0" collapsed="false">
      <c r="A12" s="38"/>
      <c r="B12" s="55" t="s">
        <v>20</v>
      </c>
      <c r="C12" s="56" t="n">
        <f aca="false">C6/(C6+C9)</f>
        <v>0.258842096160498</v>
      </c>
      <c r="D12" s="56" t="n">
        <f aca="false">D6/(D6+D9)</f>
        <v>0.237488760656036</v>
      </c>
      <c r="E12" s="57" t="n">
        <f aca="false">(C12/D12)-1</f>
        <v>0.0899130360757943</v>
      </c>
    </row>
    <row r="13" customFormat="false" ht="39.4" hidden="false" customHeight="true" outlineLevel="0" collapsed="false">
      <c r="A13" s="38" t="s">
        <v>21</v>
      </c>
      <c r="B13" s="58" t="s">
        <v>22</v>
      </c>
      <c r="C13" s="59" t="n">
        <f aca="false">SUM(C14:C15)</f>
        <v>18465</v>
      </c>
      <c r="D13" s="36" t="n">
        <f aca="false">SUM(D14:D15)</f>
        <v>12338</v>
      </c>
      <c r="E13" s="37" t="n">
        <f aca="false">(C13/D13)-1</f>
        <v>0.496595882639002</v>
      </c>
    </row>
    <row r="14" customFormat="false" ht="29.9" hidden="false" customHeight="false" outlineLevel="0" collapsed="false">
      <c r="A14" s="38"/>
      <c r="B14" s="60" t="s">
        <v>23</v>
      </c>
      <c r="C14" s="42" t="n">
        <v>12204</v>
      </c>
      <c r="D14" s="43" t="n">
        <v>7478</v>
      </c>
      <c r="E14" s="44" t="n">
        <f aca="false">(C14/D14)-1</f>
        <v>0.631987162342872</v>
      </c>
    </row>
    <row r="15" customFormat="false" ht="38" hidden="false" customHeight="false" outlineLevel="0" collapsed="false">
      <c r="A15" s="38"/>
      <c r="B15" s="60" t="s">
        <v>24</v>
      </c>
      <c r="C15" s="46" t="n">
        <v>6261</v>
      </c>
      <c r="D15" s="47" t="n">
        <v>4860</v>
      </c>
      <c r="E15" s="48" t="n">
        <f aca="false">(C15/D15)-1</f>
        <v>0.288271604938272</v>
      </c>
    </row>
    <row r="16" customFormat="false" ht="12.8" hidden="false" customHeight="false" outlineLevel="0" collapsed="false">
      <c r="A16" s="21"/>
      <c r="B16" s="61"/>
      <c r="C16" s="62"/>
      <c r="D16" s="62"/>
      <c r="E16" s="62"/>
    </row>
    <row r="17" customFormat="false" ht="12.8" hidden="false" customHeight="true" outlineLevel="0" collapsed="false">
      <c r="A17" s="63" t="s">
        <v>25</v>
      </c>
      <c r="B17" s="64" t="s">
        <v>26</v>
      </c>
      <c r="C17" s="65" t="n">
        <f aca="false">C6+C13</f>
        <v>54384</v>
      </c>
      <c r="D17" s="65" t="n">
        <f aca="false">D6+D13</f>
        <v>33204</v>
      </c>
      <c r="E17" s="66" t="n">
        <f aca="false">(C17/D17)-1</f>
        <v>0.63787495482472</v>
      </c>
    </row>
    <row r="18" customFormat="false" ht="29.9" hidden="false" customHeight="false" outlineLevel="0" collapsed="false">
      <c r="A18" s="63"/>
      <c r="B18" s="67" t="s">
        <v>27</v>
      </c>
      <c r="C18" s="42" t="n">
        <f aca="false">C7+C14</f>
        <v>34754</v>
      </c>
      <c r="D18" s="43" t="n">
        <f aca="false">D7+D14</f>
        <v>20200</v>
      </c>
      <c r="E18" s="44" t="n">
        <f aca="false">(C18/D18)-1</f>
        <v>0.720495049504951</v>
      </c>
    </row>
    <row r="19" customFormat="false" ht="38" hidden="false" customHeight="false" outlineLevel="0" collapsed="false">
      <c r="A19" s="63"/>
      <c r="B19" s="60" t="s">
        <v>28</v>
      </c>
      <c r="C19" s="46" t="n">
        <f aca="false">C8+C15</f>
        <v>19630</v>
      </c>
      <c r="D19" s="47" t="n">
        <f aca="false">D8+D15</f>
        <v>13004</v>
      </c>
      <c r="E19" s="48" t="n">
        <f aca="false">(C19/D19)-1</f>
        <v>0.509535527529991</v>
      </c>
    </row>
  </sheetData>
  <mergeCells count="4">
    <mergeCell ref="A2:A5"/>
    <mergeCell ref="A6:A12"/>
    <mergeCell ref="A13:A15"/>
    <mergeCell ref="A17:A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19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D1" activeCellId="0" sqref="D1"/>
    </sheetView>
  </sheetViews>
  <sheetFormatPr defaultColWidth="11.78515625" defaultRowHeight="12.8" zeroHeight="false" outlineLevelRow="0" outlineLevelCol="0"/>
  <cols>
    <col collapsed="false" customWidth="true" hidden="true" outlineLevel="0" max="3" min="1" style="68" width="11.52"/>
    <col collapsed="false" customWidth="true" hidden="false" outlineLevel="0" max="4" min="4" style="68" width="11.52"/>
    <col collapsed="false" customWidth="true" hidden="false" outlineLevel="0" max="16" min="5" style="69" width="11.59"/>
  </cols>
  <sheetData>
    <row r="1" customFormat="false" ht="12.8" hidden="false" customHeight="false" outlineLevel="0" collapsed="false">
      <c r="A1" s="70" t="s">
        <v>29</v>
      </c>
      <c r="B1" s="71" t="s">
        <v>30</v>
      </c>
      <c r="C1" s="68" t="s">
        <v>31</v>
      </c>
      <c r="D1" s="68" t="s">
        <v>32</v>
      </c>
      <c r="E1" s="72" t="s">
        <v>33</v>
      </c>
      <c r="F1" s="72" t="s">
        <v>34</v>
      </c>
      <c r="G1" s="72" t="s">
        <v>35</v>
      </c>
      <c r="H1" s="72" t="s">
        <v>36</v>
      </c>
      <c r="I1" s="73" t="s">
        <v>37</v>
      </c>
      <c r="J1" s="72" t="s">
        <v>38</v>
      </c>
      <c r="K1" s="72" t="s">
        <v>39</v>
      </c>
      <c r="L1" s="72" t="s">
        <v>40</v>
      </c>
      <c r="M1" s="73" t="s">
        <v>41</v>
      </c>
      <c r="N1" s="72" t="s">
        <v>42</v>
      </c>
      <c r="O1" s="73" t="s">
        <v>43</v>
      </c>
      <c r="P1" s="72" t="s">
        <v>44</v>
      </c>
    </row>
    <row r="2" customFormat="false" ht="12.8" hidden="false" customHeight="false" outlineLevel="0" collapsed="false">
      <c r="A2" s="70" t="s">
        <v>45</v>
      </c>
      <c r="B2" s="71" t="s">
        <v>46</v>
      </c>
      <c r="C2" s="68" t="s">
        <v>47</v>
      </c>
      <c r="D2" s="68" t="s">
        <v>48</v>
      </c>
      <c r="E2" s="74" t="n">
        <v>8797</v>
      </c>
      <c r="F2" s="74" t="n">
        <v>925</v>
      </c>
      <c r="G2" s="75" t="n">
        <v>1087</v>
      </c>
      <c r="H2" s="75" t="n">
        <v>23</v>
      </c>
      <c r="I2" s="75" t="n">
        <v>1609</v>
      </c>
      <c r="J2" s="75" t="n">
        <v>19</v>
      </c>
      <c r="K2" s="75" t="n">
        <v>982</v>
      </c>
      <c r="L2" s="75" t="n">
        <v>17</v>
      </c>
      <c r="M2" s="76" t="n">
        <f aca="false">+G2+K2</f>
        <v>2069</v>
      </c>
      <c r="N2" s="76" t="n">
        <f aca="false">+H2+L2</f>
        <v>40</v>
      </c>
      <c r="O2" s="76" t="n">
        <v>10406</v>
      </c>
      <c r="P2" s="74" t="n">
        <v>944</v>
      </c>
    </row>
    <row r="3" customFormat="false" ht="12.8" hidden="false" customHeight="false" outlineLevel="0" collapsed="false">
      <c r="A3" s="77" t="s">
        <v>49</v>
      </c>
      <c r="B3" s="78" t="s">
        <v>50</v>
      </c>
      <c r="C3" s="68" t="s">
        <v>51</v>
      </c>
      <c r="D3" s="68" t="s">
        <v>52</v>
      </c>
      <c r="E3" s="74" t="n">
        <v>1551</v>
      </c>
      <c r="F3" s="74" t="n">
        <v>397</v>
      </c>
      <c r="G3" s="75" t="n">
        <v>808</v>
      </c>
      <c r="H3" s="75" t="n">
        <v>191</v>
      </c>
      <c r="I3" s="75" t="n">
        <v>1319</v>
      </c>
      <c r="J3" s="75" t="n">
        <v>295</v>
      </c>
      <c r="K3" s="75" t="n">
        <v>698</v>
      </c>
      <c r="L3" s="75" t="n">
        <v>173</v>
      </c>
      <c r="M3" s="76" t="n">
        <f aca="false">+G3+K3</f>
        <v>1506</v>
      </c>
      <c r="N3" s="76" t="n">
        <f aca="false">+H3+L3</f>
        <v>364</v>
      </c>
      <c r="O3" s="79" t="n">
        <v>2870</v>
      </c>
      <c r="P3" s="80" t="n">
        <v>692</v>
      </c>
    </row>
    <row r="4" customFormat="false" ht="12.8" hidden="false" customHeight="false" outlineLevel="0" collapsed="false">
      <c r="A4" s="81" t="s">
        <v>53</v>
      </c>
      <c r="B4" s="82" t="s">
        <v>54</v>
      </c>
      <c r="C4" s="68" t="s">
        <v>55</v>
      </c>
      <c r="D4" s="68" t="s">
        <v>56</v>
      </c>
      <c r="E4" s="74" t="n">
        <v>342</v>
      </c>
      <c r="F4" s="74" t="n">
        <v>82</v>
      </c>
      <c r="G4" s="75" t="n">
        <v>164</v>
      </c>
      <c r="H4" s="75" t="n">
        <v>41</v>
      </c>
      <c r="I4" s="75" t="n">
        <v>322</v>
      </c>
      <c r="J4" s="75" t="n">
        <v>69</v>
      </c>
      <c r="K4" s="75" t="n">
        <v>134</v>
      </c>
      <c r="L4" s="75" t="n">
        <v>24</v>
      </c>
      <c r="M4" s="76" t="n">
        <f aca="false">+G4+K4</f>
        <v>298</v>
      </c>
      <c r="N4" s="76" t="n">
        <f aca="false">+H4+L4</f>
        <v>65</v>
      </c>
      <c r="O4" s="79" t="n">
        <v>664</v>
      </c>
      <c r="P4" s="80" t="n">
        <v>151</v>
      </c>
    </row>
    <row r="5" customFormat="false" ht="12.8" hidden="false" customHeight="false" outlineLevel="0" collapsed="false">
      <c r="A5" s="77" t="s">
        <v>57</v>
      </c>
      <c r="B5" s="78" t="s">
        <v>58</v>
      </c>
      <c r="C5" s="68" t="s">
        <v>59</v>
      </c>
      <c r="D5" s="68" t="s">
        <v>60</v>
      </c>
      <c r="E5" s="74" t="n">
        <v>203</v>
      </c>
      <c r="F5" s="74" t="n">
        <v>26</v>
      </c>
      <c r="G5" s="75" t="n">
        <v>167</v>
      </c>
      <c r="H5" s="75" t="n">
        <v>17</v>
      </c>
      <c r="I5" s="75" t="n">
        <v>258</v>
      </c>
      <c r="J5" s="75" t="n">
        <v>28</v>
      </c>
      <c r="K5" s="75" t="n">
        <v>163</v>
      </c>
      <c r="L5" s="75" t="n">
        <v>16</v>
      </c>
      <c r="M5" s="76" t="n">
        <f aca="false">+G5+K5</f>
        <v>330</v>
      </c>
      <c r="N5" s="76" t="n">
        <f aca="false">+H5+L5</f>
        <v>33</v>
      </c>
      <c r="O5" s="79" t="n">
        <v>461</v>
      </c>
      <c r="P5" s="80" t="n">
        <v>54</v>
      </c>
    </row>
    <row r="6" customFormat="false" ht="12.8" hidden="false" customHeight="false" outlineLevel="0" collapsed="false">
      <c r="A6" s="81" t="s">
        <v>61</v>
      </c>
      <c r="B6" s="82" t="s">
        <v>62</v>
      </c>
      <c r="C6" s="68" t="s">
        <v>63</v>
      </c>
      <c r="D6" s="68" t="s">
        <v>64</v>
      </c>
      <c r="E6" s="74" t="n">
        <v>3</v>
      </c>
      <c r="F6" s="74" t="n">
        <v>0</v>
      </c>
      <c r="G6" s="75" t="n">
        <v>0</v>
      </c>
      <c r="H6" s="75" t="n">
        <v>0</v>
      </c>
      <c r="I6" s="75" t="n">
        <v>5</v>
      </c>
      <c r="J6" s="75" t="n">
        <v>0</v>
      </c>
      <c r="K6" s="75" t="n">
        <v>3</v>
      </c>
      <c r="L6" s="75" t="n">
        <v>0</v>
      </c>
      <c r="M6" s="76" t="n">
        <f aca="false">+G6+K6</f>
        <v>3</v>
      </c>
      <c r="N6" s="76" t="n">
        <f aca="false">+H6+L6</f>
        <v>0</v>
      </c>
      <c r="O6" s="79" t="n">
        <v>8</v>
      </c>
      <c r="P6" s="80" t="n">
        <v>0</v>
      </c>
    </row>
    <row r="7" customFormat="false" ht="12.8" hidden="false" customHeight="false" outlineLevel="0" collapsed="false">
      <c r="A7" s="77" t="s">
        <v>65</v>
      </c>
      <c r="B7" s="78" t="s">
        <v>66</v>
      </c>
      <c r="C7" s="68" t="s">
        <v>67</v>
      </c>
      <c r="D7" s="68" t="s">
        <v>68</v>
      </c>
      <c r="E7" s="74" t="n">
        <v>68</v>
      </c>
      <c r="F7" s="74" t="n">
        <v>37</v>
      </c>
      <c r="G7" s="75" t="n">
        <v>33</v>
      </c>
      <c r="H7" s="75" t="n">
        <v>18</v>
      </c>
      <c r="I7" s="75" t="n">
        <v>46</v>
      </c>
      <c r="J7" s="75" t="n">
        <v>28</v>
      </c>
      <c r="K7" s="75" t="n">
        <v>27</v>
      </c>
      <c r="L7" s="75" t="n">
        <v>13</v>
      </c>
      <c r="M7" s="76" t="n">
        <f aca="false">+G7+K7</f>
        <v>60</v>
      </c>
      <c r="N7" s="76" t="n">
        <f aca="false">+H7+L7</f>
        <v>31</v>
      </c>
      <c r="O7" s="79" t="n">
        <v>114</v>
      </c>
      <c r="P7" s="80" t="n">
        <v>65</v>
      </c>
    </row>
    <row r="8" customFormat="false" ht="12.8" hidden="false" customHeight="false" outlineLevel="0" collapsed="false">
      <c r="A8" s="81" t="s">
        <v>69</v>
      </c>
      <c r="B8" s="82" t="s">
        <v>70</v>
      </c>
      <c r="C8" s="68" t="s">
        <v>71</v>
      </c>
      <c r="D8" s="68" t="s">
        <v>72</v>
      </c>
      <c r="E8" s="74" t="n">
        <v>131</v>
      </c>
      <c r="F8" s="74" t="n">
        <v>42</v>
      </c>
      <c r="G8" s="75" t="n">
        <v>169</v>
      </c>
      <c r="H8" s="75" t="n">
        <v>41</v>
      </c>
      <c r="I8" s="75" t="n">
        <v>116</v>
      </c>
      <c r="J8" s="75" t="n">
        <v>33</v>
      </c>
      <c r="K8" s="75" t="n">
        <v>138</v>
      </c>
      <c r="L8" s="75" t="n">
        <v>32</v>
      </c>
      <c r="M8" s="76" t="n">
        <f aca="false">+G8+K8</f>
        <v>307</v>
      </c>
      <c r="N8" s="76" t="n">
        <f aca="false">+H8+L8</f>
        <v>73</v>
      </c>
      <c r="O8" s="79" t="n">
        <v>247</v>
      </c>
      <c r="P8" s="80" t="n">
        <v>75</v>
      </c>
    </row>
    <row r="9" customFormat="false" ht="12.8" hidden="false" customHeight="false" outlineLevel="0" collapsed="false">
      <c r="A9" s="77" t="s">
        <v>73</v>
      </c>
      <c r="B9" s="78" t="s">
        <v>74</v>
      </c>
      <c r="C9" s="68" t="s">
        <v>75</v>
      </c>
      <c r="D9" s="68" t="s">
        <v>76</v>
      </c>
      <c r="E9" s="74" t="n">
        <v>4741</v>
      </c>
      <c r="F9" s="74" t="n">
        <v>387</v>
      </c>
      <c r="G9" s="75" t="n">
        <v>86</v>
      </c>
      <c r="H9" s="75" t="n">
        <v>20</v>
      </c>
      <c r="I9" s="75" t="n">
        <v>186</v>
      </c>
      <c r="J9" s="75" t="n">
        <v>23</v>
      </c>
      <c r="K9" s="75" t="n">
        <v>109</v>
      </c>
      <c r="L9" s="75" t="n">
        <v>16</v>
      </c>
      <c r="M9" s="76" t="n">
        <f aca="false">+G9+K9</f>
        <v>195</v>
      </c>
      <c r="N9" s="76" t="n">
        <f aca="false">+H9+L9</f>
        <v>36</v>
      </c>
      <c r="O9" s="79" t="n">
        <v>4927</v>
      </c>
      <c r="P9" s="80" t="n">
        <v>410</v>
      </c>
    </row>
    <row r="10" customFormat="false" ht="12.8" hidden="false" customHeight="false" outlineLevel="0" collapsed="false">
      <c r="A10" s="81" t="s">
        <v>77</v>
      </c>
      <c r="B10" s="82" t="s">
        <v>78</v>
      </c>
      <c r="C10" s="68" t="s">
        <v>79</v>
      </c>
      <c r="D10" s="68" t="s">
        <v>80</v>
      </c>
      <c r="E10" s="74" t="n">
        <v>87</v>
      </c>
      <c r="F10" s="74" t="n">
        <v>7</v>
      </c>
      <c r="G10" s="75" t="n">
        <v>19</v>
      </c>
      <c r="H10" s="75" t="n">
        <v>0</v>
      </c>
      <c r="I10" s="75" t="n">
        <v>54</v>
      </c>
      <c r="J10" s="75" t="n">
        <v>3</v>
      </c>
      <c r="K10" s="75" t="n">
        <v>33</v>
      </c>
      <c r="L10" s="75" t="n">
        <v>1</v>
      </c>
      <c r="M10" s="76" t="n">
        <f aca="false">+G10+K10</f>
        <v>52</v>
      </c>
      <c r="N10" s="76" t="n">
        <f aca="false">+H10+L10</f>
        <v>1</v>
      </c>
      <c r="O10" s="79" t="n">
        <v>141</v>
      </c>
      <c r="P10" s="80" t="n">
        <v>10</v>
      </c>
    </row>
    <row r="11" customFormat="false" ht="12.8" hidden="false" customHeight="false" outlineLevel="0" collapsed="false">
      <c r="A11" s="81" t="s">
        <v>81</v>
      </c>
      <c r="B11" s="82" t="s">
        <v>82</v>
      </c>
      <c r="C11" s="68" t="s">
        <v>83</v>
      </c>
      <c r="D11" s="68" t="s">
        <v>84</v>
      </c>
      <c r="E11" s="74" t="n">
        <v>151</v>
      </c>
      <c r="F11" s="74" t="n">
        <v>5</v>
      </c>
      <c r="G11" s="75" t="n">
        <v>55</v>
      </c>
      <c r="H11" s="75" t="n">
        <v>0</v>
      </c>
      <c r="I11" s="75" t="n">
        <v>114</v>
      </c>
      <c r="J11" s="75" t="n">
        <v>3</v>
      </c>
      <c r="K11" s="75" t="n">
        <v>47</v>
      </c>
      <c r="L11" s="75" t="n">
        <v>1</v>
      </c>
      <c r="M11" s="76" t="n">
        <f aca="false">+G11+K11</f>
        <v>102</v>
      </c>
      <c r="N11" s="76" t="n">
        <f aca="false">+H11+L11</f>
        <v>1</v>
      </c>
      <c r="O11" s="79" t="n">
        <v>265</v>
      </c>
      <c r="P11" s="80" t="n">
        <v>8</v>
      </c>
    </row>
    <row r="12" customFormat="false" ht="12.8" hidden="false" customHeight="false" outlineLevel="0" collapsed="false">
      <c r="A12" s="81" t="s">
        <v>85</v>
      </c>
      <c r="B12" s="82" t="s">
        <v>86</v>
      </c>
      <c r="C12" s="68" t="s">
        <v>87</v>
      </c>
      <c r="D12" s="68" t="s">
        <v>88</v>
      </c>
      <c r="E12" s="74" t="n">
        <v>49</v>
      </c>
      <c r="F12" s="74" t="n">
        <v>5</v>
      </c>
      <c r="G12" s="75" t="n">
        <v>11</v>
      </c>
      <c r="H12" s="75" t="n">
        <v>0</v>
      </c>
      <c r="I12" s="75" t="n">
        <v>27</v>
      </c>
      <c r="J12" s="75" t="n">
        <v>2</v>
      </c>
      <c r="K12" s="75" t="n">
        <v>10</v>
      </c>
      <c r="L12" s="75" t="n">
        <v>0</v>
      </c>
      <c r="M12" s="76" t="n">
        <f aca="false">+G12+K12</f>
        <v>21</v>
      </c>
      <c r="N12" s="76" t="n">
        <f aca="false">+H12+L12</f>
        <v>0</v>
      </c>
      <c r="O12" s="79" t="n">
        <v>76</v>
      </c>
      <c r="P12" s="80" t="n">
        <v>7</v>
      </c>
    </row>
    <row r="13" customFormat="false" ht="12.8" hidden="false" customHeight="false" outlineLevel="0" collapsed="false">
      <c r="A13" s="77" t="s">
        <v>89</v>
      </c>
      <c r="B13" s="78" t="s">
        <v>90</v>
      </c>
      <c r="C13" s="68" t="s">
        <v>91</v>
      </c>
      <c r="D13" s="68" t="s">
        <v>92</v>
      </c>
      <c r="E13" s="74" t="n">
        <v>2</v>
      </c>
      <c r="F13" s="74" t="n">
        <v>0</v>
      </c>
      <c r="G13" s="75" t="n">
        <v>1</v>
      </c>
      <c r="H13" s="75" t="n">
        <v>0</v>
      </c>
      <c r="I13" s="75" t="n">
        <v>4</v>
      </c>
      <c r="J13" s="75" t="n">
        <v>0</v>
      </c>
      <c r="K13" s="75" t="n">
        <v>1</v>
      </c>
      <c r="L13" s="75" t="n">
        <v>0</v>
      </c>
      <c r="M13" s="76" t="n">
        <f aca="false">+G13+K13</f>
        <v>2</v>
      </c>
      <c r="N13" s="76" t="n">
        <f aca="false">+H13+L13</f>
        <v>0</v>
      </c>
      <c r="O13" s="79" t="n">
        <v>6</v>
      </c>
      <c r="P13" s="80" t="n">
        <v>0</v>
      </c>
    </row>
    <row r="14" customFormat="false" ht="12.8" hidden="false" customHeight="false" outlineLevel="0" collapsed="false">
      <c r="A14" s="81" t="s">
        <v>93</v>
      </c>
      <c r="B14" s="82" t="s">
        <v>94</v>
      </c>
      <c r="C14" s="68" t="s">
        <v>95</v>
      </c>
      <c r="D14" s="68" t="s">
        <v>96</v>
      </c>
      <c r="E14" s="74" t="n">
        <v>28</v>
      </c>
      <c r="F14" s="74" t="n">
        <v>3</v>
      </c>
      <c r="G14" s="75" t="n">
        <v>23</v>
      </c>
      <c r="H14" s="75" t="n">
        <v>1</v>
      </c>
      <c r="I14" s="75" t="n">
        <v>28</v>
      </c>
      <c r="J14" s="75" t="n">
        <v>1</v>
      </c>
      <c r="K14" s="75" t="n">
        <v>20</v>
      </c>
      <c r="L14" s="75" t="n">
        <v>1</v>
      </c>
      <c r="M14" s="76" t="n">
        <f aca="false">+G14+K14</f>
        <v>43</v>
      </c>
      <c r="N14" s="76" t="n">
        <f aca="false">+H14+L14</f>
        <v>2</v>
      </c>
      <c r="O14" s="79" t="n">
        <v>56</v>
      </c>
      <c r="P14" s="80" t="n">
        <v>4</v>
      </c>
    </row>
    <row r="15" customFormat="false" ht="12.8" hidden="false" customHeight="false" outlineLevel="0" collapsed="false">
      <c r="A15" s="81" t="s">
        <v>97</v>
      </c>
      <c r="B15" s="82" t="s">
        <v>98</v>
      </c>
      <c r="C15" s="69" t="s">
        <v>99</v>
      </c>
      <c r="D15" s="83" t="s">
        <v>100</v>
      </c>
      <c r="E15" s="74" t="n">
        <v>4</v>
      </c>
      <c r="F15" s="74" t="n">
        <v>1</v>
      </c>
      <c r="G15" s="75" t="n">
        <v>1</v>
      </c>
      <c r="H15" s="75" t="n">
        <v>0</v>
      </c>
      <c r="I15" s="75" t="n">
        <v>0</v>
      </c>
      <c r="J15" s="75" t="n">
        <v>0</v>
      </c>
      <c r="K15" s="75" t="n">
        <v>0</v>
      </c>
      <c r="L15" s="75" t="n">
        <v>0</v>
      </c>
      <c r="M15" s="76" t="n">
        <f aca="false">+G15+K15</f>
        <v>1</v>
      </c>
      <c r="N15" s="76" t="n">
        <f aca="false">+H15+L15</f>
        <v>0</v>
      </c>
      <c r="O15" s="79" t="n">
        <v>4</v>
      </c>
      <c r="P15" s="80" t="n">
        <v>1</v>
      </c>
    </row>
    <row r="16" customFormat="false" ht="12.8" hidden="false" customHeight="false" outlineLevel="0" collapsed="false">
      <c r="A16" s="81" t="s">
        <v>101</v>
      </c>
      <c r="B16" s="82" t="s">
        <v>102</v>
      </c>
      <c r="C16" s="68" t="s">
        <v>103</v>
      </c>
      <c r="D16" s="68" t="s">
        <v>104</v>
      </c>
      <c r="E16" s="74" t="n">
        <v>58</v>
      </c>
      <c r="F16" s="74" t="n">
        <v>8</v>
      </c>
      <c r="G16" s="75" t="n">
        <v>30</v>
      </c>
      <c r="H16" s="75" t="n">
        <v>4</v>
      </c>
      <c r="I16" s="75" t="n">
        <v>58</v>
      </c>
      <c r="J16" s="75" t="n">
        <v>5</v>
      </c>
      <c r="K16" s="75" t="n">
        <v>18</v>
      </c>
      <c r="L16" s="75" t="n">
        <v>1</v>
      </c>
      <c r="M16" s="76" t="n">
        <f aca="false">+G16+K16</f>
        <v>48</v>
      </c>
      <c r="N16" s="76" t="n">
        <f aca="false">+H16+L16</f>
        <v>5</v>
      </c>
      <c r="O16" s="79" t="n">
        <v>116</v>
      </c>
      <c r="P16" s="80" t="n">
        <v>13</v>
      </c>
    </row>
    <row r="17" customFormat="false" ht="12.8" hidden="false" customHeight="false" outlineLevel="0" collapsed="false">
      <c r="A17" s="81" t="s">
        <v>105</v>
      </c>
      <c r="B17" s="82" t="s">
        <v>106</v>
      </c>
      <c r="C17" s="68" t="s">
        <v>107</v>
      </c>
      <c r="D17" s="68" t="s">
        <v>108</v>
      </c>
      <c r="E17" s="74" t="n">
        <v>941</v>
      </c>
      <c r="F17" s="74" t="n">
        <v>164</v>
      </c>
      <c r="G17" s="75" t="n">
        <v>512</v>
      </c>
      <c r="H17" s="75" t="n">
        <v>41</v>
      </c>
      <c r="I17" s="75" t="n">
        <v>929</v>
      </c>
      <c r="J17" s="75" t="n">
        <v>134</v>
      </c>
      <c r="K17" s="75" t="n">
        <v>570</v>
      </c>
      <c r="L17" s="75" t="n">
        <v>43</v>
      </c>
      <c r="M17" s="76" t="n">
        <f aca="false">+G17+K17</f>
        <v>1082</v>
      </c>
      <c r="N17" s="76" t="n">
        <f aca="false">+H17+L17</f>
        <v>84</v>
      </c>
      <c r="O17" s="79" t="n">
        <v>1870</v>
      </c>
      <c r="P17" s="80" t="n">
        <v>298</v>
      </c>
    </row>
    <row r="18" customFormat="false" ht="12.8" hidden="false" customHeight="false" outlineLevel="0" collapsed="false">
      <c r="A18" s="77" t="s">
        <v>109</v>
      </c>
      <c r="B18" s="78" t="s">
        <v>110</v>
      </c>
      <c r="C18" s="68" t="s">
        <v>111</v>
      </c>
      <c r="D18" s="68" t="s">
        <v>112</v>
      </c>
      <c r="E18" s="74" t="n">
        <v>144</v>
      </c>
      <c r="F18" s="74" t="n">
        <v>36</v>
      </c>
      <c r="G18" s="75" t="n">
        <v>80</v>
      </c>
      <c r="H18" s="75" t="n">
        <v>1</v>
      </c>
      <c r="I18" s="75" t="n">
        <v>94</v>
      </c>
      <c r="J18" s="75" t="n">
        <v>10</v>
      </c>
      <c r="K18" s="75" t="n">
        <v>65</v>
      </c>
      <c r="L18" s="75" t="n">
        <v>6</v>
      </c>
      <c r="M18" s="76" t="n">
        <f aca="false">+G18+K18</f>
        <v>145</v>
      </c>
      <c r="N18" s="76" t="n">
        <f aca="false">+H18+L18</f>
        <v>7</v>
      </c>
      <c r="O18" s="79" t="n">
        <v>238</v>
      </c>
      <c r="P18" s="80" t="n">
        <v>46</v>
      </c>
    </row>
    <row r="19" customFormat="false" ht="12.8" hidden="false" customHeight="false" outlineLevel="0" collapsed="false">
      <c r="A19" s="81" t="s">
        <v>113</v>
      </c>
      <c r="B19" s="82" t="s">
        <v>114</v>
      </c>
      <c r="C19" s="68" t="s">
        <v>115</v>
      </c>
      <c r="D19" s="68" t="s">
        <v>116</v>
      </c>
      <c r="E19" s="74" t="n">
        <v>215</v>
      </c>
      <c r="F19" s="74" t="n">
        <v>51</v>
      </c>
      <c r="G19" s="75" t="n">
        <v>50</v>
      </c>
      <c r="H19" s="75" t="n">
        <v>8</v>
      </c>
      <c r="I19" s="75" t="n">
        <v>182</v>
      </c>
      <c r="J19" s="75" t="n">
        <v>25</v>
      </c>
      <c r="K19" s="75" t="n">
        <v>66</v>
      </c>
      <c r="L19" s="75" t="n">
        <v>4</v>
      </c>
      <c r="M19" s="76" t="n">
        <f aca="false">+G19+K19</f>
        <v>116</v>
      </c>
      <c r="N19" s="76" t="n">
        <f aca="false">+H19+L19</f>
        <v>12</v>
      </c>
      <c r="O19" s="79" t="n">
        <v>397</v>
      </c>
      <c r="P19" s="80" t="n">
        <v>76</v>
      </c>
    </row>
    <row r="20" customFormat="false" ht="12.8" hidden="false" customHeight="false" outlineLevel="0" collapsed="false">
      <c r="A20" s="77" t="s">
        <v>117</v>
      </c>
      <c r="B20" s="78" t="s">
        <v>118</v>
      </c>
      <c r="C20" s="68" t="s">
        <v>119</v>
      </c>
      <c r="D20" s="68" t="s">
        <v>120</v>
      </c>
      <c r="E20" s="74" t="n">
        <v>1301</v>
      </c>
      <c r="F20" s="74" t="n">
        <v>223</v>
      </c>
      <c r="G20" s="75" t="n">
        <v>768</v>
      </c>
      <c r="H20" s="75" t="n">
        <v>53</v>
      </c>
      <c r="I20" s="75" t="n">
        <v>1580</v>
      </c>
      <c r="J20" s="75" t="n">
        <v>145</v>
      </c>
      <c r="K20" s="75" t="n">
        <v>1649</v>
      </c>
      <c r="L20" s="75" t="n">
        <v>50</v>
      </c>
      <c r="M20" s="76" t="n">
        <f aca="false">+G20+K20</f>
        <v>2417</v>
      </c>
      <c r="N20" s="76" t="n">
        <f aca="false">+H20+L20</f>
        <v>103</v>
      </c>
      <c r="O20" s="79" t="n">
        <v>2881</v>
      </c>
      <c r="P20" s="80" t="n">
        <v>368</v>
      </c>
    </row>
    <row r="21" customFormat="false" ht="12.8" hidden="false" customHeight="false" outlineLevel="0" collapsed="false">
      <c r="A21" s="81" t="s">
        <v>121</v>
      </c>
      <c r="B21" s="82" t="s">
        <v>122</v>
      </c>
      <c r="C21" s="68" t="s">
        <v>123</v>
      </c>
      <c r="D21" s="68" t="s">
        <v>124</v>
      </c>
      <c r="E21" s="74" t="n">
        <v>5</v>
      </c>
      <c r="F21" s="74" t="n">
        <v>0</v>
      </c>
      <c r="G21" s="75" t="n">
        <v>1</v>
      </c>
      <c r="H21" s="75" t="n">
        <v>0</v>
      </c>
      <c r="I21" s="75" t="n">
        <v>3</v>
      </c>
      <c r="J21" s="75" t="n">
        <v>0</v>
      </c>
      <c r="K21" s="75" t="n">
        <v>2</v>
      </c>
      <c r="L21" s="75" t="n">
        <v>0</v>
      </c>
      <c r="M21" s="76" t="n">
        <f aca="false">+G21+K21</f>
        <v>3</v>
      </c>
      <c r="N21" s="76" t="n">
        <f aca="false">+H21+L21</f>
        <v>0</v>
      </c>
      <c r="O21" s="79" t="n">
        <v>8</v>
      </c>
      <c r="P21" s="80" t="n">
        <v>0</v>
      </c>
    </row>
    <row r="22" customFormat="false" ht="12.8" hidden="false" customHeight="false" outlineLevel="0" collapsed="false">
      <c r="A22" s="77" t="s">
        <v>125</v>
      </c>
      <c r="B22" s="78" t="s">
        <v>126</v>
      </c>
      <c r="C22" s="68" t="s">
        <v>127</v>
      </c>
      <c r="D22" s="68" t="s">
        <v>128</v>
      </c>
      <c r="E22" s="74" t="n">
        <v>394</v>
      </c>
      <c r="F22" s="74" t="n">
        <v>50</v>
      </c>
      <c r="G22" s="75" t="n">
        <v>60</v>
      </c>
      <c r="H22" s="75" t="n">
        <v>2</v>
      </c>
      <c r="I22" s="75" t="n">
        <v>245</v>
      </c>
      <c r="J22" s="75" t="n">
        <v>9</v>
      </c>
      <c r="K22" s="75" t="n">
        <v>79</v>
      </c>
      <c r="L22" s="75" t="n">
        <v>7</v>
      </c>
      <c r="M22" s="76" t="n">
        <f aca="false">+G22+K22</f>
        <v>139</v>
      </c>
      <c r="N22" s="76" t="n">
        <f aca="false">+H22+L22</f>
        <v>9</v>
      </c>
      <c r="O22" s="79" t="n">
        <v>639</v>
      </c>
      <c r="P22" s="80" t="n">
        <v>59</v>
      </c>
    </row>
    <row r="23" customFormat="false" ht="12.8" hidden="false" customHeight="false" outlineLevel="0" collapsed="false">
      <c r="A23" s="81" t="s">
        <v>129</v>
      </c>
      <c r="B23" s="82" t="s">
        <v>130</v>
      </c>
      <c r="C23" s="68" t="s">
        <v>131</v>
      </c>
      <c r="D23" s="68" t="s">
        <v>132</v>
      </c>
      <c r="E23" s="74" t="n">
        <v>278</v>
      </c>
      <c r="F23" s="74" t="n">
        <v>12</v>
      </c>
      <c r="G23" s="75" t="n">
        <v>121</v>
      </c>
      <c r="H23" s="75" t="n">
        <v>1</v>
      </c>
      <c r="I23" s="75" t="n">
        <v>257</v>
      </c>
      <c r="J23" s="75" t="n">
        <v>6</v>
      </c>
      <c r="K23" s="75" t="n">
        <v>128</v>
      </c>
      <c r="L23" s="75" t="n">
        <v>1</v>
      </c>
      <c r="M23" s="76" t="n">
        <f aca="false">+G23+K23</f>
        <v>249</v>
      </c>
      <c r="N23" s="76" t="n">
        <f aca="false">+H23+L23</f>
        <v>2</v>
      </c>
      <c r="O23" s="79" t="n">
        <v>535</v>
      </c>
      <c r="P23" s="80" t="n">
        <v>18</v>
      </c>
    </row>
    <row r="24" customFormat="false" ht="12.8" hidden="false" customHeight="false" outlineLevel="0" collapsed="false">
      <c r="A24" s="77" t="s">
        <v>133</v>
      </c>
      <c r="B24" s="78" t="s">
        <v>134</v>
      </c>
      <c r="C24" s="68" t="s">
        <v>135</v>
      </c>
      <c r="D24" s="68" t="s">
        <v>136</v>
      </c>
      <c r="E24" s="74" t="n">
        <v>224</v>
      </c>
      <c r="F24" s="74" t="n">
        <v>25</v>
      </c>
      <c r="G24" s="75" t="n">
        <v>83</v>
      </c>
      <c r="H24" s="75" t="n">
        <v>10</v>
      </c>
      <c r="I24" s="75" t="n">
        <v>254</v>
      </c>
      <c r="J24" s="75" t="n">
        <v>18</v>
      </c>
      <c r="K24" s="75" t="n">
        <v>93</v>
      </c>
      <c r="L24" s="75" t="n">
        <v>4</v>
      </c>
      <c r="M24" s="76" t="n">
        <f aca="false">+G24+K24</f>
        <v>176</v>
      </c>
      <c r="N24" s="76" t="n">
        <f aca="false">+H24+L24</f>
        <v>14</v>
      </c>
      <c r="O24" s="79" t="n">
        <v>478</v>
      </c>
      <c r="P24" s="80" t="n">
        <v>43</v>
      </c>
    </row>
    <row r="25" customFormat="false" ht="12.8" hidden="false" customHeight="false" outlineLevel="0" collapsed="false">
      <c r="A25" s="77" t="s">
        <v>137</v>
      </c>
      <c r="B25" s="78" t="s">
        <v>138</v>
      </c>
      <c r="C25" s="68" t="s">
        <v>139</v>
      </c>
      <c r="D25" s="68" t="s">
        <v>140</v>
      </c>
      <c r="E25" s="74" t="n">
        <v>80</v>
      </c>
      <c r="F25" s="74" t="n">
        <v>13</v>
      </c>
      <c r="G25" s="75" t="n">
        <v>8</v>
      </c>
      <c r="H25" s="75" t="n">
        <v>2</v>
      </c>
      <c r="I25" s="75" t="n">
        <v>46</v>
      </c>
      <c r="J25" s="75" t="n">
        <v>11</v>
      </c>
      <c r="K25" s="75" t="n">
        <v>10</v>
      </c>
      <c r="L25" s="75" t="n">
        <v>4</v>
      </c>
      <c r="M25" s="76" t="n">
        <f aca="false">+G25+K25</f>
        <v>18</v>
      </c>
      <c r="N25" s="76" t="n">
        <f aca="false">+H25+L25</f>
        <v>6</v>
      </c>
      <c r="O25" s="79" t="n">
        <v>126</v>
      </c>
      <c r="P25" s="80" t="n">
        <v>24</v>
      </c>
    </row>
    <row r="26" customFormat="false" ht="12.8" hidden="false" customHeight="false" outlineLevel="0" collapsed="false">
      <c r="A26" s="81" t="s">
        <v>141</v>
      </c>
      <c r="B26" s="82" t="s">
        <v>142</v>
      </c>
      <c r="C26" s="68" t="s">
        <v>143</v>
      </c>
      <c r="D26" s="68" t="s">
        <v>144</v>
      </c>
      <c r="E26" s="74" t="n">
        <v>38</v>
      </c>
      <c r="F26" s="74" t="n">
        <v>2</v>
      </c>
      <c r="G26" s="75" t="n">
        <v>8</v>
      </c>
      <c r="H26" s="75" t="n">
        <v>4</v>
      </c>
      <c r="I26" s="75" t="n">
        <v>22</v>
      </c>
      <c r="J26" s="75" t="n">
        <v>6</v>
      </c>
      <c r="K26" s="75" t="n">
        <v>7</v>
      </c>
      <c r="L26" s="75" t="n">
        <v>3</v>
      </c>
      <c r="M26" s="76" t="n">
        <f aca="false">+G26+K26</f>
        <v>15</v>
      </c>
      <c r="N26" s="76" t="n">
        <f aca="false">+H26+L26</f>
        <v>7</v>
      </c>
      <c r="O26" s="79" t="n">
        <v>60</v>
      </c>
      <c r="P26" s="80" t="n">
        <v>8</v>
      </c>
    </row>
    <row r="27" customFormat="false" ht="12.8" hidden="false" customHeight="false" outlineLevel="0" collapsed="false">
      <c r="A27" s="77" t="s">
        <v>145</v>
      </c>
      <c r="B27" s="78" t="s">
        <v>146</v>
      </c>
      <c r="C27" s="68" t="s">
        <v>147</v>
      </c>
      <c r="D27" s="68" t="s">
        <v>148</v>
      </c>
      <c r="E27" s="74" t="n">
        <v>1</v>
      </c>
      <c r="F27" s="74" t="n">
        <v>0</v>
      </c>
      <c r="G27" s="75" t="n">
        <v>1</v>
      </c>
      <c r="H27" s="75" t="n">
        <v>0</v>
      </c>
      <c r="I27" s="75" t="n">
        <v>2</v>
      </c>
      <c r="J27" s="75" t="n">
        <v>0</v>
      </c>
      <c r="K27" s="75" t="n">
        <v>3</v>
      </c>
      <c r="L27" s="75" t="n">
        <v>0</v>
      </c>
      <c r="M27" s="76" t="n">
        <f aca="false">+G27+K27</f>
        <v>4</v>
      </c>
      <c r="N27" s="76" t="n">
        <f aca="false">+H27+L27</f>
        <v>0</v>
      </c>
      <c r="O27" s="79" t="n">
        <v>3</v>
      </c>
      <c r="P27" s="80" t="n">
        <v>0</v>
      </c>
    </row>
    <row r="28" customFormat="false" ht="12.8" hidden="false" customHeight="false" outlineLevel="0" collapsed="false">
      <c r="A28" s="81" t="s">
        <v>149</v>
      </c>
      <c r="B28" s="82" t="s">
        <v>150</v>
      </c>
      <c r="C28" s="68" t="s">
        <v>151</v>
      </c>
      <c r="D28" s="68" t="s">
        <v>152</v>
      </c>
      <c r="E28" s="74" t="n">
        <v>31</v>
      </c>
      <c r="F28" s="74" t="n">
        <v>6</v>
      </c>
      <c r="G28" s="75" t="n">
        <v>4</v>
      </c>
      <c r="H28" s="75" t="n">
        <v>0</v>
      </c>
      <c r="I28" s="75" t="n">
        <v>60</v>
      </c>
      <c r="J28" s="75" t="n">
        <v>2</v>
      </c>
      <c r="K28" s="75" t="n">
        <v>8</v>
      </c>
      <c r="L28" s="75" t="n">
        <v>0</v>
      </c>
      <c r="M28" s="76" t="n">
        <f aca="false">+G28+K28</f>
        <v>12</v>
      </c>
      <c r="N28" s="76" t="n">
        <f aca="false">+H28+L28</f>
        <v>0</v>
      </c>
      <c r="O28" s="79" t="n">
        <v>91</v>
      </c>
      <c r="P28" s="80" t="n">
        <v>8</v>
      </c>
    </row>
    <row r="29" customFormat="false" ht="12.8" hidden="false" customHeight="false" outlineLevel="0" collapsed="false">
      <c r="A29" s="77" t="s">
        <v>153</v>
      </c>
      <c r="B29" s="78" t="s">
        <v>154</v>
      </c>
      <c r="C29" s="68" t="s">
        <v>155</v>
      </c>
      <c r="D29" s="68" t="s">
        <v>156</v>
      </c>
      <c r="E29" s="74" t="n">
        <v>1024</v>
      </c>
      <c r="F29" s="74" t="n">
        <v>170</v>
      </c>
      <c r="G29" s="75" t="n">
        <v>68</v>
      </c>
      <c r="H29" s="75" t="n">
        <v>14</v>
      </c>
      <c r="I29" s="75" t="n">
        <v>162</v>
      </c>
      <c r="J29" s="75" t="n">
        <v>16</v>
      </c>
      <c r="K29" s="75" t="n">
        <v>58</v>
      </c>
      <c r="L29" s="75" t="n">
        <v>5</v>
      </c>
      <c r="M29" s="76" t="n">
        <f aca="false">+G29+K29</f>
        <v>126</v>
      </c>
      <c r="N29" s="76" t="n">
        <f aca="false">+H29+L29</f>
        <v>19</v>
      </c>
      <c r="O29" s="79" t="n">
        <v>1186</v>
      </c>
      <c r="P29" s="80" t="n">
        <v>186</v>
      </c>
    </row>
    <row r="30" customFormat="false" ht="12.8" hidden="false" customHeight="false" outlineLevel="0" collapsed="false">
      <c r="A30" s="77" t="s">
        <v>157</v>
      </c>
      <c r="B30" s="78" t="s">
        <v>158</v>
      </c>
      <c r="C30" s="68" t="s">
        <v>159</v>
      </c>
      <c r="D30" s="68" t="s">
        <v>160</v>
      </c>
      <c r="E30" s="74" t="n">
        <v>4</v>
      </c>
      <c r="F30" s="74" t="n">
        <v>0</v>
      </c>
      <c r="G30" s="75" t="n">
        <v>1</v>
      </c>
      <c r="H30" s="75" t="n">
        <v>0</v>
      </c>
      <c r="I30" s="75" t="n">
        <v>2</v>
      </c>
      <c r="J30" s="75" t="n">
        <v>1</v>
      </c>
      <c r="K30" s="75" t="n">
        <v>2</v>
      </c>
      <c r="L30" s="75" t="n">
        <v>1</v>
      </c>
      <c r="M30" s="76" t="n">
        <f aca="false">+G30+K30</f>
        <v>3</v>
      </c>
      <c r="N30" s="76" t="n">
        <f aca="false">+H30+L30</f>
        <v>1</v>
      </c>
      <c r="O30" s="79" t="n">
        <v>6</v>
      </c>
      <c r="P30" s="80" t="n">
        <v>1</v>
      </c>
    </row>
    <row r="31" customFormat="false" ht="12.8" hidden="false" customHeight="false" outlineLevel="0" collapsed="false">
      <c r="A31" s="81" t="s">
        <v>161</v>
      </c>
      <c r="B31" s="82" t="s">
        <v>162</v>
      </c>
      <c r="C31" s="68" t="s">
        <v>163</v>
      </c>
      <c r="D31" s="68" t="s">
        <v>164</v>
      </c>
      <c r="E31" s="74" t="n">
        <v>205</v>
      </c>
      <c r="F31" s="74" t="n">
        <v>69</v>
      </c>
      <c r="G31" s="75" t="n">
        <v>39</v>
      </c>
      <c r="H31" s="75" t="n">
        <v>14</v>
      </c>
      <c r="I31" s="75" t="n">
        <v>32</v>
      </c>
      <c r="J31" s="75" t="n">
        <v>16</v>
      </c>
      <c r="K31" s="75" t="n">
        <v>36</v>
      </c>
      <c r="L31" s="75" t="n">
        <v>13</v>
      </c>
      <c r="M31" s="76" t="n">
        <f aca="false">+G31+K31</f>
        <v>75</v>
      </c>
      <c r="N31" s="76" t="n">
        <f aca="false">+H31+L31</f>
        <v>27</v>
      </c>
      <c r="O31" s="79" t="n">
        <v>237</v>
      </c>
      <c r="P31" s="80" t="n">
        <v>85</v>
      </c>
    </row>
    <row r="32" customFormat="false" ht="12.8" hidden="false" customHeight="false" outlineLevel="0" collapsed="false">
      <c r="A32" s="77" t="s">
        <v>165</v>
      </c>
      <c r="B32" s="78" t="s">
        <v>166</v>
      </c>
      <c r="C32" s="68" t="s">
        <v>167</v>
      </c>
      <c r="D32" s="68" t="s">
        <v>168</v>
      </c>
      <c r="E32" s="74" t="n">
        <v>167</v>
      </c>
      <c r="F32" s="74" t="n">
        <v>39</v>
      </c>
      <c r="G32" s="75" t="n">
        <v>6</v>
      </c>
      <c r="H32" s="75" t="n">
        <v>0</v>
      </c>
      <c r="I32" s="75" t="n">
        <v>38</v>
      </c>
      <c r="J32" s="75" t="n">
        <v>6</v>
      </c>
      <c r="K32" s="75" t="n">
        <v>2</v>
      </c>
      <c r="L32" s="75" t="n">
        <v>0</v>
      </c>
      <c r="M32" s="76" t="n">
        <f aca="false">+G32+K32</f>
        <v>8</v>
      </c>
      <c r="N32" s="76" t="n">
        <f aca="false">+H32+L32</f>
        <v>0</v>
      </c>
      <c r="O32" s="79" t="n">
        <v>205</v>
      </c>
      <c r="P32" s="80" t="n">
        <v>45</v>
      </c>
    </row>
    <row r="33" customFormat="false" ht="12.8" hidden="false" customHeight="false" outlineLevel="0" collapsed="false">
      <c r="A33" s="81" t="s">
        <v>169</v>
      </c>
      <c r="B33" s="82" t="s">
        <v>170</v>
      </c>
      <c r="C33" s="68" t="s">
        <v>171</v>
      </c>
      <c r="D33" s="68" t="s">
        <v>172</v>
      </c>
      <c r="E33" s="74" t="n">
        <v>623</v>
      </c>
      <c r="F33" s="74" t="n">
        <v>20</v>
      </c>
      <c r="G33" s="75" t="n">
        <v>388</v>
      </c>
      <c r="H33" s="75" t="n">
        <v>3</v>
      </c>
      <c r="I33" s="75" t="n">
        <v>428</v>
      </c>
      <c r="J33" s="75" t="n">
        <v>20</v>
      </c>
      <c r="K33" s="75" t="n">
        <v>368</v>
      </c>
      <c r="L33" s="75" t="n">
        <v>3</v>
      </c>
      <c r="M33" s="76" t="n">
        <f aca="false">+G33+K33</f>
        <v>756</v>
      </c>
      <c r="N33" s="76" t="n">
        <f aca="false">+H33+L33</f>
        <v>6</v>
      </c>
      <c r="O33" s="79" t="n">
        <v>1051</v>
      </c>
      <c r="P33" s="80" t="n">
        <v>40</v>
      </c>
    </row>
    <row r="34" customFormat="false" ht="12.8" hidden="false" customHeight="false" outlineLevel="0" collapsed="false">
      <c r="A34" s="77" t="s">
        <v>173</v>
      </c>
      <c r="B34" s="78" t="s">
        <v>174</v>
      </c>
      <c r="C34" s="68" t="s">
        <v>175</v>
      </c>
      <c r="D34" s="68" t="s">
        <v>176</v>
      </c>
      <c r="E34" s="74" t="n">
        <v>2</v>
      </c>
      <c r="F34" s="74" t="n">
        <v>0</v>
      </c>
      <c r="G34" s="75" t="n">
        <v>1</v>
      </c>
      <c r="H34" s="75" t="n">
        <v>0</v>
      </c>
      <c r="I34" s="75" t="n">
        <v>1</v>
      </c>
      <c r="J34" s="75" t="n">
        <v>0</v>
      </c>
      <c r="K34" s="75" t="n">
        <v>5</v>
      </c>
      <c r="L34" s="75" t="n">
        <v>0</v>
      </c>
      <c r="M34" s="76" t="n">
        <f aca="false">+G34+K34</f>
        <v>6</v>
      </c>
      <c r="N34" s="76" t="n">
        <f aca="false">+H34+L34</f>
        <v>0</v>
      </c>
      <c r="O34" s="79" t="n">
        <v>3</v>
      </c>
      <c r="P34" s="80" t="n">
        <v>0</v>
      </c>
    </row>
    <row r="35" customFormat="false" ht="12.8" hidden="false" customHeight="false" outlineLevel="0" collapsed="false">
      <c r="A35" s="81" t="s">
        <v>177</v>
      </c>
      <c r="B35" s="82" t="s">
        <v>178</v>
      </c>
      <c r="C35" s="68" t="s">
        <v>179</v>
      </c>
      <c r="D35" s="68" t="s">
        <v>180</v>
      </c>
      <c r="E35" s="74" t="n">
        <v>396</v>
      </c>
      <c r="F35" s="74" t="n">
        <v>39</v>
      </c>
      <c r="G35" s="75" t="n">
        <v>86</v>
      </c>
      <c r="H35" s="75" t="n">
        <v>5</v>
      </c>
      <c r="I35" s="75" t="n">
        <v>143</v>
      </c>
      <c r="J35" s="75" t="n">
        <v>20</v>
      </c>
      <c r="K35" s="75" t="n">
        <v>97</v>
      </c>
      <c r="L35" s="75" t="n">
        <v>2</v>
      </c>
      <c r="M35" s="76" t="n">
        <f aca="false">+G35+K35</f>
        <v>183</v>
      </c>
      <c r="N35" s="76" t="n">
        <f aca="false">+H35+L35</f>
        <v>7</v>
      </c>
      <c r="O35" s="79" t="n">
        <v>539</v>
      </c>
      <c r="P35" s="80" t="n">
        <v>59</v>
      </c>
    </row>
    <row r="36" customFormat="false" ht="12.8" hidden="false" customHeight="false" outlineLevel="0" collapsed="false">
      <c r="A36" s="77" t="s">
        <v>181</v>
      </c>
      <c r="B36" s="78" t="s">
        <v>182</v>
      </c>
      <c r="C36" s="68" t="s">
        <v>183</v>
      </c>
      <c r="D36" s="68" t="s">
        <v>184</v>
      </c>
      <c r="E36" s="74" t="n">
        <v>21</v>
      </c>
      <c r="F36" s="74" t="n">
        <v>9</v>
      </c>
      <c r="G36" s="75" t="n">
        <v>13</v>
      </c>
      <c r="H36" s="75" t="n">
        <v>1</v>
      </c>
      <c r="I36" s="75" t="n">
        <v>41</v>
      </c>
      <c r="J36" s="75" t="n">
        <v>2</v>
      </c>
      <c r="K36" s="75" t="n">
        <v>15</v>
      </c>
      <c r="L36" s="75" t="n">
        <v>1</v>
      </c>
      <c r="M36" s="76" t="n">
        <f aca="false">+G36+K36</f>
        <v>28</v>
      </c>
      <c r="N36" s="76" t="n">
        <f aca="false">+H36+L36</f>
        <v>2</v>
      </c>
      <c r="O36" s="79" t="n">
        <v>62</v>
      </c>
      <c r="P36" s="80" t="n">
        <v>11</v>
      </c>
    </row>
    <row r="37" customFormat="false" ht="12.8" hidden="false" customHeight="false" outlineLevel="0" collapsed="false">
      <c r="A37" s="81" t="s">
        <v>185</v>
      </c>
      <c r="B37" s="82" t="s">
        <v>186</v>
      </c>
      <c r="C37" s="68" t="s">
        <v>187</v>
      </c>
      <c r="D37" s="68" t="s">
        <v>188</v>
      </c>
      <c r="E37" s="74" t="n">
        <v>1830</v>
      </c>
      <c r="F37" s="74" t="n">
        <v>329</v>
      </c>
      <c r="G37" s="75" t="n">
        <v>454</v>
      </c>
      <c r="H37" s="75" t="n">
        <v>108</v>
      </c>
      <c r="I37" s="75" t="n">
        <v>1074</v>
      </c>
      <c r="J37" s="75" t="n">
        <v>188</v>
      </c>
      <c r="K37" s="75" t="n">
        <v>422</v>
      </c>
      <c r="L37" s="75" t="n">
        <v>87</v>
      </c>
      <c r="M37" s="76" t="n">
        <f aca="false">+G37+K37</f>
        <v>876</v>
      </c>
      <c r="N37" s="76" t="n">
        <f aca="false">+H37+L37</f>
        <v>195</v>
      </c>
      <c r="O37" s="79" t="n">
        <v>2904</v>
      </c>
      <c r="P37" s="80" t="n">
        <v>517</v>
      </c>
    </row>
    <row r="38" customFormat="false" ht="12.8" hidden="false" customHeight="false" outlineLevel="0" collapsed="false">
      <c r="A38" s="77" t="s">
        <v>189</v>
      </c>
      <c r="B38" s="78" t="s">
        <v>190</v>
      </c>
      <c r="C38" s="68" t="s">
        <v>191</v>
      </c>
      <c r="D38" s="68" t="s">
        <v>192</v>
      </c>
      <c r="E38" s="74" t="n">
        <v>62</v>
      </c>
      <c r="F38" s="74" t="n">
        <v>6</v>
      </c>
      <c r="G38" s="75" t="n">
        <v>11</v>
      </c>
      <c r="H38" s="75" t="n">
        <v>0</v>
      </c>
      <c r="I38" s="75" t="n">
        <v>16</v>
      </c>
      <c r="J38" s="75" t="n">
        <v>3</v>
      </c>
      <c r="K38" s="75" t="n">
        <v>9</v>
      </c>
      <c r="L38" s="75" t="n">
        <v>0</v>
      </c>
      <c r="M38" s="76" t="n">
        <f aca="false">+G38+K38</f>
        <v>20</v>
      </c>
      <c r="N38" s="76" t="n">
        <f aca="false">+H38+L38</f>
        <v>0</v>
      </c>
      <c r="O38" s="79" t="n">
        <v>78</v>
      </c>
      <c r="P38" s="80" t="n">
        <v>9</v>
      </c>
    </row>
    <row r="39" customFormat="false" ht="12.8" hidden="false" customHeight="false" outlineLevel="0" collapsed="false">
      <c r="A39" s="81" t="s">
        <v>193</v>
      </c>
      <c r="B39" s="82" t="s">
        <v>194</v>
      </c>
      <c r="C39" s="68" t="s">
        <v>195</v>
      </c>
      <c r="D39" s="68" t="s">
        <v>196</v>
      </c>
      <c r="E39" s="74" t="n">
        <v>186</v>
      </c>
      <c r="F39" s="74" t="n">
        <v>23</v>
      </c>
      <c r="G39" s="75" t="n">
        <v>14</v>
      </c>
      <c r="H39" s="75" t="n">
        <v>1</v>
      </c>
      <c r="I39" s="75" t="n">
        <v>27</v>
      </c>
      <c r="J39" s="75" t="n">
        <v>3</v>
      </c>
      <c r="K39" s="75" t="n">
        <v>30</v>
      </c>
      <c r="L39" s="75" t="n">
        <v>0</v>
      </c>
      <c r="M39" s="76" t="n">
        <f aca="false">+G39+K39</f>
        <v>44</v>
      </c>
      <c r="N39" s="76" t="n">
        <f aca="false">+H39+L39</f>
        <v>1</v>
      </c>
      <c r="O39" s="79" t="n">
        <v>213</v>
      </c>
      <c r="P39" s="80" t="n">
        <v>26</v>
      </c>
    </row>
    <row r="40" customFormat="false" ht="12.8" hidden="false" customHeight="false" outlineLevel="0" collapsed="false">
      <c r="A40" s="77" t="s">
        <v>197</v>
      </c>
      <c r="B40" s="78" t="s">
        <v>198</v>
      </c>
      <c r="C40" s="68" t="s">
        <v>199</v>
      </c>
      <c r="D40" s="68" t="s">
        <v>200</v>
      </c>
      <c r="E40" s="74" t="n">
        <v>1690</v>
      </c>
      <c r="F40" s="74" t="n">
        <v>564</v>
      </c>
      <c r="G40" s="75" t="n">
        <v>707</v>
      </c>
      <c r="H40" s="75" t="n">
        <v>50</v>
      </c>
      <c r="I40" s="75" t="n">
        <v>1015</v>
      </c>
      <c r="J40" s="75" t="n">
        <v>128</v>
      </c>
      <c r="K40" s="75" t="n">
        <v>1187</v>
      </c>
      <c r="L40" s="75" t="n">
        <v>25</v>
      </c>
      <c r="M40" s="76" t="n">
        <f aca="false">+G40+K40</f>
        <v>1894</v>
      </c>
      <c r="N40" s="76" t="n">
        <f aca="false">+H40+L40</f>
        <v>75</v>
      </c>
      <c r="O40" s="79" t="n">
        <v>2705</v>
      </c>
      <c r="P40" s="80" t="n">
        <v>692</v>
      </c>
    </row>
    <row r="41" customFormat="false" ht="12.8" hidden="false" customHeight="false" outlineLevel="0" collapsed="false">
      <c r="A41" s="81" t="s">
        <v>201</v>
      </c>
      <c r="B41" s="82" t="s">
        <v>202</v>
      </c>
      <c r="C41" s="68" t="s">
        <v>203</v>
      </c>
      <c r="D41" s="68" t="s">
        <v>204</v>
      </c>
      <c r="E41" s="74" t="n">
        <v>23</v>
      </c>
      <c r="F41" s="74" t="n">
        <v>3</v>
      </c>
      <c r="G41" s="75" t="n">
        <v>10</v>
      </c>
      <c r="H41" s="75" t="n">
        <v>0</v>
      </c>
      <c r="I41" s="75" t="n">
        <v>16</v>
      </c>
      <c r="J41" s="75" t="n">
        <v>1</v>
      </c>
      <c r="K41" s="75" t="n">
        <v>14</v>
      </c>
      <c r="L41" s="75" t="n">
        <v>0</v>
      </c>
      <c r="M41" s="76" t="n">
        <f aca="false">+G41+K41</f>
        <v>24</v>
      </c>
      <c r="N41" s="76" t="n">
        <f aca="false">+H41+L41</f>
        <v>0</v>
      </c>
      <c r="O41" s="79" t="n">
        <v>39</v>
      </c>
      <c r="P41" s="80" t="n">
        <v>4</v>
      </c>
    </row>
    <row r="42" customFormat="false" ht="12.8" hidden="false" customHeight="false" outlineLevel="0" collapsed="false">
      <c r="A42" s="81" t="s">
        <v>205</v>
      </c>
      <c r="B42" s="82" t="s">
        <v>206</v>
      </c>
      <c r="C42" s="68" t="s">
        <v>207</v>
      </c>
      <c r="D42" s="68" t="s">
        <v>208</v>
      </c>
      <c r="E42" s="74" t="n">
        <v>6</v>
      </c>
      <c r="F42" s="74" t="n">
        <v>0</v>
      </c>
      <c r="G42" s="75" t="n">
        <v>0</v>
      </c>
      <c r="H42" s="75" t="n">
        <v>0</v>
      </c>
      <c r="I42" s="75" t="n">
        <v>2</v>
      </c>
      <c r="J42" s="75" t="n">
        <v>0</v>
      </c>
      <c r="K42" s="75" t="n">
        <v>0</v>
      </c>
      <c r="L42" s="75" t="n">
        <v>0</v>
      </c>
      <c r="M42" s="76" t="n">
        <f aca="false">+G42+K42</f>
        <v>0</v>
      </c>
      <c r="N42" s="76" t="n">
        <f aca="false">+H42+L42</f>
        <v>0</v>
      </c>
      <c r="O42" s="79" t="n">
        <v>8</v>
      </c>
      <c r="P42" s="80" t="n">
        <v>0</v>
      </c>
    </row>
    <row r="43" customFormat="false" ht="12.8" hidden="false" customHeight="false" outlineLevel="0" collapsed="false">
      <c r="A43" s="81" t="s">
        <v>209</v>
      </c>
      <c r="B43" s="82" t="s">
        <v>210</v>
      </c>
      <c r="C43" s="68" t="s">
        <v>211</v>
      </c>
      <c r="D43" s="68" t="s">
        <v>212</v>
      </c>
      <c r="E43" s="74" t="n">
        <v>8</v>
      </c>
      <c r="F43" s="74" t="n">
        <v>1</v>
      </c>
      <c r="G43" s="75" t="n">
        <v>1</v>
      </c>
      <c r="H43" s="75" t="n">
        <v>0</v>
      </c>
      <c r="I43" s="75" t="n">
        <v>10</v>
      </c>
      <c r="J43" s="75" t="n">
        <v>0</v>
      </c>
      <c r="K43" s="75" t="n">
        <v>5</v>
      </c>
      <c r="L43" s="75" t="n">
        <v>0</v>
      </c>
      <c r="M43" s="76" t="n">
        <f aca="false">+G43+K43</f>
        <v>6</v>
      </c>
      <c r="N43" s="76" t="n">
        <f aca="false">+H43+L43</f>
        <v>0</v>
      </c>
      <c r="O43" s="79" t="n">
        <v>18</v>
      </c>
      <c r="P43" s="80" t="n">
        <v>1</v>
      </c>
    </row>
    <row r="44" customFormat="false" ht="12.8" hidden="false" customHeight="false" outlineLevel="0" collapsed="false">
      <c r="A44" s="77" t="s">
        <v>213</v>
      </c>
      <c r="B44" s="78" t="s">
        <v>214</v>
      </c>
      <c r="C44" s="68" t="s">
        <v>215</v>
      </c>
      <c r="D44" s="68" t="s">
        <v>216</v>
      </c>
      <c r="E44" s="74" t="n">
        <v>1</v>
      </c>
      <c r="F44" s="74" t="n">
        <v>0</v>
      </c>
      <c r="G44" s="75" t="n">
        <v>2</v>
      </c>
      <c r="H44" s="75" t="n">
        <v>0</v>
      </c>
      <c r="I44" s="75" t="n">
        <v>1</v>
      </c>
      <c r="J44" s="75" t="n">
        <v>1</v>
      </c>
      <c r="K44" s="75" t="n">
        <v>2</v>
      </c>
      <c r="L44" s="75" t="n">
        <v>1</v>
      </c>
      <c r="M44" s="76" t="n">
        <f aca="false">+G44+K44</f>
        <v>4</v>
      </c>
      <c r="N44" s="76" t="n">
        <f aca="false">+H44+L44</f>
        <v>1</v>
      </c>
      <c r="O44" s="79" t="n">
        <v>2</v>
      </c>
      <c r="P44" s="80" t="n">
        <v>1</v>
      </c>
    </row>
    <row r="45" customFormat="false" ht="12.8" hidden="false" customHeight="false" outlineLevel="0" collapsed="false">
      <c r="A45" s="81" t="s">
        <v>217</v>
      </c>
      <c r="B45" s="82" t="s">
        <v>218</v>
      </c>
      <c r="C45" s="68" t="s">
        <v>219</v>
      </c>
      <c r="D45" s="68" t="s">
        <v>220</v>
      </c>
      <c r="E45" s="74" t="n">
        <v>1264</v>
      </c>
      <c r="F45" s="74" t="n">
        <v>374</v>
      </c>
      <c r="G45" s="75" t="n">
        <v>187</v>
      </c>
      <c r="H45" s="75" t="n">
        <v>34</v>
      </c>
      <c r="I45" s="75" t="n">
        <v>899</v>
      </c>
      <c r="J45" s="75" t="n">
        <v>252</v>
      </c>
      <c r="K45" s="75" t="n">
        <v>196</v>
      </c>
      <c r="L45" s="75" t="n">
        <v>29</v>
      </c>
      <c r="M45" s="76" t="n">
        <f aca="false">+G45+K45</f>
        <v>383</v>
      </c>
      <c r="N45" s="76" t="n">
        <f aca="false">+H45+L45</f>
        <v>63</v>
      </c>
      <c r="O45" s="79" t="n">
        <v>2163</v>
      </c>
      <c r="P45" s="80" t="n">
        <v>626</v>
      </c>
    </row>
    <row r="46" customFormat="false" ht="12.8" hidden="false" customHeight="false" outlineLevel="0" collapsed="false">
      <c r="A46" s="81" t="s">
        <v>221</v>
      </c>
      <c r="B46" s="82" t="s">
        <v>222</v>
      </c>
      <c r="C46" s="68" t="s">
        <v>223</v>
      </c>
      <c r="D46" s="68" t="s">
        <v>224</v>
      </c>
      <c r="E46" s="74" t="n">
        <v>2</v>
      </c>
      <c r="F46" s="74" t="n">
        <v>1</v>
      </c>
      <c r="G46" s="75" t="n">
        <v>2</v>
      </c>
      <c r="H46" s="75" t="n">
        <v>0</v>
      </c>
      <c r="I46" s="75" t="n">
        <v>1</v>
      </c>
      <c r="J46" s="75" t="n">
        <v>0</v>
      </c>
      <c r="K46" s="75" t="n">
        <v>0</v>
      </c>
      <c r="L46" s="75" t="n">
        <v>0</v>
      </c>
      <c r="M46" s="76" t="n">
        <f aca="false">+G46+K46</f>
        <v>2</v>
      </c>
      <c r="N46" s="76" t="n">
        <f aca="false">+H46+L46</f>
        <v>0</v>
      </c>
      <c r="O46" s="79" t="n">
        <v>3</v>
      </c>
      <c r="P46" s="80" t="n">
        <v>1</v>
      </c>
    </row>
    <row r="47" customFormat="false" ht="12.8" hidden="false" customHeight="false" outlineLevel="0" collapsed="false">
      <c r="A47" s="81" t="s">
        <v>225</v>
      </c>
      <c r="B47" s="82" t="s">
        <v>226</v>
      </c>
      <c r="C47" s="68" t="s">
        <v>227</v>
      </c>
      <c r="D47" s="68" t="s">
        <v>228</v>
      </c>
      <c r="E47" s="74" t="n">
        <v>92</v>
      </c>
      <c r="F47" s="74" t="n">
        <v>58</v>
      </c>
      <c r="G47" s="75" t="n">
        <v>7</v>
      </c>
      <c r="H47" s="75" t="n">
        <v>5</v>
      </c>
      <c r="I47" s="75" t="n">
        <v>18</v>
      </c>
      <c r="J47" s="75" t="n">
        <v>8</v>
      </c>
      <c r="K47" s="75" t="n">
        <v>7</v>
      </c>
      <c r="L47" s="75" t="n">
        <v>6</v>
      </c>
      <c r="M47" s="76" t="n">
        <f aca="false">+G47+K47</f>
        <v>14</v>
      </c>
      <c r="N47" s="76" t="n">
        <f aca="false">+H47+L47</f>
        <v>11</v>
      </c>
      <c r="O47" s="79" t="n">
        <v>110</v>
      </c>
      <c r="P47" s="80" t="n">
        <v>66</v>
      </c>
    </row>
    <row r="48" customFormat="false" ht="12.8" hidden="false" customHeight="false" outlineLevel="0" collapsed="false">
      <c r="A48" s="77" t="s">
        <v>229</v>
      </c>
      <c r="B48" s="78" t="s">
        <v>230</v>
      </c>
      <c r="C48" s="68" t="s">
        <v>231</v>
      </c>
      <c r="D48" s="68" t="s">
        <v>232</v>
      </c>
      <c r="E48" s="74" t="n">
        <v>181</v>
      </c>
      <c r="F48" s="74" t="n">
        <v>36</v>
      </c>
      <c r="G48" s="75" t="n">
        <v>82</v>
      </c>
      <c r="H48" s="75" t="n">
        <v>11</v>
      </c>
      <c r="I48" s="75" t="n">
        <v>76</v>
      </c>
      <c r="J48" s="75" t="n">
        <v>4</v>
      </c>
      <c r="K48" s="75" t="n">
        <v>85</v>
      </c>
      <c r="L48" s="75" t="n">
        <v>5</v>
      </c>
      <c r="M48" s="76" t="n">
        <f aca="false">+G48+K48</f>
        <v>167</v>
      </c>
      <c r="N48" s="76" t="n">
        <f aca="false">+H48+L48</f>
        <v>16</v>
      </c>
      <c r="O48" s="79" t="n">
        <v>257</v>
      </c>
      <c r="P48" s="80" t="n">
        <v>40</v>
      </c>
    </row>
    <row r="49" customFormat="false" ht="12.8" hidden="false" customHeight="false" outlineLevel="0" collapsed="false">
      <c r="A49" s="81" t="n">
        <v>32</v>
      </c>
      <c r="B49" s="82" t="n">
        <v>53</v>
      </c>
      <c r="C49" s="68" t="s">
        <v>233</v>
      </c>
      <c r="D49" s="68" t="s">
        <v>234</v>
      </c>
      <c r="E49" s="74" t="n">
        <v>127</v>
      </c>
      <c r="F49" s="74" t="n">
        <v>32</v>
      </c>
      <c r="G49" s="75" t="n">
        <v>19</v>
      </c>
      <c r="H49" s="75" t="n">
        <v>6</v>
      </c>
      <c r="I49" s="75" t="n">
        <v>60</v>
      </c>
      <c r="J49" s="75" t="n">
        <v>15</v>
      </c>
      <c r="K49" s="75" t="n">
        <v>23</v>
      </c>
      <c r="L49" s="75" t="n">
        <v>6</v>
      </c>
      <c r="M49" s="76" t="n">
        <f aca="false">+G49+K49</f>
        <v>42</v>
      </c>
      <c r="N49" s="76" t="n">
        <f aca="false">+H49+L49</f>
        <v>12</v>
      </c>
      <c r="O49" s="79" t="n">
        <v>187</v>
      </c>
      <c r="P49" s="80" t="n">
        <v>47</v>
      </c>
    </row>
    <row r="50" customFormat="false" ht="12.8" hidden="false" customHeight="false" outlineLevel="0" collapsed="false">
      <c r="A50" s="77" t="s">
        <v>235</v>
      </c>
      <c r="B50" s="78" t="s">
        <v>236</v>
      </c>
      <c r="C50" s="68" t="s">
        <v>237</v>
      </c>
      <c r="D50" s="68" t="s">
        <v>238</v>
      </c>
      <c r="E50" s="74" t="n">
        <v>15</v>
      </c>
      <c r="F50" s="74" t="n">
        <v>2</v>
      </c>
      <c r="G50" s="75" t="n">
        <v>0</v>
      </c>
      <c r="H50" s="75" t="n">
        <v>0</v>
      </c>
      <c r="I50" s="75" t="n">
        <v>1</v>
      </c>
      <c r="J50" s="75" t="n">
        <v>0</v>
      </c>
      <c r="K50" s="75" t="n">
        <v>0</v>
      </c>
      <c r="L50" s="75" t="n">
        <v>0</v>
      </c>
      <c r="M50" s="76" t="n">
        <f aca="false">+G50+K50</f>
        <v>0</v>
      </c>
      <c r="N50" s="76" t="n">
        <f aca="false">+H50+L50</f>
        <v>0</v>
      </c>
      <c r="O50" s="79" t="n">
        <v>16</v>
      </c>
      <c r="P50" s="80" t="n">
        <v>2</v>
      </c>
    </row>
    <row r="51" customFormat="false" ht="12.8" hidden="false" customHeight="false" outlineLevel="0" collapsed="false">
      <c r="A51" s="77" t="s">
        <v>239</v>
      </c>
      <c r="B51" s="78" t="s">
        <v>240</v>
      </c>
      <c r="C51" s="68" t="s">
        <v>241</v>
      </c>
      <c r="D51" s="68" t="s">
        <v>242</v>
      </c>
      <c r="E51" s="74" t="n">
        <v>6</v>
      </c>
      <c r="F51" s="74" t="n">
        <v>1</v>
      </c>
      <c r="G51" s="75" t="n">
        <v>0</v>
      </c>
      <c r="H51" s="75" t="n">
        <v>0</v>
      </c>
      <c r="I51" s="75" t="n">
        <v>1</v>
      </c>
      <c r="J51" s="75" t="n">
        <v>0</v>
      </c>
      <c r="K51" s="75" t="n">
        <v>0</v>
      </c>
      <c r="L51" s="75" t="n">
        <v>0</v>
      </c>
      <c r="M51" s="76" t="n">
        <f aca="false">+G51+K51</f>
        <v>0</v>
      </c>
      <c r="N51" s="76" t="n">
        <f aca="false">+H51+L51</f>
        <v>0</v>
      </c>
      <c r="O51" s="79" t="n">
        <v>7</v>
      </c>
      <c r="P51" s="80" t="n">
        <v>1</v>
      </c>
    </row>
    <row r="52" customFormat="false" ht="12.8" hidden="false" customHeight="false" outlineLevel="0" collapsed="false">
      <c r="A52" s="77" t="s">
        <v>243</v>
      </c>
      <c r="B52" s="78" t="s">
        <v>244</v>
      </c>
      <c r="C52" s="68" t="s">
        <v>245</v>
      </c>
      <c r="D52" s="68" t="s">
        <v>246</v>
      </c>
      <c r="E52" s="74" t="n">
        <v>8</v>
      </c>
      <c r="F52" s="74" t="n">
        <v>2</v>
      </c>
      <c r="G52" s="75" t="n">
        <v>1</v>
      </c>
      <c r="H52" s="75" t="n">
        <v>0</v>
      </c>
      <c r="I52" s="75" t="n">
        <v>11</v>
      </c>
      <c r="J52" s="75" t="n">
        <v>0</v>
      </c>
      <c r="K52" s="75" t="n">
        <v>2</v>
      </c>
      <c r="L52" s="75" t="n">
        <v>0</v>
      </c>
      <c r="M52" s="76" t="n">
        <f aca="false">+G52+K52</f>
        <v>3</v>
      </c>
      <c r="N52" s="76" t="n">
        <f aca="false">+H52+L52</f>
        <v>0</v>
      </c>
      <c r="O52" s="79" t="n">
        <v>19</v>
      </c>
      <c r="P52" s="80" t="n">
        <v>2</v>
      </c>
    </row>
    <row r="53" customFormat="false" ht="12.8" hidden="false" customHeight="false" outlineLevel="0" collapsed="false">
      <c r="A53" s="81" t="s">
        <v>247</v>
      </c>
      <c r="B53" s="82" t="s">
        <v>248</v>
      </c>
      <c r="C53" s="68" t="s">
        <v>249</v>
      </c>
      <c r="D53" s="68" t="s">
        <v>250</v>
      </c>
      <c r="E53" s="74" t="n">
        <v>1</v>
      </c>
      <c r="F53" s="74" t="n">
        <v>1</v>
      </c>
      <c r="G53" s="75" t="n">
        <v>4</v>
      </c>
      <c r="H53" s="75" t="n">
        <v>5</v>
      </c>
      <c r="I53" s="75" t="n">
        <v>2</v>
      </c>
      <c r="J53" s="75" t="n">
        <v>3</v>
      </c>
      <c r="K53" s="75" t="n">
        <v>3</v>
      </c>
      <c r="L53" s="75" t="n">
        <v>2</v>
      </c>
      <c r="M53" s="76" t="n">
        <f aca="false">+G53+K53</f>
        <v>7</v>
      </c>
      <c r="N53" s="76" t="n">
        <f aca="false">+H53+L53</f>
        <v>7</v>
      </c>
      <c r="O53" s="79" t="n">
        <v>3</v>
      </c>
      <c r="P53" s="80" t="n">
        <v>4</v>
      </c>
    </row>
    <row r="54" customFormat="false" ht="12.8" hidden="false" customHeight="false" outlineLevel="0" collapsed="false">
      <c r="A54" s="77" t="s">
        <v>251</v>
      </c>
      <c r="B54" s="78" t="s">
        <v>252</v>
      </c>
      <c r="C54" s="68" t="s">
        <v>253</v>
      </c>
      <c r="D54" s="68" t="s">
        <v>254</v>
      </c>
      <c r="E54" s="74" t="n">
        <v>3</v>
      </c>
      <c r="F54" s="74" t="n">
        <v>8</v>
      </c>
      <c r="G54" s="75" t="n">
        <v>2</v>
      </c>
      <c r="H54" s="75" t="n">
        <v>0</v>
      </c>
      <c r="I54" s="75" t="n">
        <v>5</v>
      </c>
      <c r="J54" s="75" t="n">
        <v>3</v>
      </c>
      <c r="K54" s="75" t="n">
        <v>0</v>
      </c>
      <c r="L54" s="75" t="n">
        <v>0</v>
      </c>
      <c r="M54" s="76" t="n">
        <f aca="false">+G54+K54</f>
        <v>2</v>
      </c>
      <c r="N54" s="76" t="n">
        <f aca="false">+H54+L54</f>
        <v>0</v>
      </c>
      <c r="O54" s="79" t="n">
        <v>8</v>
      </c>
      <c r="P54" s="80" t="n">
        <v>11</v>
      </c>
    </row>
    <row r="55" customFormat="false" ht="12.8" hidden="false" customHeight="false" outlineLevel="0" collapsed="false">
      <c r="A55" s="81" t="s">
        <v>255</v>
      </c>
      <c r="B55" s="82" t="s">
        <v>256</v>
      </c>
      <c r="C55" s="68" t="s">
        <v>257</v>
      </c>
      <c r="D55" s="68" t="s">
        <v>258</v>
      </c>
      <c r="E55" s="74" t="n">
        <v>1303</v>
      </c>
      <c r="F55" s="74" t="n">
        <v>37</v>
      </c>
      <c r="G55" s="75" t="n">
        <v>552</v>
      </c>
      <c r="H55" s="75" t="n">
        <v>19</v>
      </c>
      <c r="I55" s="75" t="n">
        <v>512</v>
      </c>
      <c r="J55" s="75" t="n">
        <v>9</v>
      </c>
      <c r="K55" s="75" t="n">
        <v>564</v>
      </c>
      <c r="L55" s="75" t="n">
        <v>11</v>
      </c>
      <c r="M55" s="76" t="n">
        <f aca="false">+G55+K55</f>
        <v>1116</v>
      </c>
      <c r="N55" s="76" t="n">
        <f aca="false">+H55+L55</f>
        <v>30</v>
      </c>
      <c r="O55" s="79" t="n">
        <v>1815</v>
      </c>
      <c r="P55" s="80" t="n">
        <v>46</v>
      </c>
    </row>
    <row r="56" customFormat="false" ht="12.8" hidden="false" customHeight="false" outlineLevel="0" collapsed="false">
      <c r="A56" s="81" t="s">
        <v>259</v>
      </c>
      <c r="B56" s="82" t="s">
        <v>260</v>
      </c>
      <c r="C56" s="68" t="s">
        <v>261</v>
      </c>
      <c r="D56" s="68" t="s">
        <v>262</v>
      </c>
      <c r="E56" s="74" t="n">
        <v>47</v>
      </c>
      <c r="F56" s="74" t="n">
        <v>1</v>
      </c>
      <c r="G56" s="75" t="n">
        <v>47</v>
      </c>
      <c r="H56" s="75" t="n">
        <v>3</v>
      </c>
      <c r="I56" s="75" t="n">
        <v>34</v>
      </c>
      <c r="J56" s="75" t="n">
        <v>1</v>
      </c>
      <c r="K56" s="75" t="n">
        <v>46</v>
      </c>
      <c r="L56" s="75" t="n">
        <v>2</v>
      </c>
      <c r="M56" s="76" t="n">
        <f aca="false">+G56+K56</f>
        <v>93</v>
      </c>
      <c r="N56" s="76" t="n">
        <f aca="false">+H56+L56</f>
        <v>5</v>
      </c>
      <c r="O56" s="79" t="n">
        <v>81</v>
      </c>
      <c r="P56" s="80" t="n">
        <v>2</v>
      </c>
    </row>
    <row r="57" customFormat="false" ht="12.8" hidden="false" customHeight="false" outlineLevel="0" collapsed="false">
      <c r="A57" s="77" t="s">
        <v>263</v>
      </c>
      <c r="B57" s="78" t="s">
        <v>264</v>
      </c>
      <c r="C57" s="68" t="s">
        <v>265</v>
      </c>
      <c r="D57" s="68" t="s">
        <v>266</v>
      </c>
      <c r="E57" s="74" t="n">
        <v>20</v>
      </c>
      <c r="F57" s="74" t="n">
        <v>15</v>
      </c>
      <c r="G57" s="75" t="n">
        <v>6</v>
      </c>
      <c r="H57" s="75" t="n">
        <v>1</v>
      </c>
      <c r="I57" s="75" t="n">
        <v>12</v>
      </c>
      <c r="J57" s="75" t="n">
        <v>5</v>
      </c>
      <c r="K57" s="75" t="n">
        <v>2</v>
      </c>
      <c r="L57" s="75" t="n">
        <v>3</v>
      </c>
      <c r="M57" s="76" t="n">
        <f aca="false">+G57+K57</f>
        <v>8</v>
      </c>
      <c r="N57" s="76" t="n">
        <f aca="false">+H57+L57</f>
        <v>4</v>
      </c>
      <c r="O57" s="79" t="n">
        <v>32</v>
      </c>
      <c r="P57" s="80" t="n">
        <v>20</v>
      </c>
    </row>
    <row r="58" customFormat="false" ht="12.8" hidden="false" customHeight="false" outlineLevel="0" collapsed="false">
      <c r="A58" s="77" t="s">
        <v>267</v>
      </c>
      <c r="B58" s="78" t="s">
        <v>268</v>
      </c>
      <c r="C58" s="68" t="s">
        <v>269</v>
      </c>
      <c r="D58" s="68" t="s">
        <v>270</v>
      </c>
      <c r="E58" s="74" t="n">
        <v>72</v>
      </c>
      <c r="F58" s="74" t="n">
        <v>7</v>
      </c>
      <c r="G58" s="75" t="n">
        <v>31</v>
      </c>
      <c r="H58" s="75" t="n">
        <v>0</v>
      </c>
      <c r="I58" s="75" t="n">
        <v>76</v>
      </c>
      <c r="J58" s="75" t="n">
        <v>5</v>
      </c>
      <c r="K58" s="75" t="n">
        <v>29</v>
      </c>
      <c r="L58" s="75" t="n">
        <v>7</v>
      </c>
      <c r="M58" s="76" t="n">
        <f aca="false">+G58+K58</f>
        <v>60</v>
      </c>
      <c r="N58" s="76" t="n">
        <f aca="false">+H58+L58</f>
        <v>7</v>
      </c>
      <c r="O58" s="79" t="n">
        <v>148</v>
      </c>
      <c r="P58" s="80" t="n">
        <v>12</v>
      </c>
    </row>
    <row r="59" customFormat="false" ht="12.8" hidden="false" customHeight="false" outlineLevel="0" collapsed="false">
      <c r="A59" s="77" t="s">
        <v>271</v>
      </c>
      <c r="B59" s="78" t="s">
        <v>272</v>
      </c>
      <c r="C59" s="68" t="s">
        <v>273</v>
      </c>
      <c r="D59" s="68" t="s">
        <v>274</v>
      </c>
      <c r="E59" s="74" t="n">
        <v>4</v>
      </c>
      <c r="F59" s="74" t="n">
        <v>1</v>
      </c>
      <c r="G59" s="75" t="n">
        <v>0</v>
      </c>
      <c r="H59" s="75" t="n">
        <v>0</v>
      </c>
      <c r="I59" s="75" t="n">
        <v>4</v>
      </c>
      <c r="J59" s="75" t="n">
        <v>1</v>
      </c>
      <c r="K59" s="75" t="n">
        <v>0</v>
      </c>
      <c r="L59" s="75" t="n">
        <v>0</v>
      </c>
      <c r="M59" s="76" t="n">
        <f aca="false">+G59+K59</f>
        <v>0</v>
      </c>
      <c r="N59" s="76" t="n">
        <f aca="false">+H59+L59</f>
        <v>0</v>
      </c>
      <c r="O59" s="79" t="n">
        <v>8</v>
      </c>
      <c r="P59" s="80" t="n">
        <v>2</v>
      </c>
    </row>
    <row r="60" customFormat="false" ht="12.8" hidden="false" customHeight="false" outlineLevel="0" collapsed="false">
      <c r="A60" s="77" t="s">
        <v>275</v>
      </c>
      <c r="B60" s="78" t="s">
        <v>276</v>
      </c>
      <c r="C60" s="68" t="s">
        <v>277</v>
      </c>
      <c r="D60" s="68" t="s">
        <v>278</v>
      </c>
      <c r="E60" s="74" t="n">
        <v>623</v>
      </c>
      <c r="F60" s="74" t="n">
        <v>733</v>
      </c>
      <c r="G60" s="75" t="n">
        <v>82</v>
      </c>
      <c r="H60" s="75" t="n">
        <v>13</v>
      </c>
      <c r="I60" s="75" t="n">
        <v>127</v>
      </c>
      <c r="J60" s="75" t="n">
        <v>154</v>
      </c>
      <c r="K60" s="75" t="n">
        <v>73</v>
      </c>
      <c r="L60" s="75" t="n">
        <v>16</v>
      </c>
      <c r="M60" s="76" t="n">
        <f aca="false">+G60+K60</f>
        <v>155</v>
      </c>
      <c r="N60" s="76" t="n">
        <f aca="false">+H60+L60</f>
        <v>29</v>
      </c>
      <c r="O60" s="79" t="n">
        <v>750</v>
      </c>
      <c r="P60" s="80" t="n">
        <v>887</v>
      </c>
    </row>
    <row r="61" customFormat="false" ht="12.8" hidden="false" customHeight="false" outlineLevel="0" collapsed="false">
      <c r="A61" s="81" t="s">
        <v>279</v>
      </c>
      <c r="B61" s="82" t="s">
        <v>280</v>
      </c>
      <c r="C61" s="68" t="s">
        <v>281</v>
      </c>
      <c r="D61" s="68" t="s">
        <v>282</v>
      </c>
      <c r="E61" s="74" t="n">
        <v>24</v>
      </c>
      <c r="F61" s="74" t="n">
        <v>6</v>
      </c>
      <c r="G61" s="75" t="n">
        <v>5</v>
      </c>
      <c r="H61" s="75" t="n">
        <v>0</v>
      </c>
      <c r="I61" s="75" t="n">
        <v>7</v>
      </c>
      <c r="J61" s="75" t="n">
        <v>4</v>
      </c>
      <c r="K61" s="75" t="n">
        <v>6</v>
      </c>
      <c r="L61" s="75" t="n">
        <v>0</v>
      </c>
      <c r="M61" s="76" t="n">
        <f aca="false">+G61+K61</f>
        <v>11</v>
      </c>
      <c r="N61" s="76" t="n">
        <f aca="false">+H61+L61</f>
        <v>0</v>
      </c>
      <c r="O61" s="79" t="n">
        <v>31</v>
      </c>
      <c r="P61" s="80" t="n">
        <v>10</v>
      </c>
    </row>
    <row r="62" customFormat="false" ht="12.8" hidden="false" customHeight="false" outlineLevel="0" collapsed="false">
      <c r="A62" s="77" t="s">
        <v>283</v>
      </c>
      <c r="B62" s="78" t="s">
        <v>284</v>
      </c>
      <c r="C62" s="68" t="s">
        <v>285</v>
      </c>
      <c r="D62" s="68" t="s">
        <v>286</v>
      </c>
      <c r="E62" s="74" t="n">
        <v>127</v>
      </c>
      <c r="F62" s="74" t="n">
        <v>22</v>
      </c>
      <c r="G62" s="75" t="n">
        <v>39</v>
      </c>
      <c r="H62" s="75" t="n">
        <v>2</v>
      </c>
      <c r="I62" s="75" t="n">
        <v>23</v>
      </c>
      <c r="J62" s="75" t="n">
        <v>6</v>
      </c>
      <c r="K62" s="75" t="n">
        <v>37</v>
      </c>
      <c r="L62" s="75" t="n">
        <v>1</v>
      </c>
      <c r="M62" s="76" t="n">
        <f aca="false">+G62+K62</f>
        <v>76</v>
      </c>
      <c r="N62" s="76" t="n">
        <f aca="false">+H62+L62</f>
        <v>3</v>
      </c>
      <c r="O62" s="79" t="n">
        <v>150</v>
      </c>
      <c r="P62" s="80" t="n">
        <v>28</v>
      </c>
    </row>
    <row r="63" customFormat="false" ht="12.8" hidden="false" customHeight="false" outlineLevel="0" collapsed="false">
      <c r="A63" s="81" t="s">
        <v>287</v>
      </c>
      <c r="B63" s="82" t="s">
        <v>288</v>
      </c>
      <c r="C63" s="68" t="s">
        <v>289</v>
      </c>
      <c r="D63" s="68" t="s">
        <v>290</v>
      </c>
      <c r="E63" s="74" t="n">
        <v>265</v>
      </c>
      <c r="F63" s="74" t="n">
        <v>46</v>
      </c>
      <c r="G63" s="75" t="n">
        <v>20</v>
      </c>
      <c r="H63" s="75" t="n">
        <v>6</v>
      </c>
      <c r="I63" s="75" t="n">
        <v>66</v>
      </c>
      <c r="J63" s="75" t="n">
        <v>12</v>
      </c>
      <c r="K63" s="75" t="n">
        <v>21</v>
      </c>
      <c r="L63" s="75" t="n">
        <v>4</v>
      </c>
      <c r="M63" s="76" t="n">
        <f aca="false">+G63+K63</f>
        <v>41</v>
      </c>
      <c r="N63" s="76" t="n">
        <f aca="false">+H63+L63</f>
        <v>10</v>
      </c>
      <c r="O63" s="79" t="n">
        <v>331</v>
      </c>
      <c r="P63" s="80" t="n">
        <v>58</v>
      </c>
    </row>
    <row r="64" customFormat="false" ht="12.8" hidden="false" customHeight="false" outlineLevel="0" collapsed="false">
      <c r="A64" s="77" t="s">
        <v>291</v>
      </c>
      <c r="B64" s="78" t="s">
        <v>292</v>
      </c>
      <c r="C64" s="68" t="s">
        <v>293</v>
      </c>
      <c r="D64" s="68" t="s">
        <v>294</v>
      </c>
      <c r="E64" s="74" t="n">
        <v>455</v>
      </c>
      <c r="F64" s="74" t="n">
        <v>39</v>
      </c>
      <c r="G64" s="75" t="n">
        <v>140</v>
      </c>
      <c r="H64" s="75" t="n">
        <v>10</v>
      </c>
      <c r="I64" s="75" t="n">
        <v>332</v>
      </c>
      <c r="J64" s="75" t="n">
        <v>26</v>
      </c>
      <c r="K64" s="75" t="n">
        <v>132</v>
      </c>
      <c r="L64" s="75" t="n">
        <v>8</v>
      </c>
      <c r="M64" s="76" t="n">
        <f aca="false">+G64+K64</f>
        <v>272</v>
      </c>
      <c r="N64" s="76" t="n">
        <f aca="false">+H64+L64</f>
        <v>18</v>
      </c>
      <c r="O64" s="79" t="n">
        <v>787</v>
      </c>
      <c r="P64" s="80" t="n">
        <v>65</v>
      </c>
    </row>
    <row r="65" customFormat="false" ht="12.8" hidden="false" customHeight="false" outlineLevel="0" collapsed="false">
      <c r="A65" s="81" t="s">
        <v>295</v>
      </c>
      <c r="B65" s="82" t="s">
        <v>296</v>
      </c>
      <c r="C65" s="68" t="s">
        <v>297</v>
      </c>
      <c r="D65" s="68" t="s">
        <v>298</v>
      </c>
      <c r="E65" s="74" t="n">
        <v>18</v>
      </c>
      <c r="F65" s="74" t="n">
        <v>5</v>
      </c>
      <c r="G65" s="75" t="n">
        <v>16</v>
      </c>
      <c r="H65" s="75" t="n">
        <v>3</v>
      </c>
      <c r="I65" s="75" t="n">
        <v>27</v>
      </c>
      <c r="J65" s="75" t="n">
        <v>3</v>
      </c>
      <c r="K65" s="75" t="n">
        <v>13</v>
      </c>
      <c r="L65" s="75" t="n">
        <v>2</v>
      </c>
      <c r="M65" s="76" t="n">
        <f aca="false">+G65+K65</f>
        <v>29</v>
      </c>
      <c r="N65" s="76" t="n">
        <f aca="false">+H65+L65</f>
        <v>5</v>
      </c>
      <c r="O65" s="79" t="n">
        <v>45</v>
      </c>
      <c r="P65" s="80" t="n">
        <v>8</v>
      </c>
    </row>
    <row r="66" customFormat="false" ht="12.8" hidden="false" customHeight="false" outlineLevel="0" collapsed="false">
      <c r="A66" s="77" t="s">
        <v>299</v>
      </c>
      <c r="B66" s="78" t="s">
        <v>300</v>
      </c>
      <c r="C66" s="68" t="s">
        <v>301</v>
      </c>
      <c r="D66" s="68" t="s">
        <v>302</v>
      </c>
      <c r="E66" s="74" t="n">
        <v>126</v>
      </c>
      <c r="F66" s="74" t="n">
        <v>1</v>
      </c>
      <c r="G66" s="75" t="n">
        <v>31</v>
      </c>
      <c r="H66" s="75" t="n">
        <v>1</v>
      </c>
      <c r="I66" s="75" t="n">
        <v>150</v>
      </c>
      <c r="J66" s="75" t="n">
        <v>0</v>
      </c>
      <c r="K66" s="75" t="n">
        <v>19</v>
      </c>
      <c r="L66" s="75" t="n">
        <v>0</v>
      </c>
      <c r="M66" s="76" t="n">
        <f aca="false">+G66+K66</f>
        <v>50</v>
      </c>
      <c r="N66" s="76" t="n">
        <f aca="false">+H66+L66</f>
        <v>1</v>
      </c>
      <c r="O66" s="79" t="n">
        <v>276</v>
      </c>
      <c r="P66" s="80" t="n">
        <v>1</v>
      </c>
    </row>
    <row r="67" customFormat="false" ht="12.8" hidden="false" customHeight="false" outlineLevel="0" collapsed="false">
      <c r="A67" s="81" t="s">
        <v>303</v>
      </c>
      <c r="B67" s="82" t="s">
        <v>304</v>
      </c>
      <c r="C67" s="68" t="s">
        <v>305</v>
      </c>
      <c r="D67" s="68" t="s">
        <v>306</v>
      </c>
      <c r="E67" s="74" t="n">
        <v>84</v>
      </c>
      <c r="F67" s="74" t="n">
        <v>19</v>
      </c>
      <c r="G67" s="75" t="n">
        <v>73</v>
      </c>
      <c r="H67" s="75" t="n">
        <v>21</v>
      </c>
      <c r="I67" s="75" t="n">
        <v>93</v>
      </c>
      <c r="J67" s="75" t="n">
        <v>17</v>
      </c>
      <c r="K67" s="75" t="n">
        <v>71</v>
      </c>
      <c r="L67" s="75" t="n">
        <v>13</v>
      </c>
      <c r="M67" s="76" t="n">
        <f aca="false">+G67+K67</f>
        <v>144</v>
      </c>
      <c r="N67" s="76" t="n">
        <f aca="false">+H67+L67</f>
        <v>34</v>
      </c>
      <c r="O67" s="79" t="n">
        <v>177</v>
      </c>
      <c r="P67" s="80" t="n">
        <v>36</v>
      </c>
    </row>
    <row r="68" customFormat="false" ht="12.8" hidden="false" customHeight="false" outlineLevel="0" collapsed="false">
      <c r="A68" s="77" t="s">
        <v>307</v>
      </c>
      <c r="B68" s="78" t="s">
        <v>308</v>
      </c>
      <c r="C68" s="68" t="s">
        <v>309</v>
      </c>
      <c r="D68" s="68" t="s">
        <v>310</v>
      </c>
      <c r="E68" s="74" t="n">
        <v>1068</v>
      </c>
      <c r="F68" s="74" t="n">
        <v>325</v>
      </c>
      <c r="G68" s="75" t="n">
        <v>162</v>
      </c>
      <c r="H68" s="75" t="n">
        <v>7</v>
      </c>
      <c r="I68" s="75" t="n">
        <v>360</v>
      </c>
      <c r="J68" s="75" t="n">
        <v>40</v>
      </c>
      <c r="K68" s="75" t="n">
        <v>447</v>
      </c>
      <c r="L68" s="75" t="n">
        <v>6</v>
      </c>
      <c r="M68" s="76" t="n">
        <f aca="false">+G68+K68</f>
        <v>609</v>
      </c>
      <c r="N68" s="76" t="n">
        <f aca="false">+H68+L68</f>
        <v>13</v>
      </c>
      <c r="O68" s="79" t="n">
        <v>1428</v>
      </c>
      <c r="P68" s="80" t="n">
        <v>365</v>
      </c>
    </row>
    <row r="69" customFormat="false" ht="12.8" hidden="false" customHeight="false" outlineLevel="0" collapsed="false">
      <c r="A69" s="81" t="s">
        <v>311</v>
      </c>
      <c r="B69" s="82" t="s">
        <v>312</v>
      </c>
      <c r="C69" s="68" t="s">
        <v>313</v>
      </c>
      <c r="D69" s="68" t="s">
        <v>314</v>
      </c>
      <c r="E69" s="74" t="n">
        <v>15</v>
      </c>
      <c r="F69" s="74" t="n">
        <v>7</v>
      </c>
      <c r="G69" s="75" t="n">
        <v>1</v>
      </c>
      <c r="H69" s="75" t="n">
        <v>0</v>
      </c>
      <c r="I69" s="75" t="n">
        <v>4</v>
      </c>
      <c r="J69" s="75" t="n">
        <v>0</v>
      </c>
      <c r="K69" s="75" t="n">
        <v>1</v>
      </c>
      <c r="L69" s="75" t="n">
        <v>0</v>
      </c>
      <c r="M69" s="76" t="n">
        <f aca="false">+G69+K69</f>
        <v>2</v>
      </c>
      <c r="N69" s="76" t="n">
        <f aca="false">+H69+L69</f>
        <v>0</v>
      </c>
      <c r="O69" s="79" t="n">
        <v>19</v>
      </c>
      <c r="P69" s="80" t="n">
        <v>7</v>
      </c>
    </row>
    <row r="70" customFormat="false" ht="12.8" hidden="false" customHeight="false" outlineLevel="0" collapsed="false">
      <c r="A70" s="77" t="s">
        <v>315</v>
      </c>
      <c r="B70" s="78" t="s">
        <v>316</v>
      </c>
      <c r="C70" s="68" t="s">
        <v>317</v>
      </c>
      <c r="D70" s="68" t="s">
        <v>318</v>
      </c>
      <c r="E70" s="74" t="n">
        <v>23</v>
      </c>
      <c r="F70" s="74" t="n">
        <v>2</v>
      </c>
      <c r="G70" s="75" t="n">
        <v>10</v>
      </c>
      <c r="H70" s="75" t="n">
        <v>1</v>
      </c>
      <c r="I70" s="75" t="n">
        <v>27</v>
      </c>
      <c r="J70" s="75" t="n">
        <v>7</v>
      </c>
      <c r="K70" s="75" t="n">
        <v>13</v>
      </c>
      <c r="L70" s="75" t="n">
        <v>2</v>
      </c>
      <c r="M70" s="76" t="n">
        <f aca="false">+G70+K70</f>
        <v>23</v>
      </c>
      <c r="N70" s="76" t="n">
        <f aca="false">+H70+L70</f>
        <v>3</v>
      </c>
      <c r="O70" s="79" t="n">
        <v>50</v>
      </c>
      <c r="P70" s="80" t="n">
        <v>9</v>
      </c>
    </row>
    <row r="71" customFormat="false" ht="12.8" hidden="false" customHeight="false" outlineLevel="0" collapsed="false">
      <c r="A71" s="81" t="s">
        <v>319</v>
      </c>
      <c r="B71" s="82" t="s">
        <v>320</v>
      </c>
      <c r="C71" s="68" t="s">
        <v>321</v>
      </c>
      <c r="D71" s="68" t="s">
        <v>322</v>
      </c>
      <c r="E71" s="74" t="n">
        <v>649</v>
      </c>
      <c r="F71" s="74" t="n">
        <v>253</v>
      </c>
      <c r="G71" s="75" t="n">
        <v>82</v>
      </c>
      <c r="H71" s="75" t="n">
        <v>7</v>
      </c>
      <c r="I71" s="75" t="n">
        <v>152</v>
      </c>
      <c r="J71" s="75" t="n">
        <v>44</v>
      </c>
      <c r="K71" s="75" t="n">
        <v>133</v>
      </c>
      <c r="L71" s="75" t="n">
        <v>2</v>
      </c>
      <c r="M71" s="76" t="n">
        <f aca="false">+G71+K71</f>
        <v>215</v>
      </c>
      <c r="N71" s="76" t="n">
        <f aca="false">+H71+L71</f>
        <v>9</v>
      </c>
      <c r="O71" s="79" t="n">
        <v>801</v>
      </c>
      <c r="P71" s="80" t="n">
        <v>297</v>
      </c>
    </row>
    <row r="72" customFormat="false" ht="12.8" hidden="false" customHeight="false" outlineLevel="0" collapsed="false">
      <c r="A72" s="77" t="s">
        <v>323</v>
      </c>
      <c r="B72" s="78" t="s">
        <v>324</v>
      </c>
      <c r="C72" s="68" t="s">
        <v>325</v>
      </c>
      <c r="D72" s="68" t="s">
        <v>326</v>
      </c>
      <c r="E72" s="74" t="n">
        <v>14</v>
      </c>
      <c r="F72" s="74" t="n">
        <v>1</v>
      </c>
      <c r="G72" s="75" t="n">
        <v>2</v>
      </c>
      <c r="H72" s="75" t="n">
        <v>0</v>
      </c>
      <c r="I72" s="75" t="n">
        <v>3</v>
      </c>
      <c r="J72" s="75" t="n">
        <v>0</v>
      </c>
      <c r="K72" s="75" t="n">
        <v>1</v>
      </c>
      <c r="L72" s="75" t="n">
        <v>0</v>
      </c>
      <c r="M72" s="76" t="n">
        <f aca="false">+G72+K72</f>
        <v>3</v>
      </c>
      <c r="N72" s="76" t="n">
        <f aca="false">+H72+L72</f>
        <v>0</v>
      </c>
      <c r="O72" s="79" t="n">
        <v>17</v>
      </c>
      <c r="P72" s="80" t="n">
        <v>1</v>
      </c>
    </row>
    <row r="73" customFormat="false" ht="12.8" hidden="false" customHeight="false" outlineLevel="0" collapsed="false">
      <c r="A73" s="77" t="s">
        <v>327</v>
      </c>
      <c r="B73" s="78" t="s">
        <v>328</v>
      </c>
      <c r="C73" s="68" t="s">
        <v>329</v>
      </c>
      <c r="D73" s="68" t="s">
        <v>330</v>
      </c>
      <c r="E73" s="74" t="n">
        <v>3</v>
      </c>
      <c r="F73" s="74" t="n">
        <v>0</v>
      </c>
      <c r="G73" s="75" t="n">
        <v>0</v>
      </c>
      <c r="H73" s="75" t="n">
        <v>0</v>
      </c>
      <c r="I73" s="75" t="n">
        <v>2</v>
      </c>
      <c r="J73" s="75" t="n">
        <v>0</v>
      </c>
      <c r="K73" s="75" t="n">
        <v>0</v>
      </c>
      <c r="L73" s="75" t="n">
        <v>0</v>
      </c>
      <c r="M73" s="76" t="n">
        <f aca="false">+G73+K73</f>
        <v>0</v>
      </c>
      <c r="N73" s="76" t="n">
        <f aca="false">+H73+L73</f>
        <v>0</v>
      </c>
      <c r="O73" s="79" t="n">
        <v>5</v>
      </c>
      <c r="P73" s="80" t="n">
        <v>0</v>
      </c>
    </row>
    <row r="74" customFormat="false" ht="12.8" hidden="false" customHeight="false" outlineLevel="0" collapsed="false">
      <c r="A74" s="77" t="s">
        <v>331</v>
      </c>
      <c r="B74" s="78" t="s">
        <v>332</v>
      </c>
      <c r="C74" s="68" t="s">
        <v>333</v>
      </c>
      <c r="D74" s="68" t="s">
        <v>334</v>
      </c>
      <c r="E74" s="74" t="n">
        <v>0</v>
      </c>
      <c r="F74" s="74" t="n">
        <v>0</v>
      </c>
      <c r="G74" s="75" t="n">
        <v>0</v>
      </c>
      <c r="H74" s="75" t="n">
        <v>0</v>
      </c>
      <c r="I74" s="75" t="n">
        <v>2</v>
      </c>
      <c r="J74" s="75" t="n">
        <v>1</v>
      </c>
      <c r="K74" s="75" t="n">
        <v>3</v>
      </c>
      <c r="L74" s="75" t="n">
        <v>0</v>
      </c>
      <c r="M74" s="76" t="n">
        <f aca="false">+G74+K74</f>
        <v>3</v>
      </c>
      <c r="N74" s="76" t="n">
        <f aca="false">+H74+L74</f>
        <v>0</v>
      </c>
      <c r="O74" s="79" t="n">
        <v>2</v>
      </c>
      <c r="P74" s="80" t="n">
        <v>1</v>
      </c>
    </row>
    <row r="75" customFormat="false" ht="12.8" hidden="false" customHeight="false" outlineLevel="0" collapsed="false">
      <c r="A75" s="81" t="s">
        <v>335</v>
      </c>
      <c r="B75" s="82" t="s">
        <v>336</v>
      </c>
      <c r="C75" s="68" t="s">
        <v>337</v>
      </c>
      <c r="D75" s="68" t="s">
        <v>338</v>
      </c>
      <c r="E75" s="74" t="n">
        <v>40</v>
      </c>
      <c r="F75" s="74" t="n">
        <v>6</v>
      </c>
      <c r="G75" s="75" t="n">
        <v>3</v>
      </c>
      <c r="H75" s="75" t="n">
        <v>0</v>
      </c>
      <c r="I75" s="75" t="n">
        <v>7</v>
      </c>
      <c r="J75" s="75" t="n">
        <v>1</v>
      </c>
      <c r="K75" s="75" t="n">
        <v>4</v>
      </c>
      <c r="L75" s="75" t="n">
        <v>1</v>
      </c>
      <c r="M75" s="76" t="n">
        <f aca="false">+G75+K75</f>
        <v>7</v>
      </c>
      <c r="N75" s="76" t="n">
        <f aca="false">+H75+L75</f>
        <v>1</v>
      </c>
      <c r="O75" s="79" t="n">
        <v>47</v>
      </c>
      <c r="P75" s="80" t="n">
        <v>7</v>
      </c>
    </row>
    <row r="76" customFormat="false" ht="12.8" hidden="false" customHeight="false" outlineLevel="0" collapsed="false">
      <c r="A76" s="77" t="s">
        <v>339</v>
      </c>
      <c r="B76" s="78" t="s">
        <v>340</v>
      </c>
      <c r="C76" s="68" t="s">
        <v>341</v>
      </c>
      <c r="D76" s="68" t="s">
        <v>342</v>
      </c>
      <c r="E76" s="74" t="n">
        <v>1189</v>
      </c>
      <c r="F76" s="74" t="n">
        <v>311</v>
      </c>
      <c r="G76" s="75" t="n">
        <v>471</v>
      </c>
      <c r="H76" s="75" t="n">
        <v>51</v>
      </c>
      <c r="I76" s="75" t="n">
        <v>630</v>
      </c>
      <c r="J76" s="75" t="n">
        <v>339</v>
      </c>
      <c r="K76" s="75" t="n">
        <v>690</v>
      </c>
      <c r="L76" s="75" t="n">
        <v>62</v>
      </c>
      <c r="M76" s="76" t="n">
        <f aca="false">+G76+K76</f>
        <v>1161</v>
      </c>
      <c r="N76" s="76" t="n">
        <f aca="false">+H76+L76</f>
        <v>113</v>
      </c>
      <c r="O76" s="79" t="n">
        <v>1819</v>
      </c>
      <c r="P76" s="80" t="n">
        <v>650</v>
      </c>
    </row>
    <row r="77" customFormat="false" ht="12.8" hidden="false" customHeight="false" outlineLevel="0" collapsed="false">
      <c r="A77" s="81" t="s">
        <v>343</v>
      </c>
      <c r="B77" s="82" t="s">
        <v>344</v>
      </c>
      <c r="C77" s="68" t="s">
        <v>345</v>
      </c>
      <c r="D77" s="68" t="s">
        <v>346</v>
      </c>
      <c r="E77" s="74" t="n">
        <v>3</v>
      </c>
      <c r="F77" s="74" t="n">
        <v>1</v>
      </c>
      <c r="G77" s="75" t="n">
        <v>5</v>
      </c>
      <c r="H77" s="75" t="n">
        <v>0</v>
      </c>
      <c r="I77" s="75" t="n">
        <v>8</v>
      </c>
      <c r="J77" s="75" t="n">
        <v>0</v>
      </c>
      <c r="K77" s="75" t="n">
        <v>3</v>
      </c>
      <c r="L77" s="75" t="n">
        <v>0</v>
      </c>
      <c r="M77" s="76" t="n">
        <f aca="false">+G77+K77</f>
        <v>8</v>
      </c>
      <c r="N77" s="76" t="n">
        <f aca="false">+H77+L77</f>
        <v>0</v>
      </c>
      <c r="O77" s="79" t="n">
        <v>11</v>
      </c>
      <c r="P77" s="80" t="n">
        <v>1</v>
      </c>
    </row>
    <row r="78" customFormat="false" ht="12.8" hidden="false" customHeight="false" outlineLevel="0" collapsed="false">
      <c r="A78" s="77" t="s">
        <v>347</v>
      </c>
      <c r="B78" s="78" t="s">
        <v>348</v>
      </c>
      <c r="C78" s="68" t="s">
        <v>349</v>
      </c>
      <c r="D78" s="68" t="s">
        <v>350</v>
      </c>
      <c r="E78" s="74" t="n">
        <v>70</v>
      </c>
      <c r="F78" s="74" t="n">
        <v>3</v>
      </c>
      <c r="G78" s="75" t="n">
        <v>4</v>
      </c>
      <c r="H78" s="75" t="n">
        <v>1</v>
      </c>
      <c r="I78" s="75" t="n">
        <v>41</v>
      </c>
      <c r="J78" s="75" t="n">
        <v>0</v>
      </c>
      <c r="K78" s="75" t="n">
        <v>3</v>
      </c>
      <c r="L78" s="75" t="n">
        <v>0</v>
      </c>
      <c r="M78" s="76" t="n">
        <f aca="false">+G78+K78</f>
        <v>7</v>
      </c>
      <c r="N78" s="76" t="n">
        <f aca="false">+H78+L78</f>
        <v>1</v>
      </c>
      <c r="O78" s="79" t="n">
        <v>111</v>
      </c>
      <c r="P78" s="80" t="n">
        <v>3</v>
      </c>
    </row>
    <row r="79" customFormat="false" ht="12.8" hidden="false" customHeight="false" outlineLevel="0" collapsed="false">
      <c r="A79" s="81" t="s">
        <v>351</v>
      </c>
      <c r="B79" s="82" t="s">
        <v>352</v>
      </c>
      <c r="C79" s="68" t="s">
        <v>353</v>
      </c>
      <c r="D79" s="68" t="s">
        <v>354</v>
      </c>
      <c r="E79" s="74" t="n">
        <v>50</v>
      </c>
      <c r="F79" s="74" t="n">
        <v>7</v>
      </c>
      <c r="G79" s="75" t="n">
        <v>17</v>
      </c>
      <c r="H79" s="75" t="n">
        <v>1</v>
      </c>
      <c r="I79" s="75" t="n">
        <v>40</v>
      </c>
      <c r="J79" s="75" t="n">
        <v>5</v>
      </c>
      <c r="K79" s="75" t="n">
        <v>11</v>
      </c>
      <c r="L79" s="75" t="n">
        <v>1</v>
      </c>
      <c r="M79" s="76" t="n">
        <f aca="false">+G79+K79</f>
        <v>28</v>
      </c>
      <c r="N79" s="76" t="n">
        <f aca="false">+H79+L79</f>
        <v>2</v>
      </c>
      <c r="O79" s="79" t="n">
        <v>90</v>
      </c>
      <c r="P79" s="80" t="n">
        <v>12</v>
      </c>
    </row>
    <row r="80" customFormat="false" ht="12.8" hidden="false" customHeight="false" outlineLevel="0" collapsed="false">
      <c r="A80" s="77" t="s">
        <v>355</v>
      </c>
      <c r="B80" s="78" t="s">
        <v>356</v>
      </c>
      <c r="C80" s="68" t="s">
        <v>357</v>
      </c>
      <c r="D80" s="68" t="s">
        <v>358</v>
      </c>
      <c r="E80" s="74" t="n">
        <v>1</v>
      </c>
      <c r="F80" s="74" t="n">
        <v>0</v>
      </c>
      <c r="G80" s="75" t="n">
        <v>0</v>
      </c>
      <c r="H80" s="75" t="n">
        <v>0</v>
      </c>
      <c r="I80" s="75" t="n">
        <v>5</v>
      </c>
      <c r="J80" s="75" t="n">
        <v>0</v>
      </c>
      <c r="K80" s="75" t="n">
        <v>1</v>
      </c>
      <c r="L80" s="75" t="n">
        <v>0</v>
      </c>
      <c r="M80" s="76" t="n">
        <f aca="false">+G80+K80</f>
        <v>1</v>
      </c>
      <c r="N80" s="76" t="n">
        <f aca="false">+H80+L80</f>
        <v>0</v>
      </c>
      <c r="O80" s="79" t="n">
        <v>6</v>
      </c>
      <c r="P80" s="80" t="n">
        <v>0</v>
      </c>
    </row>
    <row r="81" customFormat="false" ht="12.8" hidden="false" customHeight="false" outlineLevel="0" collapsed="false">
      <c r="A81" s="81" t="s">
        <v>359</v>
      </c>
      <c r="B81" s="82" t="s">
        <v>360</v>
      </c>
      <c r="C81" s="68" t="s">
        <v>361</v>
      </c>
      <c r="D81" s="68" t="s">
        <v>362</v>
      </c>
      <c r="E81" s="74" t="n">
        <v>2427</v>
      </c>
      <c r="F81" s="74" t="n">
        <v>699</v>
      </c>
      <c r="G81" s="75" t="n">
        <v>38</v>
      </c>
      <c r="H81" s="75" t="n">
        <v>11</v>
      </c>
      <c r="I81" s="75" t="n">
        <v>75</v>
      </c>
      <c r="J81" s="75" t="n">
        <v>25</v>
      </c>
      <c r="K81" s="75" t="n">
        <v>49</v>
      </c>
      <c r="L81" s="75" t="n">
        <v>22</v>
      </c>
      <c r="M81" s="76" t="n">
        <f aca="false">+G81+K81</f>
        <v>87</v>
      </c>
      <c r="N81" s="76" t="n">
        <f aca="false">+H81+L81</f>
        <v>33</v>
      </c>
      <c r="O81" s="79" t="n">
        <v>2502</v>
      </c>
      <c r="P81" s="80" t="n">
        <v>724</v>
      </c>
    </row>
    <row r="82" customFormat="false" ht="12.8" hidden="false" customHeight="false" outlineLevel="0" collapsed="false">
      <c r="A82" s="77" t="s">
        <v>363</v>
      </c>
      <c r="B82" s="78" t="s">
        <v>364</v>
      </c>
      <c r="C82" s="68" t="s">
        <v>365</v>
      </c>
      <c r="D82" s="68" t="s">
        <v>366</v>
      </c>
      <c r="E82" s="74" t="n">
        <v>2</v>
      </c>
      <c r="F82" s="74" t="n">
        <v>0</v>
      </c>
      <c r="G82" s="75" t="n">
        <v>1</v>
      </c>
      <c r="H82" s="75" t="n">
        <v>0</v>
      </c>
      <c r="I82" s="75" t="n">
        <v>2</v>
      </c>
      <c r="J82" s="75" t="n">
        <v>0</v>
      </c>
      <c r="K82" s="75" t="n">
        <v>1</v>
      </c>
      <c r="L82" s="75" t="n">
        <v>0</v>
      </c>
      <c r="M82" s="76" t="n">
        <f aca="false">+G82+K82</f>
        <v>2</v>
      </c>
      <c r="N82" s="76" t="n">
        <f aca="false">+H82+L82</f>
        <v>0</v>
      </c>
      <c r="O82" s="79" t="n">
        <v>4</v>
      </c>
      <c r="P82" s="80" t="n">
        <v>0</v>
      </c>
    </row>
    <row r="83" customFormat="false" ht="12.8" hidden="false" customHeight="false" outlineLevel="0" collapsed="false">
      <c r="A83" s="81" t="s">
        <v>367</v>
      </c>
      <c r="B83" s="82" t="s">
        <v>368</v>
      </c>
      <c r="C83" s="68" t="s">
        <v>369</v>
      </c>
      <c r="D83" s="68" t="s">
        <v>370</v>
      </c>
      <c r="E83" s="74" t="n">
        <v>61</v>
      </c>
      <c r="F83" s="74" t="n">
        <v>7</v>
      </c>
      <c r="G83" s="75" t="n">
        <v>17</v>
      </c>
      <c r="H83" s="75" t="n">
        <v>2</v>
      </c>
      <c r="I83" s="75" t="n">
        <v>29</v>
      </c>
      <c r="J83" s="75" t="n">
        <v>2</v>
      </c>
      <c r="K83" s="75" t="n">
        <v>16</v>
      </c>
      <c r="L83" s="75" t="n">
        <v>0</v>
      </c>
      <c r="M83" s="76" t="n">
        <f aca="false">+G83+K83</f>
        <v>33</v>
      </c>
      <c r="N83" s="76" t="n">
        <f aca="false">+H83+L83</f>
        <v>2</v>
      </c>
      <c r="O83" s="79" t="n">
        <v>90</v>
      </c>
      <c r="P83" s="80" t="n">
        <v>9</v>
      </c>
    </row>
    <row r="84" customFormat="false" ht="12.8" hidden="false" customHeight="false" outlineLevel="0" collapsed="false">
      <c r="A84" s="81" t="s">
        <v>371</v>
      </c>
      <c r="B84" s="82" t="s">
        <v>372</v>
      </c>
      <c r="C84" s="68" t="s">
        <v>373</v>
      </c>
      <c r="D84" s="68" t="s">
        <v>374</v>
      </c>
      <c r="E84" s="74" t="n">
        <v>1</v>
      </c>
      <c r="F84" s="74" t="n">
        <v>0</v>
      </c>
      <c r="G84" s="75" t="n">
        <v>0</v>
      </c>
      <c r="H84" s="75" t="n">
        <v>0</v>
      </c>
      <c r="I84" s="75" t="n">
        <v>4</v>
      </c>
      <c r="J84" s="75" t="n">
        <v>0</v>
      </c>
      <c r="K84" s="75" t="n">
        <v>0</v>
      </c>
      <c r="L84" s="75" t="n">
        <v>0</v>
      </c>
      <c r="M84" s="76" t="n">
        <f aca="false">+G84+K84</f>
        <v>0</v>
      </c>
      <c r="N84" s="76" t="n">
        <f aca="false">+H84+L84</f>
        <v>0</v>
      </c>
      <c r="O84" s="79" t="n">
        <v>5</v>
      </c>
      <c r="P84" s="80" t="n">
        <v>0</v>
      </c>
    </row>
    <row r="85" customFormat="false" ht="12.8" hidden="false" customHeight="false" outlineLevel="0" collapsed="false">
      <c r="A85" s="77" t="s">
        <v>375</v>
      </c>
      <c r="B85" s="78" t="s">
        <v>376</v>
      </c>
      <c r="C85" s="68" t="s">
        <v>377</v>
      </c>
      <c r="D85" s="68" t="s">
        <v>378</v>
      </c>
      <c r="E85" s="74" t="n">
        <v>181</v>
      </c>
      <c r="F85" s="74" t="n">
        <v>65</v>
      </c>
      <c r="G85" s="75" t="n">
        <v>156</v>
      </c>
      <c r="H85" s="75" t="n">
        <v>31</v>
      </c>
      <c r="I85" s="75" t="n">
        <v>200</v>
      </c>
      <c r="J85" s="75" t="n">
        <v>50</v>
      </c>
      <c r="K85" s="75" t="n">
        <v>164</v>
      </c>
      <c r="L85" s="75" t="n">
        <v>42</v>
      </c>
      <c r="M85" s="76" t="n">
        <f aca="false">+G85+K85</f>
        <v>320</v>
      </c>
      <c r="N85" s="76" t="n">
        <f aca="false">+H85+L85</f>
        <v>73</v>
      </c>
      <c r="O85" s="79" t="n">
        <v>381</v>
      </c>
      <c r="P85" s="80" t="n">
        <v>115</v>
      </c>
    </row>
    <row r="86" customFormat="false" ht="12.8" hidden="false" customHeight="false" outlineLevel="0" collapsed="false">
      <c r="A86" s="81" t="s">
        <v>379</v>
      </c>
      <c r="B86" s="82" t="s">
        <v>380</v>
      </c>
      <c r="C86" s="68" t="s">
        <v>381</v>
      </c>
      <c r="D86" s="68" t="s">
        <v>382</v>
      </c>
      <c r="E86" s="74" t="n">
        <v>272</v>
      </c>
      <c r="F86" s="74" t="n">
        <v>195</v>
      </c>
      <c r="G86" s="75" t="n">
        <v>206</v>
      </c>
      <c r="H86" s="75" t="n">
        <v>135</v>
      </c>
      <c r="I86" s="75" t="n">
        <v>252</v>
      </c>
      <c r="J86" s="75" t="n">
        <v>147</v>
      </c>
      <c r="K86" s="75" t="n">
        <v>193</v>
      </c>
      <c r="L86" s="75" t="n">
        <v>95</v>
      </c>
      <c r="M86" s="76" t="n">
        <f aca="false">+G86+K86</f>
        <v>399</v>
      </c>
      <c r="N86" s="76" t="n">
        <f aca="false">+H86+L86</f>
        <v>230</v>
      </c>
      <c r="O86" s="79" t="n">
        <v>524</v>
      </c>
      <c r="P86" s="80" t="n">
        <v>342</v>
      </c>
    </row>
    <row r="87" customFormat="false" ht="12.8" hidden="false" customHeight="false" outlineLevel="0" collapsed="false">
      <c r="A87" s="77" t="s">
        <v>383</v>
      </c>
      <c r="B87" s="78" t="s">
        <v>384</v>
      </c>
      <c r="C87" s="68" t="s">
        <v>385</v>
      </c>
      <c r="D87" s="68" t="s">
        <v>386</v>
      </c>
      <c r="E87" s="74" t="n">
        <v>93</v>
      </c>
      <c r="F87" s="74" t="n">
        <v>13</v>
      </c>
      <c r="G87" s="75" t="n">
        <v>30</v>
      </c>
      <c r="H87" s="75" t="n">
        <v>1</v>
      </c>
      <c r="I87" s="75" t="n">
        <v>76</v>
      </c>
      <c r="J87" s="75" t="n">
        <v>6</v>
      </c>
      <c r="K87" s="75" t="n">
        <v>33</v>
      </c>
      <c r="L87" s="75" t="n">
        <v>1</v>
      </c>
      <c r="M87" s="76" t="n">
        <f aca="false">+G87+K87</f>
        <v>63</v>
      </c>
      <c r="N87" s="76" t="n">
        <f aca="false">+H87+L87</f>
        <v>2</v>
      </c>
      <c r="O87" s="79" t="n">
        <v>169</v>
      </c>
      <c r="P87" s="80" t="n">
        <v>19</v>
      </c>
    </row>
    <row r="88" customFormat="false" ht="12.8" hidden="false" customHeight="false" outlineLevel="0" collapsed="false">
      <c r="A88" s="81" t="s">
        <v>387</v>
      </c>
      <c r="B88" s="82" t="s">
        <v>388</v>
      </c>
      <c r="C88" s="68" t="s">
        <v>389</v>
      </c>
      <c r="D88" s="68" t="s">
        <v>390</v>
      </c>
      <c r="E88" s="74" t="n">
        <v>4</v>
      </c>
      <c r="F88" s="74" t="n">
        <v>0</v>
      </c>
      <c r="G88" s="75" t="n">
        <v>1</v>
      </c>
      <c r="H88" s="75" t="n">
        <v>0</v>
      </c>
      <c r="I88" s="75" t="n">
        <v>4</v>
      </c>
      <c r="J88" s="75" t="n">
        <v>0</v>
      </c>
      <c r="K88" s="75" t="n">
        <v>1</v>
      </c>
      <c r="L88" s="75" t="n">
        <v>0</v>
      </c>
      <c r="M88" s="76" t="n">
        <f aca="false">+G88+K88</f>
        <v>2</v>
      </c>
      <c r="N88" s="76" t="n">
        <f aca="false">+H88+L88</f>
        <v>0</v>
      </c>
      <c r="O88" s="79" t="n">
        <v>8</v>
      </c>
      <c r="P88" s="80" t="n">
        <v>0</v>
      </c>
    </row>
    <row r="89" customFormat="false" ht="12.8" hidden="false" customHeight="false" outlineLevel="0" collapsed="false">
      <c r="A89" s="77" t="s">
        <v>391</v>
      </c>
      <c r="B89" s="78" t="s">
        <v>392</v>
      </c>
      <c r="C89" s="68" t="s">
        <v>393</v>
      </c>
      <c r="D89" s="68" t="s">
        <v>394</v>
      </c>
      <c r="E89" s="74" t="n">
        <v>1350</v>
      </c>
      <c r="F89" s="74" t="n">
        <v>154</v>
      </c>
      <c r="G89" s="75" t="n">
        <v>108</v>
      </c>
      <c r="H89" s="75" t="n">
        <v>21</v>
      </c>
      <c r="I89" s="75" t="n">
        <v>110</v>
      </c>
      <c r="J89" s="75" t="n">
        <v>24</v>
      </c>
      <c r="K89" s="75" t="n">
        <v>105</v>
      </c>
      <c r="L89" s="75" t="n">
        <v>11</v>
      </c>
      <c r="M89" s="76" t="n">
        <f aca="false">+G89+K89</f>
        <v>213</v>
      </c>
      <c r="N89" s="76" t="n">
        <f aca="false">+H89+L89</f>
        <v>32</v>
      </c>
      <c r="O89" s="79" t="n">
        <v>1460</v>
      </c>
      <c r="P89" s="80" t="n">
        <v>178</v>
      </c>
    </row>
    <row r="90" customFormat="false" ht="12.8" hidden="false" customHeight="false" outlineLevel="0" collapsed="false">
      <c r="A90" s="77" t="s">
        <v>395</v>
      </c>
      <c r="B90" s="78" t="s">
        <v>396</v>
      </c>
      <c r="C90" s="68" t="s">
        <v>397</v>
      </c>
      <c r="D90" s="68" t="s">
        <v>398</v>
      </c>
      <c r="E90" s="74" t="n">
        <v>117</v>
      </c>
      <c r="F90" s="74" t="n">
        <v>25</v>
      </c>
      <c r="G90" s="75" t="n">
        <v>22</v>
      </c>
      <c r="H90" s="75" t="n">
        <v>4</v>
      </c>
      <c r="I90" s="75" t="n">
        <v>42</v>
      </c>
      <c r="J90" s="75" t="n">
        <v>4</v>
      </c>
      <c r="K90" s="75" t="n">
        <v>39</v>
      </c>
      <c r="L90" s="75" t="n">
        <v>3</v>
      </c>
      <c r="M90" s="76" t="n">
        <f aca="false">+G90+K90</f>
        <v>61</v>
      </c>
      <c r="N90" s="76" t="n">
        <f aca="false">+H90+L90</f>
        <v>7</v>
      </c>
      <c r="O90" s="79" t="n">
        <v>159</v>
      </c>
      <c r="P90" s="80" t="n">
        <v>29</v>
      </c>
    </row>
    <row r="91" customFormat="false" ht="12.8" hidden="false" customHeight="false" outlineLevel="0" collapsed="false">
      <c r="A91" s="81" t="s">
        <v>399</v>
      </c>
      <c r="B91" s="82" t="s">
        <v>400</v>
      </c>
      <c r="C91" s="68" t="s">
        <v>401</v>
      </c>
      <c r="D91" s="68" t="s">
        <v>402</v>
      </c>
      <c r="E91" s="74" t="n">
        <v>624</v>
      </c>
      <c r="F91" s="74" t="n">
        <v>99</v>
      </c>
      <c r="G91" s="75" t="n">
        <v>71</v>
      </c>
      <c r="H91" s="75" t="n">
        <v>8</v>
      </c>
      <c r="I91" s="75" t="n">
        <v>248</v>
      </c>
      <c r="J91" s="75" t="n">
        <v>28</v>
      </c>
      <c r="K91" s="75" t="n">
        <v>213</v>
      </c>
      <c r="L91" s="75" t="n">
        <v>6</v>
      </c>
      <c r="M91" s="76" t="n">
        <f aca="false">+G91+K91</f>
        <v>284</v>
      </c>
      <c r="N91" s="76" t="n">
        <f aca="false">+H91+L91</f>
        <v>14</v>
      </c>
      <c r="O91" s="79" t="n">
        <v>872</v>
      </c>
      <c r="P91" s="80" t="n">
        <v>127</v>
      </c>
    </row>
    <row r="92" customFormat="false" ht="12.8" hidden="false" customHeight="false" outlineLevel="0" collapsed="false">
      <c r="A92" s="77" t="s">
        <v>403</v>
      </c>
      <c r="B92" s="78" t="s">
        <v>404</v>
      </c>
      <c r="C92" s="68" t="s">
        <v>405</v>
      </c>
      <c r="D92" s="68" t="s">
        <v>406</v>
      </c>
      <c r="E92" s="74" t="n">
        <v>1495</v>
      </c>
      <c r="F92" s="74" t="n">
        <v>173</v>
      </c>
      <c r="G92" s="75" t="n">
        <v>271</v>
      </c>
      <c r="H92" s="75" t="n">
        <v>13</v>
      </c>
      <c r="I92" s="75" t="n">
        <v>694</v>
      </c>
      <c r="J92" s="75" t="n">
        <v>40</v>
      </c>
      <c r="K92" s="75" t="n">
        <v>265</v>
      </c>
      <c r="L92" s="75" t="n">
        <v>5</v>
      </c>
      <c r="M92" s="76" t="n">
        <f aca="false">+G92+K92</f>
        <v>536</v>
      </c>
      <c r="N92" s="76" t="n">
        <f aca="false">+H92+L92</f>
        <v>18</v>
      </c>
      <c r="O92" s="79" t="n">
        <v>2189</v>
      </c>
      <c r="P92" s="80" t="n">
        <v>213</v>
      </c>
    </row>
    <row r="93" customFormat="false" ht="12.8" hidden="false" customHeight="false" outlineLevel="0" collapsed="false">
      <c r="A93" s="81" t="s">
        <v>407</v>
      </c>
      <c r="B93" s="82" t="s">
        <v>408</v>
      </c>
      <c r="C93" s="68" t="s">
        <v>409</v>
      </c>
      <c r="D93" s="68" t="s">
        <v>410</v>
      </c>
      <c r="E93" s="74" t="n">
        <v>5</v>
      </c>
      <c r="F93" s="74" t="n">
        <v>2</v>
      </c>
      <c r="G93" s="75" t="n">
        <v>0</v>
      </c>
      <c r="H93" s="75" t="n">
        <v>0</v>
      </c>
      <c r="I93" s="75" t="n">
        <v>2</v>
      </c>
      <c r="J93" s="75" t="n">
        <v>0</v>
      </c>
      <c r="K93" s="75" t="n">
        <v>0</v>
      </c>
      <c r="L93" s="75" t="n">
        <v>0</v>
      </c>
      <c r="M93" s="76" t="n">
        <f aca="false">+G93+K93</f>
        <v>0</v>
      </c>
      <c r="N93" s="76" t="n">
        <f aca="false">+H93+L93</f>
        <v>0</v>
      </c>
      <c r="O93" s="79" t="n">
        <v>7</v>
      </c>
      <c r="P93" s="80" t="n">
        <v>2</v>
      </c>
    </row>
    <row r="94" customFormat="false" ht="12.8" hidden="false" customHeight="false" outlineLevel="0" collapsed="false">
      <c r="A94" s="77" t="s">
        <v>411</v>
      </c>
      <c r="B94" s="78" t="s">
        <v>412</v>
      </c>
      <c r="C94" s="68" t="s">
        <v>413</v>
      </c>
      <c r="D94" s="68" t="s">
        <v>414</v>
      </c>
      <c r="E94" s="74" t="n">
        <v>32</v>
      </c>
      <c r="F94" s="74" t="n">
        <v>2</v>
      </c>
      <c r="G94" s="75" t="n">
        <v>7</v>
      </c>
      <c r="H94" s="75" t="n">
        <v>0</v>
      </c>
      <c r="I94" s="75" t="n">
        <v>10</v>
      </c>
      <c r="J94" s="75" t="n">
        <v>0</v>
      </c>
      <c r="K94" s="75" t="n">
        <v>11</v>
      </c>
      <c r="L94" s="75" t="n">
        <v>0</v>
      </c>
      <c r="M94" s="76" t="n">
        <f aca="false">+G94+K94</f>
        <v>18</v>
      </c>
      <c r="N94" s="76" t="n">
        <f aca="false">+H94+L94</f>
        <v>0</v>
      </c>
      <c r="O94" s="79" t="n">
        <v>42</v>
      </c>
      <c r="P94" s="80" t="n">
        <v>2</v>
      </c>
    </row>
    <row r="95" customFormat="false" ht="12.8" hidden="false" customHeight="false" outlineLevel="0" collapsed="false">
      <c r="A95" s="77" t="s">
        <v>415</v>
      </c>
      <c r="B95" s="78" t="s">
        <v>416</v>
      </c>
      <c r="C95" s="68" t="s">
        <v>417</v>
      </c>
      <c r="D95" s="68" t="s">
        <v>418</v>
      </c>
      <c r="E95" s="74" t="n">
        <v>172</v>
      </c>
      <c r="F95" s="74" t="n">
        <v>0</v>
      </c>
      <c r="G95" s="75" t="n">
        <v>6</v>
      </c>
      <c r="H95" s="75" t="n">
        <v>0</v>
      </c>
      <c r="I95" s="75" t="n">
        <v>82</v>
      </c>
      <c r="J95" s="75" t="n">
        <v>0</v>
      </c>
      <c r="K95" s="75" t="n">
        <v>6</v>
      </c>
      <c r="L95" s="75" t="n">
        <v>0</v>
      </c>
      <c r="M95" s="76" t="n">
        <f aca="false">+G95+K95</f>
        <v>12</v>
      </c>
      <c r="N95" s="76" t="n">
        <f aca="false">+H95+L95</f>
        <v>0</v>
      </c>
      <c r="O95" s="79" t="n">
        <v>254</v>
      </c>
      <c r="P95" s="80" t="n">
        <v>0</v>
      </c>
    </row>
    <row r="96" customFormat="false" ht="12.8" hidden="false" customHeight="false" outlineLevel="0" collapsed="false">
      <c r="A96" s="81" t="s">
        <v>419</v>
      </c>
      <c r="B96" s="82" t="s">
        <v>420</v>
      </c>
      <c r="C96" s="68" t="s">
        <v>421</v>
      </c>
      <c r="D96" s="68" t="s">
        <v>422</v>
      </c>
      <c r="E96" s="74" t="n">
        <v>11</v>
      </c>
      <c r="F96" s="74" t="n">
        <v>0</v>
      </c>
      <c r="G96" s="75" t="n">
        <v>4</v>
      </c>
      <c r="H96" s="75" t="n">
        <v>0</v>
      </c>
      <c r="I96" s="75" t="n">
        <v>14</v>
      </c>
      <c r="J96" s="75" t="n">
        <v>0</v>
      </c>
      <c r="K96" s="75" t="n">
        <v>3</v>
      </c>
      <c r="L96" s="75" t="n">
        <v>0</v>
      </c>
      <c r="M96" s="76" t="n">
        <f aca="false">+G96+K96</f>
        <v>7</v>
      </c>
      <c r="N96" s="76" t="n">
        <f aca="false">+H96+L96</f>
        <v>0</v>
      </c>
      <c r="O96" s="79" t="n">
        <v>25</v>
      </c>
      <c r="P96" s="80" t="n">
        <v>0</v>
      </c>
    </row>
    <row r="97" customFormat="false" ht="12.8" hidden="false" customHeight="false" outlineLevel="0" collapsed="false">
      <c r="A97" s="77" t="s">
        <v>423</v>
      </c>
      <c r="B97" s="78" t="s">
        <v>424</v>
      </c>
      <c r="C97" s="68" t="s">
        <v>425</v>
      </c>
      <c r="D97" s="68" t="s">
        <v>426</v>
      </c>
      <c r="E97" s="74" t="n">
        <v>723</v>
      </c>
      <c r="F97" s="74" t="n">
        <v>57</v>
      </c>
      <c r="G97" s="75" t="n">
        <v>541</v>
      </c>
      <c r="H97" s="75" t="n">
        <v>42</v>
      </c>
      <c r="I97" s="75" t="n">
        <v>533</v>
      </c>
      <c r="J97" s="75" t="n">
        <v>49</v>
      </c>
      <c r="K97" s="75" t="n">
        <v>449</v>
      </c>
      <c r="L97" s="75" t="n">
        <v>40</v>
      </c>
      <c r="M97" s="76" t="n">
        <f aca="false">+G97+K97</f>
        <v>990</v>
      </c>
      <c r="N97" s="76" t="n">
        <f aca="false">+H97+L97</f>
        <v>82</v>
      </c>
      <c r="O97" s="79" t="n">
        <v>1256</v>
      </c>
      <c r="P97" s="80" t="n">
        <v>106</v>
      </c>
    </row>
    <row r="98" customFormat="false" ht="12.8" hidden="false" customHeight="false" outlineLevel="0" collapsed="false">
      <c r="A98" s="81" t="s">
        <v>427</v>
      </c>
      <c r="B98" s="82" t="s">
        <v>428</v>
      </c>
      <c r="C98" s="68" t="s">
        <v>429</v>
      </c>
      <c r="D98" s="68" t="s">
        <v>430</v>
      </c>
      <c r="E98" s="74" t="n">
        <v>726</v>
      </c>
      <c r="F98" s="74" t="n">
        <v>86</v>
      </c>
      <c r="G98" s="75" t="n">
        <v>39</v>
      </c>
      <c r="H98" s="75" t="n">
        <v>12</v>
      </c>
      <c r="I98" s="75" t="n">
        <v>81</v>
      </c>
      <c r="J98" s="75" t="n">
        <v>33</v>
      </c>
      <c r="K98" s="75" t="n">
        <v>59</v>
      </c>
      <c r="L98" s="75" t="n">
        <v>5</v>
      </c>
      <c r="M98" s="76" t="n">
        <f aca="false">+G98+K98</f>
        <v>98</v>
      </c>
      <c r="N98" s="76" t="n">
        <f aca="false">+H98+L98</f>
        <v>17</v>
      </c>
      <c r="O98" s="79" t="n">
        <v>807</v>
      </c>
      <c r="P98" s="80" t="n">
        <v>119</v>
      </c>
    </row>
    <row r="99" customFormat="false" ht="12.8" hidden="false" customHeight="false" outlineLevel="0" collapsed="false">
      <c r="A99" s="77" t="s">
        <v>431</v>
      </c>
      <c r="B99" s="78" t="s">
        <v>432</v>
      </c>
      <c r="C99" s="68" t="s">
        <v>433</v>
      </c>
      <c r="D99" s="68" t="s">
        <v>434</v>
      </c>
      <c r="E99" s="74" t="n">
        <v>60</v>
      </c>
      <c r="F99" s="74" t="n">
        <v>12</v>
      </c>
      <c r="G99" s="75" t="n">
        <v>9</v>
      </c>
      <c r="H99" s="75" t="n">
        <v>0</v>
      </c>
      <c r="I99" s="75" t="n">
        <v>20</v>
      </c>
      <c r="J99" s="75" t="n">
        <v>0</v>
      </c>
      <c r="K99" s="75" t="n">
        <v>9</v>
      </c>
      <c r="L99" s="75" t="n">
        <v>1</v>
      </c>
      <c r="M99" s="76" t="n">
        <f aca="false">+G99+K99</f>
        <v>18</v>
      </c>
      <c r="N99" s="76" t="n">
        <f aca="false">+H99+L99</f>
        <v>1</v>
      </c>
      <c r="O99" s="79" t="n">
        <v>80</v>
      </c>
      <c r="P99" s="80" t="n">
        <v>12</v>
      </c>
    </row>
    <row r="100" customFormat="false" ht="12.8" hidden="false" customHeight="false" outlineLevel="0" collapsed="false">
      <c r="A100" s="77" t="s">
        <v>435</v>
      </c>
      <c r="B100" s="78" t="s">
        <v>436</v>
      </c>
      <c r="C100" s="68" t="s">
        <v>437</v>
      </c>
      <c r="D100" s="68" t="s">
        <v>438</v>
      </c>
      <c r="E100" s="74" t="n">
        <v>4</v>
      </c>
      <c r="F100" s="74" t="n">
        <v>5</v>
      </c>
      <c r="G100" s="75" t="n">
        <v>4</v>
      </c>
      <c r="H100" s="75" t="n">
        <v>2</v>
      </c>
      <c r="I100" s="75" t="n">
        <v>1</v>
      </c>
      <c r="J100" s="75" t="n">
        <v>1</v>
      </c>
      <c r="K100" s="75" t="n">
        <v>3</v>
      </c>
      <c r="L100" s="75" t="n">
        <v>1</v>
      </c>
      <c r="M100" s="76" t="n">
        <f aca="false">+G100+K100</f>
        <v>7</v>
      </c>
      <c r="N100" s="76" t="n">
        <f aca="false">+H100+L100</f>
        <v>3</v>
      </c>
      <c r="O100" s="79" t="n">
        <v>5</v>
      </c>
      <c r="P100" s="80" t="n">
        <v>6</v>
      </c>
    </row>
    <row r="101" customFormat="false" ht="12.8" hidden="false" customHeight="false" outlineLevel="0" collapsed="false">
      <c r="A101" s="81" t="s">
        <v>439</v>
      </c>
      <c r="B101" s="82" t="s">
        <v>440</v>
      </c>
      <c r="C101" s="68" t="s">
        <v>441</v>
      </c>
      <c r="D101" s="68" t="s">
        <v>442</v>
      </c>
      <c r="E101" s="74" t="n">
        <v>2</v>
      </c>
      <c r="F101" s="74" t="n">
        <v>0</v>
      </c>
      <c r="G101" s="75" t="n">
        <v>1</v>
      </c>
      <c r="H101" s="75" t="n">
        <v>0</v>
      </c>
      <c r="I101" s="75" t="n">
        <v>4</v>
      </c>
      <c r="J101" s="75" t="n">
        <v>0</v>
      </c>
      <c r="K101" s="75" t="n">
        <v>0</v>
      </c>
      <c r="L101" s="75" t="n">
        <v>0</v>
      </c>
      <c r="M101" s="76" t="n">
        <f aca="false">+G101+K101</f>
        <v>1</v>
      </c>
      <c r="N101" s="76" t="n">
        <f aca="false">+H101+L101</f>
        <v>0</v>
      </c>
      <c r="O101" s="79" t="n">
        <v>6</v>
      </c>
      <c r="P101" s="80" t="n">
        <v>0</v>
      </c>
    </row>
    <row r="102" customFormat="false" ht="12.8" hidden="false" customHeight="false" outlineLevel="0" collapsed="false">
      <c r="A102" s="77" t="s">
        <v>443</v>
      </c>
      <c r="B102" s="78" t="s">
        <v>444</v>
      </c>
      <c r="C102" s="68" t="s">
        <v>445</v>
      </c>
      <c r="D102" s="68" t="s">
        <v>446</v>
      </c>
      <c r="E102" s="74" t="n">
        <v>193</v>
      </c>
      <c r="F102" s="74" t="n">
        <v>17</v>
      </c>
      <c r="G102" s="75" t="n">
        <v>28</v>
      </c>
      <c r="H102" s="75" t="n">
        <v>2</v>
      </c>
      <c r="I102" s="75" t="n">
        <v>40</v>
      </c>
      <c r="J102" s="75" t="n">
        <v>2</v>
      </c>
      <c r="K102" s="75" t="n">
        <v>18</v>
      </c>
      <c r="L102" s="75" t="n">
        <v>1</v>
      </c>
      <c r="M102" s="76" t="n">
        <f aca="false">+G102+K102</f>
        <v>46</v>
      </c>
      <c r="N102" s="76" t="n">
        <f aca="false">+H102+L102</f>
        <v>3</v>
      </c>
      <c r="O102" s="79" t="n">
        <v>233</v>
      </c>
      <c r="P102" s="80" t="n">
        <v>19</v>
      </c>
    </row>
    <row r="103" customFormat="false" ht="12.8" hidden="false" customHeight="false" outlineLevel="0" collapsed="false">
      <c r="A103" s="77" t="n">
        <v>-90</v>
      </c>
      <c r="B103" s="78" t="n">
        <v>0</v>
      </c>
      <c r="E103" s="74" t="n">
        <v>48329</v>
      </c>
      <c r="F103" s="74" t="n">
        <v>8655</v>
      </c>
      <c r="G103" s="75" t="n">
        <v>10188</v>
      </c>
      <c r="H103" s="75" t="n">
        <v>1262</v>
      </c>
      <c r="I103" s="75" t="n">
        <v>18768</v>
      </c>
      <c r="J103" s="75" t="n">
        <v>2827</v>
      </c>
      <c r="K103" s="75" t="n">
        <v>11971</v>
      </c>
      <c r="L103" s="75" t="n">
        <v>1064</v>
      </c>
      <c r="M103" s="76" t="n">
        <f aca="false">+G103+K103</f>
        <v>22159</v>
      </c>
      <c r="N103" s="76" t="n">
        <f aca="false">+H103+L103</f>
        <v>2326</v>
      </c>
      <c r="O103" s="79" t="n">
        <v>67097</v>
      </c>
      <c r="P103" s="80" t="n">
        <v>11482</v>
      </c>
    </row>
    <row r="104" customFormat="false" ht="12.8" hidden="false" customHeight="false" outlineLevel="0" collapsed="false">
      <c r="A104" s="81" t="s">
        <v>447</v>
      </c>
      <c r="B104" s="82" t="s">
        <v>448</v>
      </c>
      <c r="C104" s="68" t="s">
        <v>449</v>
      </c>
      <c r="D104" s="68" t="s">
        <v>450</v>
      </c>
      <c r="E104" s="74" t="n">
        <v>3992</v>
      </c>
      <c r="F104" s="74" t="n">
        <v>666</v>
      </c>
      <c r="G104" s="75" t="n">
        <v>112</v>
      </c>
      <c r="H104" s="75" t="n">
        <v>13</v>
      </c>
      <c r="I104" s="75" t="n">
        <v>311</v>
      </c>
      <c r="J104" s="75" t="n">
        <v>34</v>
      </c>
      <c r="K104" s="75" t="n">
        <v>104</v>
      </c>
      <c r="L104" s="75" t="n">
        <v>11</v>
      </c>
      <c r="M104" s="76" t="n">
        <f aca="false">+G104+K104</f>
        <v>216</v>
      </c>
      <c r="N104" s="76" t="n">
        <f aca="false">+H104+L104</f>
        <v>24</v>
      </c>
      <c r="O104" s="79" t="n">
        <v>4303</v>
      </c>
      <c r="P104" s="80" t="n">
        <v>700</v>
      </c>
    </row>
    <row r="105" customFormat="false" ht="12.8" hidden="false" customHeight="false" outlineLevel="0" collapsed="false">
      <c r="A105" s="77" t="s">
        <v>451</v>
      </c>
      <c r="B105" s="78" t="s">
        <v>452</v>
      </c>
      <c r="C105" s="68" t="s">
        <v>453</v>
      </c>
      <c r="D105" s="68" t="s">
        <v>454</v>
      </c>
      <c r="E105" s="74" t="n">
        <v>8</v>
      </c>
      <c r="F105" s="74" t="n">
        <v>3</v>
      </c>
      <c r="G105" s="75" t="n">
        <v>0</v>
      </c>
      <c r="H105" s="75" t="n">
        <v>0</v>
      </c>
      <c r="I105" s="75" t="n">
        <v>3</v>
      </c>
      <c r="J105" s="75" t="n">
        <v>0</v>
      </c>
      <c r="K105" s="75" t="n">
        <v>1</v>
      </c>
      <c r="L105" s="75" t="n">
        <v>0</v>
      </c>
      <c r="M105" s="76" t="n">
        <f aca="false">+G105+K105</f>
        <v>1</v>
      </c>
      <c r="N105" s="76" t="n">
        <f aca="false">+H105+L105</f>
        <v>0</v>
      </c>
      <c r="O105" s="79" t="n">
        <v>11</v>
      </c>
      <c r="P105" s="80" t="n">
        <v>3</v>
      </c>
    </row>
    <row r="106" customFormat="false" ht="12.8" hidden="false" customHeight="false" outlineLevel="0" collapsed="false">
      <c r="A106" s="81" t="s">
        <v>455</v>
      </c>
      <c r="B106" s="82" t="s">
        <v>456</v>
      </c>
      <c r="C106" s="68" t="s">
        <v>457</v>
      </c>
      <c r="D106" s="68" t="s">
        <v>458</v>
      </c>
      <c r="E106" s="74" t="n">
        <v>1012</v>
      </c>
      <c r="F106" s="74" t="n">
        <v>37</v>
      </c>
      <c r="G106" s="75" t="n">
        <v>81</v>
      </c>
      <c r="H106" s="75" t="n">
        <v>9</v>
      </c>
      <c r="I106" s="75" t="n">
        <v>870</v>
      </c>
      <c r="J106" s="75" t="n">
        <v>28</v>
      </c>
      <c r="K106" s="75" t="n">
        <v>74</v>
      </c>
      <c r="L106" s="75" t="n">
        <v>14</v>
      </c>
      <c r="M106" s="76" t="n">
        <f aca="false">+G106+K106</f>
        <v>155</v>
      </c>
      <c r="N106" s="76" t="n">
        <f aca="false">+H106+L106</f>
        <v>23</v>
      </c>
      <c r="O106" s="79" t="n">
        <v>1882</v>
      </c>
      <c r="P106" s="80" t="n">
        <v>65</v>
      </c>
    </row>
    <row r="107" customFormat="false" ht="12.8" hidden="false" customHeight="false" outlineLevel="0" collapsed="false">
      <c r="A107" s="77" t="s">
        <v>459</v>
      </c>
      <c r="B107" s="78" t="s">
        <v>460</v>
      </c>
      <c r="C107" s="68" t="s">
        <v>461</v>
      </c>
      <c r="D107" s="68" t="s">
        <v>462</v>
      </c>
      <c r="E107" s="74" t="n">
        <v>5</v>
      </c>
      <c r="F107" s="74" t="n">
        <v>2</v>
      </c>
      <c r="G107" s="75" t="n">
        <v>5</v>
      </c>
      <c r="H107" s="75" t="n">
        <v>0</v>
      </c>
      <c r="I107" s="75" t="n">
        <v>6</v>
      </c>
      <c r="J107" s="75" t="n">
        <v>0</v>
      </c>
      <c r="K107" s="75" t="n">
        <v>4</v>
      </c>
      <c r="L107" s="75" t="n">
        <v>0</v>
      </c>
      <c r="M107" s="76" t="n">
        <f aca="false">+G107+K107</f>
        <v>9</v>
      </c>
      <c r="N107" s="76" t="n">
        <f aca="false">+H107+L107</f>
        <v>0</v>
      </c>
      <c r="O107" s="79" t="n">
        <v>11</v>
      </c>
      <c r="P107" s="80" t="n">
        <v>2</v>
      </c>
    </row>
    <row r="108" customFormat="false" ht="12.8" hidden="false" customHeight="false" outlineLevel="0" collapsed="false">
      <c r="A108" s="81" t="s">
        <v>463</v>
      </c>
      <c r="B108" s="82" t="s">
        <v>464</v>
      </c>
      <c r="C108" s="68" t="s">
        <v>465</v>
      </c>
      <c r="D108" s="68" t="s">
        <v>466</v>
      </c>
      <c r="E108" s="74" t="n">
        <v>2</v>
      </c>
      <c r="F108" s="74" t="n">
        <v>1</v>
      </c>
      <c r="G108" s="75" t="n">
        <v>5</v>
      </c>
      <c r="H108" s="75" t="n">
        <v>0</v>
      </c>
      <c r="I108" s="75" t="n">
        <v>4</v>
      </c>
      <c r="J108" s="75" t="n">
        <v>0</v>
      </c>
      <c r="K108" s="75" t="n">
        <v>2</v>
      </c>
      <c r="L108" s="75" t="n">
        <v>0</v>
      </c>
      <c r="M108" s="76" t="n">
        <f aca="false">+G108+K108</f>
        <v>7</v>
      </c>
      <c r="N108" s="76" t="n">
        <f aca="false">+H108+L108</f>
        <v>0</v>
      </c>
      <c r="O108" s="79" t="n">
        <v>6</v>
      </c>
      <c r="P108" s="80" t="n">
        <v>1</v>
      </c>
    </row>
    <row r="109" customFormat="false" ht="12.8" hidden="false" customHeight="false" outlineLevel="0" collapsed="false">
      <c r="A109" s="77" t="s">
        <v>467</v>
      </c>
      <c r="B109" s="78" t="s">
        <v>468</v>
      </c>
      <c r="C109" s="68" t="s">
        <v>469</v>
      </c>
      <c r="D109" s="68" t="s">
        <v>470</v>
      </c>
      <c r="E109" s="74" t="n">
        <v>9</v>
      </c>
      <c r="F109" s="74" t="n">
        <v>3</v>
      </c>
      <c r="G109" s="75" t="n">
        <v>1</v>
      </c>
      <c r="H109" s="75" t="n">
        <v>0</v>
      </c>
      <c r="I109" s="75" t="n">
        <v>3</v>
      </c>
      <c r="J109" s="75" t="n">
        <v>3</v>
      </c>
      <c r="K109" s="75" t="n">
        <v>2</v>
      </c>
      <c r="L109" s="75" t="n">
        <v>2</v>
      </c>
      <c r="M109" s="76" t="n">
        <f aca="false">+G109+K109</f>
        <v>3</v>
      </c>
      <c r="N109" s="76" t="n">
        <f aca="false">+H109+L109</f>
        <v>2</v>
      </c>
      <c r="O109" s="79" t="n">
        <v>12</v>
      </c>
      <c r="P109" s="80" t="n">
        <v>6</v>
      </c>
    </row>
    <row r="110" customFormat="false" ht="12.8" hidden="false" customHeight="false" outlineLevel="0" collapsed="false">
      <c r="A110" s="81" t="s">
        <v>471</v>
      </c>
      <c r="B110" s="82" t="s">
        <v>472</v>
      </c>
      <c r="C110" s="68" t="s">
        <v>473</v>
      </c>
      <c r="D110" s="68" t="s">
        <v>474</v>
      </c>
      <c r="E110" s="74" t="n">
        <v>128</v>
      </c>
      <c r="F110" s="74" t="n">
        <v>23</v>
      </c>
      <c r="G110" s="75" t="n">
        <v>43</v>
      </c>
      <c r="H110" s="75" t="n">
        <v>2</v>
      </c>
      <c r="I110" s="75" t="n">
        <v>168</v>
      </c>
      <c r="J110" s="75" t="n">
        <v>21</v>
      </c>
      <c r="K110" s="75" t="n">
        <v>60</v>
      </c>
      <c r="L110" s="75" t="n">
        <v>8</v>
      </c>
      <c r="M110" s="76" t="n">
        <f aca="false">+G110+K110</f>
        <v>103</v>
      </c>
      <c r="N110" s="76" t="n">
        <f aca="false">+H110+L110</f>
        <v>10</v>
      </c>
      <c r="O110" s="79" t="n">
        <v>296</v>
      </c>
      <c r="P110" s="80" t="n">
        <v>44</v>
      </c>
    </row>
    <row r="111" customFormat="false" ht="12.8" hidden="false" customHeight="false" outlineLevel="0" collapsed="false">
      <c r="A111" s="77" t="s">
        <v>475</v>
      </c>
      <c r="B111" s="78" t="s">
        <v>476</v>
      </c>
      <c r="C111" s="68" t="s">
        <v>477</v>
      </c>
      <c r="D111" s="68" t="s">
        <v>478</v>
      </c>
      <c r="E111" s="74" t="n">
        <v>25</v>
      </c>
      <c r="F111" s="74" t="n">
        <v>11</v>
      </c>
      <c r="G111" s="75" t="n">
        <v>0</v>
      </c>
      <c r="H111" s="75" t="n">
        <v>0</v>
      </c>
      <c r="I111" s="75" t="n">
        <v>2</v>
      </c>
      <c r="J111" s="75" t="n">
        <v>2</v>
      </c>
      <c r="K111" s="75" t="n">
        <v>0</v>
      </c>
      <c r="L111" s="75" t="n">
        <v>2</v>
      </c>
      <c r="M111" s="76" t="n">
        <f aca="false">+G111+K111</f>
        <v>0</v>
      </c>
      <c r="N111" s="76" t="n">
        <f aca="false">+H111+L111</f>
        <v>2</v>
      </c>
      <c r="O111" s="79" t="n">
        <v>27</v>
      </c>
      <c r="P111" s="80" t="n">
        <v>13</v>
      </c>
    </row>
    <row r="112" customFormat="false" ht="12.8" hidden="false" customHeight="false" outlineLevel="0" collapsed="false">
      <c r="A112" s="77" t="s">
        <v>479</v>
      </c>
      <c r="B112" s="78" t="s">
        <v>480</v>
      </c>
      <c r="C112" s="68" t="s">
        <v>481</v>
      </c>
      <c r="D112" s="68" t="s">
        <v>482</v>
      </c>
      <c r="E112" s="74" t="n">
        <v>353</v>
      </c>
      <c r="F112" s="74" t="n">
        <v>149</v>
      </c>
      <c r="G112" s="75" t="n">
        <v>98</v>
      </c>
      <c r="H112" s="75" t="n">
        <v>71</v>
      </c>
      <c r="I112" s="75" t="n">
        <v>188</v>
      </c>
      <c r="J112" s="75" t="n">
        <v>79</v>
      </c>
      <c r="K112" s="75" t="n">
        <v>104</v>
      </c>
      <c r="L112" s="75" t="n">
        <v>47</v>
      </c>
      <c r="M112" s="76" t="n">
        <f aca="false">+G112+K112</f>
        <v>202</v>
      </c>
      <c r="N112" s="76" t="n">
        <f aca="false">+H112+L112</f>
        <v>118</v>
      </c>
      <c r="O112" s="79" t="n">
        <v>541</v>
      </c>
      <c r="P112" s="80" t="n">
        <v>228</v>
      </c>
    </row>
    <row r="113" customFormat="false" ht="12.8" hidden="false" customHeight="false" outlineLevel="0" collapsed="false">
      <c r="A113" s="81" t="s">
        <v>483</v>
      </c>
      <c r="B113" s="82" t="s">
        <v>484</v>
      </c>
      <c r="C113" s="68" t="s">
        <v>485</v>
      </c>
      <c r="D113" s="68" t="s">
        <v>486</v>
      </c>
      <c r="E113" s="74" t="n">
        <v>105</v>
      </c>
      <c r="F113" s="74" t="n">
        <v>2</v>
      </c>
      <c r="G113" s="75" t="n">
        <v>17</v>
      </c>
      <c r="H113" s="75" t="n">
        <v>1</v>
      </c>
      <c r="I113" s="75" t="n">
        <v>24</v>
      </c>
      <c r="J113" s="75" t="n">
        <v>1</v>
      </c>
      <c r="K113" s="75" t="n">
        <v>21</v>
      </c>
      <c r="L113" s="75" t="n">
        <v>2</v>
      </c>
      <c r="M113" s="76" t="n">
        <f aca="false">+G113+K113</f>
        <v>38</v>
      </c>
      <c r="N113" s="76" t="n">
        <f aca="false">+H113+L113</f>
        <v>3</v>
      </c>
      <c r="O113" s="79" t="n">
        <v>129</v>
      </c>
      <c r="P113" s="80" t="n">
        <v>3</v>
      </c>
    </row>
    <row r="114" customFormat="false" ht="12.8" hidden="false" customHeight="false" outlineLevel="0" collapsed="false">
      <c r="A114" s="77" t="s">
        <v>487</v>
      </c>
      <c r="B114" s="78" t="s">
        <v>488</v>
      </c>
      <c r="C114" s="68" t="s">
        <v>489</v>
      </c>
      <c r="D114" s="68" t="s">
        <v>490</v>
      </c>
      <c r="E114" s="74" t="n">
        <v>0</v>
      </c>
      <c r="F114" s="74" t="n">
        <v>0</v>
      </c>
      <c r="G114" s="75" t="n">
        <v>3</v>
      </c>
      <c r="H114" s="75" t="n">
        <v>0</v>
      </c>
      <c r="I114" s="75" t="n">
        <v>2</v>
      </c>
      <c r="J114" s="75" t="n">
        <v>0</v>
      </c>
      <c r="K114" s="75" t="n">
        <v>3</v>
      </c>
      <c r="L114" s="75" t="n">
        <v>0</v>
      </c>
      <c r="M114" s="76" t="n">
        <f aca="false">+G114+K114</f>
        <v>6</v>
      </c>
      <c r="N114" s="76" t="n">
        <f aca="false">+H114+L114</f>
        <v>0</v>
      </c>
      <c r="O114" s="79" t="n">
        <v>2</v>
      </c>
      <c r="P114" s="80" t="n">
        <v>0</v>
      </c>
    </row>
    <row r="115" customFormat="false" ht="12.8" hidden="false" customHeight="false" outlineLevel="0" collapsed="false">
      <c r="A115" s="68" t="s">
        <v>491</v>
      </c>
      <c r="B115" s="68" t="s">
        <v>492</v>
      </c>
      <c r="C115" s="68" t="s">
        <v>493</v>
      </c>
      <c r="D115" s="68" t="s">
        <v>494</v>
      </c>
      <c r="E115" s="74" t="n">
        <v>1</v>
      </c>
      <c r="F115" s="74" t="n">
        <v>0</v>
      </c>
      <c r="G115" s="75" t="n">
        <v>2</v>
      </c>
      <c r="H115" s="75" t="n">
        <v>0</v>
      </c>
      <c r="I115" s="75" t="n">
        <v>2</v>
      </c>
      <c r="J115" s="75" t="n">
        <v>0</v>
      </c>
      <c r="K115" s="75" t="n">
        <v>1</v>
      </c>
      <c r="L115" s="75" t="n">
        <v>0</v>
      </c>
      <c r="M115" s="76" t="n">
        <f aca="false">+G115+K115</f>
        <v>3</v>
      </c>
      <c r="N115" s="76" t="n">
        <f aca="false">+H115+L115</f>
        <v>0</v>
      </c>
      <c r="O115" s="79" t="n">
        <v>3</v>
      </c>
      <c r="P115" s="80" t="n">
        <v>0</v>
      </c>
    </row>
    <row r="116" customFormat="false" ht="12.8" hidden="false" customHeight="false" outlineLevel="0" collapsed="false">
      <c r="C116" s="68" t="s">
        <v>495</v>
      </c>
      <c r="D116" s="68" t="s">
        <v>496</v>
      </c>
      <c r="E116" s="74" t="n">
        <v>27</v>
      </c>
      <c r="F116" s="74" t="n">
        <v>4</v>
      </c>
      <c r="G116" s="74" t="n">
        <v>7</v>
      </c>
      <c r="H116" s="74" t="n">
        <v>0</v>
      </c>
      <c r="I116" s="74" t="n">
        <v>16</v>
      </c>
      <c r="J116" s="74" t="n">
        <v>3</v>
      </c>
      <c r="K116" s="74" t="n">
        <v>4</v>
      </c>
      <c r="L116" s="74" t="n">
        <v>1</v>
      </c>
      <c r="M116" s="74" t="n">
        <v>11</v>
      </c>
      <c r="N116" s="74" t="n">
        <v>1</v>
      </c>
      <c r="O116" s="74" t="n">
        <v>43</v>
      </c>
      <c r="P116" s="74" t="n">
        <v>7</v>
      </c>
    </row>
    <row r="117" customFormat="false" ht="12.8" hidden="false" customHeight="false" outlineLevel="0" collapsed="false">
      <c r="C117" s="68" t="s">
        <v>497</v>
      </c>
      <c r="D117" s="68" t="s">
        <v>498</v>
      </c>
    </row>
    <row r="118" customFormat="false" ht="12.8" hidden="false" customHeight="false" outlineLevel="0" collapsed="false">
      <c r="C118" s="68" t="s">
        <v>499</v>
      </c>
      <c r="D118" s="68" t="s">
        <v>500</v>
      </c>
    </row>
    <row r="119" customFormat="false" ht="12.8" hidden="false" customHeight="false" outlineLevel="0" collapsed="false">
      <c r="D119" s="68" t="s">
        <v>501</v>
      </c>
    </row>
  </sheetData>
  <autoFilter ref="E1:N11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D118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F1" activeCellId="0" sqref="F1"/>
    </sheetView>
  </sheetViews>
  <sheetFormatPr defaultColWidth="11.78515625" defaultRowHeight="12.8" zeroHeight="false" outlineLevelRow="0" outlineLevelCol="0"/>
  <cols>
    <col collapsed="false" customWidth="true" hidden="false" outlineLevel="0" max="3" min="1" style="69" width="11.59"/>
    <col collapsed="false" customWidth="true" hidden="true" outlineLevel="0" max="4" min="4" style="69" width="11.59"/>
    <col collapsed="false" customWidth="true" hidden="false" outlineLevel="0" max="9" min="5" style="69" width="11.59"/>
  </cols>
  <sheetData>
    <row r="1" customFormat="false" ht="47" hidden="false" customHeight="false" outlineLevel="0" collapsed="false">
      <c r="A1" s="84" t="s">
        <v>349</v>
      </c>
      <c r="B1" s="85" t="s">
        <v>32</v>
      </c>
      <c r="C1" s="86" t="s">
        <v>502</v>
      </c>
      <c r="D1" s="87" t="s">
        <v>503</v>
      </c>
      <c r="E1" s="69" t="s">
        <v>504</v>
      </c>
      <c r="F1" s="69" t="s">
        <v>505</v>
      </c>
      <c r="G1" s="69" t="s">
        <v>506</v>
      </c>
      <c r="H1" s="88" t="s">
        <v>10</v>
      </c>
      <c r="I1" s="89" t="s">
        <v>507</v>
      </c>
      <c r="J1" s="90" t="s">
        <v>508</v>
      </c>
      <c r="AMD1" s="54"/>
    </row>
    <row r="2" customFormat="false" ht="12.8" hidden="false" customHeight="false" outlineLevel="0" collapsed="false">
      <c r="A2" s="91" t="s">
        <v>47</v>
      </c>
      <c r="B2" s="92" t="s">
        <v>48</v>
      </c>
      <c r="C2" s="93" t="n">
        <v>12475</v>
      </c>
      <c r="D2" s="94" t="n">
        <v>1600</v>
      </c>
      <c r="E2" s="69" t="n">
        <f aca="false">D2-H2</f>
        <v>616</v>
      </c>
      <c r="F2" s="95" t="n">
        <v>9855.99999999999</v>
      </c>
      <c r="G2" s="95" t="n">
        <v>2619.00000000001</v>
      </c>
      <c r="H2" s="96" t="n">
        <v>984</v>
      </c>
      <c r="I2" s="97" t="n">
        <v>0.20993987975952</v>
      </c>
      <c r="J2" s="98" t="n">
        <f aca="false">G2-E2</f>
        <v>2003.00000000001</v>
      </c>
      <c r="K2" s="99" t="n">
        <f aca="false">H2+G2</f>
        <v>3603.00000000001</v>
      </c>
    </row>
    <row r="3" customFormat="false" ht="12.8" hidden="false" customHeight="false" outlineLevel="0" collapsed="false">
      <c r="A3" s="91" t="s">
        <v>489</v>
      </c>
      <c r="B3" s="92" t="s">
        <v>490</v>
      </c>
      <c r="C3" s="93" t="n">
        <v>8</v>
      </c>
      <c r="D3" s="94" t="n">
        <v>5</v>
      </c>
      <c r="E3" s="69" t="n">
        <f aca="false">D3-H3</f>
        <v>5</v>
      </c>
      <c r="F3" s="95" t="n">
        <v>8</v>
      </c>
      <c r="G3" s="95" t="n">
        <v>0</v>
      </c>
      <c r="H3" s="96" t="n">
        <v>0</v>
      </c>
      <c r="I3" s="100" t="n">
        <v>0</v>
      </c>
      <c r="J3" s="98" t="n">
        <f aca="false">G3-E3</f>
        <v>-5</v>
      </c>
    </row>
    <row r="4" customFormat="false" ht="12.8" hidden="false" customHeight="false" outlineLevel="0" collapsed="false">
      <c r="A4" s="91" t="s">
        <v>51</v>
      </c>
      <c r="B4" s="92" t="s">
        <v>52</v>
      </c>
      <c r="C4" s="93" t="n">
        <v>4376</v>
      </c>
      <c r="D4" s="94" t="n">
        <v>5800</v>
      </c>
      <c r="E4" s="69" t="n">
        <f aca="false">D4-H4</f>
        <v>4744</v>
      </c>
      <c r="F4" s="95" t="n">
        <v>27.0000000000191</v>
      </c>
      <c r="G4" s="95" t="n">
        <v>4348.99999999998</v>
      </c>
      <c r="H4" s="96" t="n">
        <v>1056</v>
      </c>
      <c r="I4" s="101" t="n">
        <v>0.99382998171846</v>
      </c>
      <c r="J4" s="98" t="n">
        <f aca="false">G4-E4</f>
        <v>-395.00000000002</v>
      </c>
    </row>
    <row r="5" customFormat="false" ht="12.8" hidden="false" customHeight="false" outlineLevel="0" collapsed="false">
      <c r="A5" s="91" t="s">
        <v>155</v>
      </c>
      <c r="B5" s="92" t="s">
        <v>156</v>
      </c>
      <c r="C5" s="93" t="n">
        <v>1312</v>
      </c>
      <c r="D5" s="94" t="n">
        <v>705</v>
      </c>
      <c r="E5" s="69" t="n">
        <f aca="false">D5-H5</f>
        <v>500</v>
      </c>
      <c r="F5" s="95" t="n">
        <v>812.999999999998</v>
      </c>
      <c r="G5" s="95" t="n">
        <v>499.000000000002</v>
      </c>
      <c r="H5" s="96" t="n">
        <v>205</v>
      </c>
      <c r="I5" s="100" t="n">
        <v>0.38033536585366</v>
      </c>
      <c r="J5" s="98" t="n">
        <f aca="false">G5-E5</f>
        <v>-0.999999999998011</v>
      </c>
    </row>
    <row r="6" customFormat="false" ht="12.8" hidden="false" customHeight="false" outlineLevel="0" collapsed="false">
      <c r="A6" s="91" t="s">
        <v>59</v>
      </c>
      <c r="B6" s="92" t="s">
        <v>60</v>
      </c>
      <c r="C6" s="93" t="n">
        <v>791</v>
      </c>
      <c r="D6" s="94" t="n">
        <v>210</v>
      </c>
      <c r="E6" s="69" t="n">
        <f aca="false">D6-H6</f>
        <v>123</v>
      </c>
      <c r="F6" s="95" t="n">
        <v>526.999999999998</v>
      </c>
      <c r="G6" s="95" t="n">
        <v>264.000000000002</v>
      </c>
      <c r="H6" s="96" t="n">
        <v>87</v>
      </c>
      <c r="I6" s="100" t="n">
        <v>0.33375474083439</v>
      </c>
      <c r="J6" s="98" t="n">
        <f aca="false">G6-E6</f>
        <v>141.000000000002</v>
      </c>
    </row>
    <row r="7" customFormat="false" ht="12.8" hidden="false" customHeight="false" outlineLevel="0" collapsed="false">
      <c r="A7" s="91" t="s">
        <v>389</v>
      </c>
      <c r="B7" s="92" t="s">
        <v>390</v>
      </c>
      <c r="C7" s="93" t="n">
        <v>10</v>
      </c>
      <c r="D7" s="94"/>
      <c r="E7" s="69" t="n">
        <f aca="false">D7-H7</f>
        <v>0</v>
      </c>
      <c r="F7" s="95" t="n">
        <v>10</v>
      </c>
      <c r="G7" s="95" t="n">
        <v>0</v>
      </c>
      <c r="H7" s="96" t="n">
        <v>0</v>
      </c>
      <c r="I7" s="100" t="n">
        <v>0</v>
      </c>
      <c r="J7" s="98" t="n">
        <f aca="false">G7-E7</f>
        <v>0</v>
      </c>
    </row>
    <row r="8" customFormat="false" ht="12.8" hidden="false" customHeight="false" outlineLevel="0" collapsed="false">
      <c r="A8" s="91" t="s">
        <v>63</v>
      </c>
      <c r="B8" s="92" t="s">
        <v>64</v>
      </c>
      <c r="C8" s="93" t="n">
        <v>11</v>
      </c>
      <c r="D8" s="94" t="n">
        <v>5</v>
      </c>
      <c r="E8" s="69" t="n">
        <f aca="false">D8-H8</f>
        <v>5</v>
      </c>
      <c r="F8" s="95" t="n">
        <v>4.99999999999995</v>
      </c>
      <c r="G8" s="95" t="n">
        <v>6.00000000000005</v>
      </c>
      <c r="H8" s="96" t="n">
        <v>0</v>
      </c>
      <c r="I8" s="100" t="n">
        <v>0.54545454545455</v>
      </c>
      <c r="J8" s="98" t="n">
        <f aca="false">G8-E8</f>
        <v>1.00000000000005</v>
      </c>
    </row>
    <row r="9" customFormat="false" ht="12.8" hidden="false" customHeight="false" outlineLevel="0" collapsed="false">
      <c r="A9" s="91" t="s">
        <v>55</v>
      </c>
      <c r="B9" s="92" t="s">
        <v>56</v>
      </c>
      <c r="C9" s="93" t="n">
        <v>962</v>
      </c>
      <c r="D9" s="94" t="n">
        <v>1025</v>
      </c>
      <c r="E9" s="69" t="n">
        <f aca="false">D9-H9</f>
        <v>809</v>
      </c>
      <c r="F9" s="95" t="n">
        <v>19.0000000000002</v>
      </c>
      <c r="G9" s="95" t="n">
        <v>943</v>
      </c>
      <c r="H9" s="96" t="n">
        <v>216</v>
      </c>
      <c r="I9" s="100" t="n">
        <v>0.98024948024948</v>
      </c>
      <c r="J9" s="98" t="n">
        <f aca="false">G9-E9</f>
        <v>134</v>
      </c>
    </row>
    <row r="10" customFormat="false" ht="12.8" hidden="false" customHeight="false" outlineLevel="0" collapsed="false">
      <c r="A10" s="91" t="s">
        <v>67</v>
      </c>
      <c r="B10" s="92" t="s">
        <v>68</v>
      </c>
      <c r="C10" s="93" t="n">
        <v>174</v>
      </c>
      <c r="D10" s="94" t="n">
        <v>110</v>
      </c>
      <c r="E10" s="69" t="n">
        <f aca="false">D10-H10</f>
        <v>14</v>
      </c>
      <c r="F10" s="95" t="n">
        <v>137</v>
      </c>
      <c r="G10" s="95" t="n">
        <v>37.0000000000001</v>
      </c>
      <c r="H10" s="96" t="n">
        <v>96</v>
      </c>
      <c r="I10" s="100" t="n">
        <v>0.21264367816092</v>
      </c>
      <c r="J10" s="98" t="n">
        <f aca="false">G10-E10</f>
        <v>23.0000000000001</v>
      </c>
    </row>
    <row r="11" customFormat="false" ht="12.8" hidden="false" customHeight="false" outlineLevel="0" collapsed="false">
      <c r="A11" s="91" t="s">
        <v>75</v>
      </c>
      <c r="B11" s="92" t="s">
        <v>76</v>
      </c>
      <c r="C11" s="93" t="n">
        <v>5122</v>
      </c>
      <c r="D11" s="94" t="n">
        <v>610</v>
      </c>
      <c r="E11" s="69" t="n">
        <f aca="false">D11-H11</f>
        <v>164</v>
      </c>
      <c r="F11" s="95" t="n">
        <v>4641.99999999999</v>
      </c>
      <c r="G11" s="95" t="n">
        <v>480.000000000005</v>
      </c>
      <c r="H11" s="96" t="n">
        <v>446</v>
      </c>
      <c r="I11" s="101" t="n">
        <v>0.09371339320578</v>
      </c>
      <c r="J11" s="98" t="n">
        <f aca="false">G11-E11</f>
        <v>316.000000000005</v>
      </c>
    </row>
    <row r="12" customFormat="false" ht="12.8" hidden="false" customHeight="false" outlineLevel="0" collapsed="false">
      <c r="A12" s="91" t="s">
        <v>87</v>
      </c>
      <c r="B12" s="92" t="s">
        <v>88</v>
      </c>
      <c r="C12" s="93" t="n">
        <v>97</v>
      </c>
      <c r="D12" s="94" t="n">
        <v>45</v>
      </c>
      <c r="E12" s="69" t="n">
        <f aca="false">D12-H12</f>
        <v>38</v>
      </c>
      <c r="F12" s="95" t="n">
        <v>53</v>
      </c>
      <c r="G12" s="95" t="n">
        <v>44</v>
      </c>
      <c r="H12" s="96" t="n">
        <v>7</v>
      </c>
      <c r="I12" s="100" t="n">
        <v>0.45360824742268</v>
      </c>
      <c r="J12" s="98" t="n">
        <f aca="false">G12-E12</f>
        <v>6</v>
      </c>
    </row>
    <row r="13" customFormat="false" ht="12.8" hidden="false" customHeight="false" outlineLevel="0" collapsed="false">
      <c r="A13" s="91" t="s">
        <v>99</v>
      </c>
      <c r="B13" s="92" t="s">
        <v>100</v>
      </c>
      <c r="C13" s="93" t="n">
        <v>5</v>
      </c>
      <c r="D13" s="94" t="n">
        <v>1</v>
      </c>
      <c r="E13" s="69" t="n">
        <f aca="false">D13-H13</f>
        <v>0</v>
      </c>
      <c r="F13" s="95" t="n">
        <v>5</v>
      </c>
      <c r="G13" s="95" t="n">
        <v>0</v>
      </c>
      <c r="H13" s="96" t="n">
        <v>1</v>
      </c>
      <c r="I13" s="100" t="n">
        <v>0</v>
      </c>
      <c r="J13" s="98" t="n">
        <f aca="false">G13-E13</f>
        <v>0</v>
      </c>
    </row>
    <row r="14" customFormat="false" ht="12.8" hidden="false" customHeight="false" outlineLevel="0" collapsed="false">
      <c r="A14" s="91" t="s">
        <v>103</v>
      </c>
      <c r="B14" s="92" t="s">
        <v>104</v>
      </c>
      <c r="C14" s="93" t="n">
        <v>164</v>
      </c>
      <c r="D14" s="94" t="n">
        <v>40</v>
      </c>
      <c r="E14" s="69" t="n">
        <f aca="false">D14-H14</f>
        <v>22</v>
      </c>
      <c r="F14" s="95" t="n">
        <v>154</v>
      </c>
      <c r="G14" s="95" t="n">
        <v>10.0000000000004</v>
      </c>
      <c r="H14" s="96" t="n">
        <v>18</v>
      </c>
      <c r="I14" s="100" t="n">
        <v>0.0609756097561</v>
      </c>
      <c r="J14" s="98" t="n">
        <f aca="false">G14-E14</f>
        <v>-11.9999999999996</v>
      </c>
    </row>
    <row r="15" customFormat="false" ht="12.8" hidden="false" customHeight="false" outlineLevel="0" collapsed="false">
      <c r="A15" s="91" t="s">
        <v>313</v>
      </c>
      <c r="B15" s="92" t="s">
        <v>314</v>
      </c>
      <c r="C15" s="93" t="n">
        <v>21</v>
      </c>
      <c r="D15" s="94" t="n">
        <v>10</v>
      </c>
      <c r="E15" s="69" t="n">
        <f aca="false">D15-H15</f>
        <v>3</v>
      </c>
      <c r="F15" s="95" t="n">
        <v>14.0000000000001</v>
      </c>
      <c r="G15" s="95" t="n">
        <v>6.99999999999993</v>
      </c>
      <c r="H15" s="96" t="n">
        <v>7</v>
      </c>
      <c r="I15" s="100" t="n">
        <v>0.33333333333333</v>
      </c>
      <c r="J15" s="98" t="n">
        <f aca="false">G15-E15</f>
        <v>3.99999999999993</v>
      </c>
    </row>
    <row r="16" customFormat="false" ht="12.8" hidden="false" customHeight="false" outlineLevel="0" collapsed="false">
      <c r="A16" s="91" t="s">
        <v>91</v>
      </c>
      <c r="B16" s="92" t="s">
        <v>92</v>
      </c>
      <c r="C16" s="93" t="n">
        <v>8</v>
      </c>
      <c r="D16" s="94"/>
      <c r="E16" s="69" t="n">
        <f aca="false">D16-H16</f>
        <v>0</v>
      </c>
      <c r="F16" s="95" t="n">
        <v>6</v>
      </c>
      <c r="G16" s="95" t="n">
        <v>2</v>
      </c>
      <c r="H16" s="96" t="n">
        <v>0</v>
      </c>
      <c r="I16" s="100" t="n">
        <v>0.25</v>
      </c>
      <c r="J16" s="98" t="n">
        <f aca="false">G16-E16</f>
        <v>2</v>
      </c>
    </row>
    <row r="17" customFormat="false" ht="12.8" hidden="false" customHeight="false" outlineLevel="0" collapsed="false">
      <c r="A17" s="91" t="s">
        <v>71</v>
      </c>
      <c r="B17" s="92" t="s">
        <v>72</v>
      </c>
      <c r="C17" s="93" t="n">
        <v>554</v>
      </c>
      <c r="D17" s="94" t="n">
        <v>760</v>
      </c>
      <c r="E17" s="69" t="n">
        <f aca="false">D17-H17</f>
        <v>612</v>
      </c>
      <c r="F17" s="95" t="n">
        <v>19.000000000002</v>
      </c>
      <c r="G17" s="95" t="n">
        <v>534.999999999998</v>
      </c>
      <c r="H17" s="96" t="n">
        <v>148</v>
      </c>
      <c r="I17" s="100" t="n">
        <v>0.96570397111913</v>
      </c>
      <c r="J17" s="98" t="n">
        <f aca="false">G17-E17</f>
        <v>-77.000000000002</v>
      </c>
    </row>
    <row r="18" customFormat="false" ht="12.8" hidden="false" customHeight="false" outlineLevel="0" collapsed="false">
      <c r="A18" s="91" t="s">
        <v>95</v>
      </c>
      <c r="B18" s="92" t="s">
        <v>96</v>
      </c>
      <c r="C18" s="93" t="n">
        <v>99</v>
      </c>
      <c r="D18" s="94" t="n">
        <v>50</v>
      </c>
      <c r="E18" s="69" t="n">
        <f aca="false">D18-H18</f>
        <v>44</v>
      </c>
      <c r="F18" s="95" t="n">
        <v>61.0000000000004</v>
      </c>
      <c r="G18" s="95" t="n">
        <v>37.9999999999996</v>
      </c>
      <c r="H18" s="96" t="n">
        <v>6</v>
      </c>
      <c r="I18" s="100" t="n">
        <v>0.38383838383838</v>
      </c>
      <c r="J18" s="98" t="n">
        <f aca="false">G18-E18</f>
        <v>-6.0000000000004</v>
      </c>
    </row>
    <row r="19" customFormat="false" ht="12.8" hidden="false" customHeight="false" outlineLevel="0" collapsed="false">
      <c r="A19" s="91" t="s">
        <v>79</v>
      </c>
      <c r="B19" s="92" t="s">
        <v>80</v>
      </c>
      <c r="C19" s="93" t="n">
        <v>193</v>
      </c>
      <c r="D19" s="94" t="n">
        <v>60</v>
      </c>
      <c r="E19" s="69" t="n">
        <f aca="false">D19-H19</f>
        <v>49</v>
      </c>
      <c r="F19" s="95" t="n">
        <v>128</v>
      </c>
      <c r="G19" s="95" t="n">
        <v>65.0000000000001</v>
      </c>
      <c r="H19" s="96" t="n">
        <v>11</v>
      </c>
      <c r="I19" s="100" t="n">
        <v>0.33678756476684</v>
      </c>
      <c r="J19" s="98" t="n">
        <f aca="false">G19-E19</f>
        <v>16.0000000000001</v>
      </c>
    </row>
    <row r="20" customFormat="false" ht="12.8" hidden="false" customHeight="false" outlineLevel="0" collapsed="false">
      <c r="A20" s="91" t="s">
        <v>83</v>
      </c>
      <c r="B20" s="92" t="s">
        <v>84</v>
      </c>
      <c r="C20" s="93" t="n">
        <v>367</v>
      </c>
      <c r="D20" s="94" t="n">
        <v>65</v>
      </c>
      <c r="E20" s="69" t="n">
        <f aca="false">D20-H20</f>
        <v>56</v>
      </c>
      <c r="F20" s="95" t="n">
        <v>325.000000000001</v>
      </c>
      <c r="G20" s="95" t="n">
        <v>41.9999999999989</v>
      </c>
      <c r="H20" s="96" t="n">
        <v>9</v>
      </c>
      <c r="I20" s="100" t="n">
        <v>0.11444141689373</v>
      </c>
      <c r="J20" s="98" t="n">
        <f aca="false">G20-E20</f>
        <v>-14.0000000000011</v>
      </c>
    </row>
    <row r="21" customFormat="false" ht="12.8" hidden="false" customHeight="false" outlineLevel="0" collapsed="false">
      <c r="A21" s="91" t="s">
        <v>253</v>
      </c>
      <c r="B21" s="92" t="s">
        <v>254</v>
      </c>
      <c r="C21" s="93" t="n">
        <v>10</v>
      </c>
      <c r="D21" s="94" t="n">
        <v>11</v>
      </c>
      <c r="E21" s="69" t="n">
        <f aca="false">D21-H21</f>
        <v>0</v>
      </c>
      <c r="F21" s="95" t="n">
        <v>5</v>
      </c>
      <c r="G21" s="95" t="n">
        <v>5</v>
      </c>
      <c r="H21" s="96" t="n">
        <v>11</v>
      </c>
      <c r="I21" s="100" t="n">
        <v>0.5</v>
      </c>
      <c r="J21" s="98" t="n">
        <f aca="false">G21-E21</f>
        <v>5</v>
      </c>
    </row>
    <row r="22" customFormat="false" ht="12.8" hidden="false" customHeight="false" outlineLevel="0" collapsed="false">
      <c r="A22" s="91" t="s">
        <v>127</v>
      </c>
      <c r="B22" s="92" t="s">
        <v>128</v>
      </c>
      <c r="C22" s="93" t="n">
        <v>778</v>
      </c>
      <c r="D22" s="94" t="n">
        <v>200</v>
      </c>
      <c r="E22" s="69" t="n">
        <f aca="false">D22-H22</f>
        <v>132</v>
      </c>
      <c r="F22" s="95" t="n">
        <v>550.999999999999</v>
      </c>
      <c r="G22" s="95" t="n">
        <v>227.000000000001</v>
      </c>
      <c r="H22" s="96" t="n">
        <v>68</v>
      </c>
      <c r="I22" s="100" t="n">
        <v>0.29177377892031</v>
      </c>
      <c r="J22" s="98" t="n">
        <f aca="false">G22-E22</f>
        <v>95.000000000001</v>
      </c>
    </row>
    <row r="23" customFormat="false" ht="12.8" hidden="false" customHeight="false" outlineLevel="0" collapsed="false">
      <c r="A23" s="91" t="s">
        <v>111</v>
      </c>
      <c r="B23" s="92" t="s">
        <v>112</v>
      </c>
      <c r="C23" s="93" t="n">
        <v>383</v>
      </c>
      <c r="D23" s="94" t="n">
        <v>120</v>
      </c>
      <c r="E23" s="69" t="n">
        <f aca="false">D23-H23</f>
        <v>67</v>
      </c>
      <c r="F23" s="95" t="n">
        <v>300.000000000002</v>
      </c>
      <c r="G23" s="95" t="n">
        <v>82.9999999999985</v>
      </c>
      <c r="H23" s="96" t="n">
        <v>53</v>
      </c>
      <c r="I23" s="100" t="n">
        <v>0.21671018276762</v>
      </c>
      <c r="J23" s="98" t="n">
        <f aca="false">G23-E23</f>
        <v>15.9999999999985</v>
      </c>
    </row>
    <row r="24" customFormat="false" ht="12.8" hidden="false" customHeight="false" outlineLevel="0" collapsed="false">
      <c r="A24" s="91" t="s">
        <v>123</v>
      </c>
      <c r="B24" s="92" t="s">
        <v>124</v>
      </c>
      <c r="C24" s="93" t="n">
        <v>11</v>
      </c>
      <c r="D24" s="94" t="n">
        <v>5</v>
      </c>
      <c r="E24" s="69" t="n">
        <f aca="false">D24-H24</f>
        <v>5</v>
      </c>
      <c r="F24" s="95" t="n">
        <v>3.99999999999996</v>
      </c>
      <c r="G24" s="95" t="n">
        <v>7.00000000000004</v>
      </c>
      <c r="H24" s="96" t="n">
        <v>0</v>
      </c>
      <c r="I24" s="100" t="n">
        <v>0.63636363636364</v>
      </c>
      <c r="J24" s="98" t="n">
        <f aca="false">G24-E24</f>
        <v>2.00000000000004</v>
      </c>
    </row>
    <row r="25" customFormat="false" ht="12.8" hidden="false" customHeight="false" outlineLevel="0" collapsed="false">
      <c r="A25" s="91" t="s">
        <v>131</v>
      </c>
      <c r="B25" s="92" t="s">
        <v>132</v>
      </c>
      <c r="C25" s="93" t="n">
        <v>784</v>
      </c>
      <c r="D25" s="94" t="n">
        <v>100</v>
      </c>
      <c r="E25" s="69" t="n">
        <f aca="false">D25-H25</f>
        <v>80</v>
      </c>
      <c r="F25" s="95" t="n">
        <v>702.000000000003</v>
      </c>
      <c r="G25" s="95" t="n">
        <v>81.999999999997</v>
      </c>
      <c r="H25" s="96" t="n">
        <v>20</v>
      </c>
      <c r="I25" s="100" t="n">
        <v>0.10459183673469</v>
      </c>
      <c r="J25" s="98" t="n">
        <f aca="false">G25-E25</f>
        <v>1.999999999997</v>
      </c>
    </row>
    <row r="26" customFormat="false" ht="12.8" hidden="false" customHeight="false" outlineLevel="0" collapsed="false">
      <c r="A26" s="91" t="s">
        <v>135</v>
      </c>
      <c r="B26" s="92" t="s">
        <v>136</v>
      </c>
      <c r="C26" s="93" t="n">
        <v>654</v>
      </c>
      <c r="D26" s="94" t="n">
        <v>200</v>
      </c>
      <c r="E26" s="69" t="n">
        <f aca="false">D26-H26</f>
        <v>143</v>
      </c>
      <c r="F26" s="95" t="n">
        <v>528.999999999999</v>
      </c>
      <c r="G26" s="95" t="n">
        <v>125.000000000001</v>
      </c>
      <c r="H26" s="96" t="n">
        <v>57</v>
      </c>
      <c r="I26" s="100" t="n">
        <v>0.19113149847095</v>
      </c>
      <c r="J26" s="98" t="n">
        <f aca="false">G26-E26</f>
        <v>-17.999999999999</v>
      </c>
    </row>
    <row r="27" customFormat="false" ht="12.8" hidden="false" customHeight="false" outlineLevel="0" collapsed="false">
      <c r="A27" s="91" t="s">
        <v>257</v>
      </c>
      <c r="B27" s="92" t="s">
        <v>258</v>
      </c>
      <c r="C27" s="93" t="n">
        <v>2931</v>
      </c>
      <c r="D27" s="94" t="n">
        <v>3230</v>
      </c>
      <c r="E27" s="69" t="n">
        <f aca="false">D27-H27</f>
        <v>3154</v>
      </c>
      <c r="F27" s="95" t="n">
        <v>31.9999999999964</v>
      </c>
      <c r="G27" s="95" t="n">
        <v>2899</v>
      </c>
      <c r="H27" s="96" t="n">
        <v>76</v>
      </c>
      <c r="I27" s="101" t="n">
        <v>0.98908222449676</v>
      </c>
      <c r="J27" s="98" t="n">
        <f aca="false">G27-E27</f>
        <v>-255</v>
      </c>
    </row>
    <row r="28" customFormat="false" ht="12.8" hidden="false" customHeight="false" outlineLevel="0" collapsed="false">
      <c r="A28" s="91" t="s">
        <v>115</v>
      </c>
      <c r="B28" s="92" t="s">
        <v>116</v>
      </c>
      <c r="C28" s="93" t="n">
        <v>513</v>
      </c>
      <c r="D28" s="94" t="n">
        <v>225</v>
      </c>
      <c r="E28" s="69" t="n">
        <f aca="false">D28-H28</f>
        <v>137</v>
      </c>
      <c r="F28" s="95" t="n">
        <v>346.999999999998</v>
      </c>
      <c r="G28" s="95" t="n">
        <v>166.000000000002</v>
      </c>
      <c r="H28" s="96" t="n">
        <v>88</v>
      </c>
      <c r="I28" s="100" t="n">
        <v>0.32358674463938</v>
      </c>
      <c r="J28" s="98" t="n">
        <f aca="false">G28-E28</f>
        <v>29.000000000002</v>
      </c>
    </row>
    <row r="29" customFormat="false" ht="12.8" hidden="false" customHeight="false" outlineLevel="0" collapsed="false">
      <c r="A29" s="91" t="s">
        <v>119</v>
      </c>
      <c r="B29" s="92" t="s">
        <v>120</v>
      </c>
      <c r="C29" s="93" t="n">
        <v>5298</v>
      </c>
      <c r="D29" s="94" t="n">
        <v>1370</v>
      </c>
      <c r="E29" s="69" t="n">
        <f aca="false">D29-H29</f>
        <v>899</v>
      </c>
      <c r="F29" s="95" t="n">
        <v>3707.00000000001</v>
      </c>
      <c r="G29" s="95" t="n">
        <v>1590.99999999999</v>
      </c>
      <c r="H29" s="96" t="n">
        <v>471</v>
      </c>
      <c r="I29" s="101" t="n">
        <v>0.300302000755</v>
      </c>
      <c r="J29" s="98" t="n">
        <f aca="false">G29-E29</f>
        <v>691.99999999999</v>
      </c>
    </row>
    <row r="30" customFormat="false" ht="12.8" hidden="false" customHeight="false" outlineLevel="0" collapsed="false">
      <c r="A30" s="91" t="s">
        <v>215</v>
      </c>
      <c r="B30" s="92" t="s">
        <v>216</v>
      </c>
      <c r="C30" s="93" t="n">
        <v>6</v>
      </c>
      <c r="D30" s="94" t="n">
        <v>2</v>
      </c>
      <c r="E30" s="69" t="n">
        <f aca="false">D30-H30</f>
        <v>0</v>
      </c>
      <c r="F30" s="95" t="n">
        <v>0</v>
      </c>
      <c r="G30" s="95" t="n">
        <v>6</v>
      </c>
      <c r="H30" s="96" t="n">
        <v>2</v>
      </c>
      <c r="I30" s="100" t="n">
        <v>1</v>
      </c>
      <c r="J30" s="98" t="n">
        <f aca="false">G30-E30</f>
        <v>6</v>
      </c>
    </row>
    <row r="31" customFormat="false" ht="12.8" hidden="false" customHeight="false" outlineLevel="0" collapsed="false">
      <c r="A31" s="91" t="s">
        <v>139</v>
      </c>
      <c r="B31" s="92" t="s">
        <v>140</v>
      </c>
      <c r="C31" s="93" t="n">
        <v>144</v>
      </c>
      <c r="D31" s="94" t="n">
        <v>70</v>
      </c>
      <c r="E31" s="69" t="n">
        <f aca="false">D31-H31</f>
        <v>40</v>
      </c>
      <c r="F31" s="95" t="n">
        <v>116.000000000001</v>
      </c>
      <c r="G31" s="95" t="n">
        <v>27.9999999999994</v>
      </c>
      <c r="H31" s="96" t="n">
        <v>30</v>
      </c>
      <c r="I31" s="100" t="n">
        <v>0.19444444444444</v>
      </c>
      <c r="J31" s="98" t="n">
        <f aca="false">G31-E31</f>
        <v>-12.0000000000006</v>
      </c>
    </row>
    <row r="32" customFormat="false" ht="12.8" hidden="false" customHeight="false" outlineLevel="0" collapsed="false">
      <c r="A32" s="91" t="s">
        <v>143</v>
      </c>
      <c r="B32" s="92" t="s">
        <v>144</v>
      </c>
      <c r="C32" s="93" t="n">
        <v>75</v>
      </c>
      <c r="D32" s="94" t="n">
        <v>40</v>
      </c>
      <c r="E32" s="69" t="n">
        <f aca="false">D32-H32</f>
        <v>25</v>
      </c>
      <c r="F32" s="95" t="n">
        <v>51</v>
      </c>
      <c r="G32" s="95" t="n">
        <v>24</v>
      </c>
      <c r="H32" s="96" t="n">
        <v>15</v>
      </c>
      <c r="I32" s="100" t="n">
        <v>0.32</v>
      </c>
      <c r="J32" s="98" t="n">
        <f aca="false">G32-E32</f>
        <v>-1</v>
      </c>
    </row>
    <row r="33" customFormat="false" ht="12.8" hidden="false" customHeight="false" outlineLevel="0" collapsed="false">
      <c r="A33" s="91" t="s">
        <v>151</v>
      </c>
      <c r="B33" s="92" t="s">
        <v>152</v>
      </c>
      <c r="C33" s="93" t="n">
        <v>103</v>
      </c>
      <c r="D33" s="94" t="n">
        <v>35</v>
      </c>
      <c r="E33" s="69" t="n">
        <f aca="false">D33-H33</f>
        <v>27</v>
      </c>
      <c r="F33" s="95" t="n">
        <v>79.9999999999996</v>
      </c>
      <c r="G33" s="95" t="n">
        <v>23.0000000000004</v>
      </c>
      <c r="H33" s="96" t="n">
        <v>8</v>
      </c>
      <c r="I33" s="100" t="n">
        <v>0.22330097087379</v>
      </c>
      <c r="J33" s="98" t="n">
        <f aca="false">G33-E33</f>
        <v>-3.9999999999996</v>
      </c>
    </row>
    <row r="34" customFormat="false" ht="12.8" hidden="false" customHeight="false" outlineLevel="0" collapsed="false">
      <c r="A34" s="91" t="s">
        <v>147</v>
      </c>
      <c r="B34" s="92" t="s">
        <v>148</v>
      </c>
      <c r="C34" s="93" t="n">
        <v>7</v>
      </c>
      <c r="D34" s="94"/>
      <c r="E34" s="69" t="n">
        <f aca="false">D34-H34</f>
        <v>0</v>
      </c>
      <c r="F34" s="95" t="n">
        <v>6.00000000000002</v>
      </c>
      <c r="G34" s="95" t="n">
        <v>0.99999999999998</v>
      </c>
      <c r="H34" s="96" t="n">
        <v>0</v>
      </c>
      <c r="I34" s="100" t="n">
        <v>0.14285714285714</v>
      </c>
      <c r="J34" s="98" t="n">
        <f aca="false">G34-E34</f>
        <v>0.99999999999998</v>
      </c>
    </row>
    <row r="35" customFormat="false" ht="12.8" hidden="false" customHeight="false" outlineLevel="0" collapsed="false">
      <c r="A35" s="91" t="s">
        <v>163</v>
      </c>
      <c r="B35" s="92" t="s">
        <v>164</v>
      </c>
      <c r="C35" s="93" t="n">
        <v>312</v>
      </c>
      <c r="D35" s="94" t="n">
        <v>185</v>
      </c>
      <c r="E35" s="69" t="n">
        <f aca="false">D35-H35</f>
        <v>73</v>
      </c>
      <c r="F35" s="95" t="n">
        <v>201</v>
      </c>
      <c r="G35" s="95" t="n">
        <v>111</v>
      </c>
      <c r="H35" s="96" t="n">
        <v>112</v>
      </c>
      <c r="I35" s="100" t="n">
        <v>0.35576923076923</v>
      </c>
      <c r="J35" s="98" t="n">
        <f aca="false">G35-E35</f>
        <v>38</v>
      </c>
    </row>
    <row r="36" customFormat="false" ht="12.8" hidden="false" customHeight="false" outlineLevel="0" collapsed="false">
      <c r="A36" s="91" t="s">
        <v>159</v>
      </c>
      <c r="B36" s="92" t="s">
        <v>160</v>
      </c>
      <c r="C36" s="93" t="n">
        <v>9</v>
      </c>
      <c r="D36" s="94" t="n">
        <v>5</v>
      </c>
      <c r="E36" s="69" t="n">
        <f aca="false">D36-H36</f>
        <v>3</v>
      </c>
      <c r="F36" s="95" t="n">
        <v>3.99999999999996</v>
      </c>
      <c r="G36" s="95" t="n">
        <v>5.00000000000004</v>
      </c>
      <c r="H36" s="96" t="n">
        <v>2</v>
      </c>
      <c r="I36" s="100" t="n">
        <v>0.55555555555556</v>
      </c>
      <c r="J36" s="98" t="n">
        <f aca="false">G36-E36</f>
        <v>2.00000000000004</v>
      </c>
    </row>
    <row r="37" customFormat="false" ht="12.8" hidden="false" customHeight="false" outlineLevel="0" collapsed="false">
      <c r="A37" s="91" t="s">
        <v>171</v>
      </c>
      <c r="B37" s="92" t="s">
        <v>172</v>
      </c>
      <c r="C37" s="93" t="n">
        <v>1807</v>
      </c>
      <c r="D37" s="94" t="n">
        <v>260</v>
      </c>
      <c r="E37" s="69" t="n">
        <f aca="false">D37-H37</f>
        <v>214</v>
      </c>
      <c r="F37" s="95" t="n">
        <v>1459.00000000001</v>
      </c>
      <c r="G37" s="95" t="n">
        <v>347.999999999995</v>
      </c>
      <c r="H37" s="96" t="n">
        <v>46</v>
      </c>
      <c r="I37" s="100" t="n">
        <v>0.19258439402324</v>
      </c>
      <c r="J37" s="98" t="n">
        <f aca="false">G37-E37</f>
        <v>133.999999999995</v>
      </c>
    </row>
    <row r="38" customFormat="false" ht="12.8" hidden="false" customHeight="false" outlineLevel="0" collapsed="false">
      <c r="A38" s="91" t="s">
        <v>175</v>
      </c>
      <c r="B38" s="92" t="s">
        <v>176</v>
      </c>
      <c r="C38" s="93" t="n">
        <v>9</v>
      </c>
      <c r="D38" s="94"/>
      <c r="E38" s="69" t="n">
        <f aca="false">D38-H38</f>
        <v>0</v>
      </c>
      <c r="F38" s="95" t="n">
        <v>0</v>
      </c>
      <c r="G38" s="95" t="n">
        <v>9</v>
      </c>
      <c r="H38" s="96" t="n">
        <v>0</v>
      </c>
      <c r="I38" s="100" t="n">
        <v>1</v>
      </c>
      <c r="J38" s="98" t="n">
        <f aca="false">G38-E38</f>
        <v>9</v>
      </c>
    </row>
    <row r="39" customFormat="false" ht="12.8" hidden="false" customHeight="false" outlineLevel="0" collapsed="false">
      <c r="A39" s="91" t="s">
        <v>465</v>
      </c>
      <c r="B39" s="92" t="s">
        <v>466</v>
      </c>
      <c r="C39" s="93" t="n">
        <v>13</v>
      </c>
      <c r="D39" s="94" t="n">
        <v>5</v>
      </c>
      <c r="E39" s="69" t="n">
        <f aca="false">D39-H39</f>
        <v>4</v>
      </c>
      <c r="F39" s="95" t="n">
        <v>4.99999999999994</v>
      </c>
      <c r="G39" s="95" t="n">
        <v>8.00000000000006</v>
      </c>
      <c r="H39" s="96" t="n">
        <v>1</v>
      </c>
      <c r="I39" s="100" t="n">
        <v>0.61538461538462</v>
      </c>
      <c r="J39" s="98" t="n">
        <f aca="false">G39-E39</f>
        <v>4.00000000000006</v>
      </c>
    </row>
    <row r="40" customFormat="false" ht="12.8" hidden="false" customHeight="false" outlineLevel="0" collapsed="false">
      <c r="A40" s="91" t="s">
        <v>179</v>
      </c>
      <c r="B40" s="92" t="s">
        <v>180</v>
      </c>
      <c r="C40" s="93" t="n">
        <v>722</v>
      </c>
      <c r="D40" s="94" t="n">
        <v>245</v>
      </c>
      <c r="E40" s="69" t="n">
        <f aca="false">D40-H40</f>
        <v>179</v>
      </c>
      <c r="F40" s="95" t="n">
        <v>558.000000000002</v>
      </c>
      <c r="G40" s="95" t="n">
        <v>163.999999999998</v>
      </c>
      <c r="H40" s="96" t="n">
        <v>66</v>
      </c>
      <c r="I40" s="100" t="n">
        <v>0.22714681440443</v>
      </c>
      <c r="J40" s="98" t="n">
        <f aca="false">G40-E40</f>
        <v>-15.000000000002</v>
      </c>
    </row>
    <row r="41" customFormat="false" ht="12.8" hidden="false" customHeight="false" outlineLevel="0" collapsed="false">
      <c r="A41" s="91" t="s">
        <v>183</v>
      </c>
      <c r="B41" s="92" t="s">
        <v>184</v>
      </c>
      <c r="C41" s="93" t="n">
        <v>90</v>
      </c>
      <c r="D41" s="94" t="n">
        <v>70</v>
      </c>
      <c r="E41" s="69" t="n">
        <f aca="false">D41-H41</f>
        <v>57</v>
      </c>
      <c r="F41" s="95" t="n">
        <v>36.9999999999999</v>
      </c>
      <c r="G41" s="95" t="n">
        <v>53.0000000000001</v>
      </c>
      <c r="H41" s="96" t="n">
        <v>13</v>
      </c>
      <c r="I41" s="100" t="n">
        <v>0.58888888888889</v>
      </c>
      <c r="J41" s="98" t="n">
        <f aca="false">G41-E41</f>
        <v>-3.9999999999999</v>
      </c>
    </row>
    <row r="42" customFormat="false" ht="12.8" hidden="false" customHeight="false" outlineLevel="0" collapsed="false">
      <c r="A42" s="91" t="s">
        <v>195</v>
      </c>
      <c r="B42" s="92" t="s">
        <v>196</v>
      </c>
      <c r="C42" s="93" t="n">
        <v>257</v>
      </c>
      <c r="D42" s="94" t="n">
        <v>65</v>
      </c>
      <c r="E42" s="69" t="n">
        <f aca="false">D42-H42</f>
        <v>38</v>
      </c>
      <c r="F42" s="95" t="n">
        <v>184.999999999999</v>
      </c>
      <c r="G42" s="95" t="n">
        <v>72.000000000001</v>
      </c>
      <c r="H42" s="96" t="n">
        <v>27</v>
      </c>
      <c r="I42" s="100" t="n">
        <v>0.28015564202335</v>
      </c>
      <c r="J42" s="98" t="n">
        <f aca="false">G42-E42</f>
        <v>34.000000000001</v>
      </c>
    </row>
    <row r="43" customFormat="false" ht="12.8" hidden="false" customHeight="false" outlineLevel="0" collapsed="false">
      <c r="A43" s="91" t="s">
        <v>187</v>
      </c>
      <c r="B43" s="92" t="s">
        <v>188</v>
      </c>
      <c r="C43" s="93" t="n">
        <v>3780</v>
      </c>
      <c r="D43" s="94" t="n">
        <v>4920</v>
      </c>
      <c r="E43" s="69" t="n">
        <f aca="false">D43-H43</f>
        <v>4208</v>
      </c>
      <c r="F43" s="95" t="n">
        <v>62.0000000000136</v>
      </c>
      <c r="G43" s="95" t="n">
        <v>3717.99999999999</v>
      </c>
      <c r="H43" s="96" t="n">
        <v>712</v>
      </c>
      <c r="I43" s="101" t="n">
        <v>0.98359788359788</v>
      </c>
      <c r="J43" s="98" t="n">
        <f aca="false">G43-E43</f>
        <v>-490.00000000001</v>
      </c>
    </row>
    <row r="44" customFormat="false" ht="12.8" hidden="false" customHeight="false" outlineLevel="0" collapsed="false">
      <c r="A44" s="91" t="s">
        <v>191</v>
      </c>
      <c r="B44" s="92" t="s">
        <v>192</v>
      </c>
      <c r="C44" s="93" t="n">
        <v>98</v>
      </c>
      <c r="D44" s="94" t="n">
        <v>50</v>
      </c>
      <c r="E44" s="69" t="n">
        <f aca="false">D44-H44</f>
        <v>41</v>
      </c>
      <c r="F44" s="95" t="n">
        <v>39.9999999999998</v>
      </c>
      <c r="G44" s="95" t="n">
        <v>58.0000000000002</v>
      </c>
      <c r="H44" s="96" t="n">
        <v>9</v>
      </c>
      <c r="I44" s="100" t="n">
        <v>0.59183673469388</v>
      </c>
      <c r="J44" s="98" t="n">
        <f aca="false">G44-E44</f>
        <v>17.0000000000002</v>
      </c>
    </row>
    <row r="45" customFormat="false" ht="12.8" hidden="false" customHeight="false" outlineLevel="0" collapsed="false">
      <c r="A45" s="91" t="s">
        <v>199</v>
      </c>
      <c r="B45" s="92" t="s">
        <v>200</v>
      </c>
      <c r="C45" s="93" t="n">
        <v>4599</v>
      </c>
      <c r="D45" s="94" t="n">
        <v>1475</v>
      </c>
      <c r="E45" s="69" t="n">
        <f aca="false">D45-H45</f>
        <v>708</v>
      </c>
      <c r="F45" s="95" t="n">
        <v>3358</v>
      </c>
      <c r="G45" s="95" t="n">
        <v>1241</v>
      </c>
      <c r="H45" s="96" t="n">
        <v>767</v>
      </c>
      <c r="I45" s="101" t="n">
        <v>0.26984126984127</v>
      </c>
      <c r="J45" s="98" t="n">
        <f aca="false">G45-E45</f>
        <v>533</v>
      </c>
    </row>
    <row r="46" customFormat="false" ht="12.8" hidden="false" customHeight="false" outlineLevel="0" collapsed="false">
      <c r="A46" s="91" t="s">
        <v>203</v>
      </c>
      <c r="B46" s="92" t="s">
        <v>204</v>
      </c>
      <c r="C46" s="93" t="n">
        <v>63</v>
      </c>
      <c r="D46" s="94" t="n">
        <v>30</v>
      </c>
      <c r="E46" s="69" t="n">
        <f aca="false">D46-H46</f>
        <v>26</v>
      </c>
      <c r="F46" s="95" t="n">
        <v>39.9999999999997</v>
      </c>
      <c r="G46" s="95" t="n">
        <v>23.0000000000003</v>
      </c>
      <c r="H46" s="96" t="n">
        <v>4</v>
      </c>
      <c r="I46" s="100" t="n">
        <v>0.36507936507937</v>
      </c>
      <c r="J46" s="98" t="n">
        <f aca="false">G46-E46</f>
        <v>-2.9999999999997</v>
      </c>
    </row>
    <row r="47" customFormat="false" ht="12.8" hidden="false" customHeight="false" outlineLevel="0" collapsed="false">
      <c r="A47" s="91" t="s">
        <v>207</v>
      </c>
      <c r="B47" s="92" t="s">
        <v>208</v>
      </c>
      <c r="C47" s="93" t="n">
        <v>8</v>
      </c>
      <c r="D47" s="94"/>
      <c r="E47" s="69" t="n">
        <f aca="false">D47-H47</f>
        <v>0</v>
      </c>
      <c r="F47" s="95" t="n">
        <v>6</v>
      </c>
      <c r="G47" s="95" t="n">
        <v>2</v>
      </c>
      <c r="H47" s="96" t="n">
        <v>0</v>
      </c>
      <c r="I47" s="100" t="n">
        <v>0.25</v>
      </c>
      <c r="J47" s="98" t="n">
        <f aca="false">G47-E47</f>
        <v>2</v>
      </c>
    </row>
    <row r="48" customFormat="false" ht="12.8" hidden="false" customHeight="false" outlineLevel="0" collapsed="false">
      <c r="A48" s="91" t="s">
        <v>219</v>
      </c>
      <c r="B48" s="92" t="s">
        <v>220</v>
      </c>
      <c r="C48" s="93" t="n">
        <v>2546</v>
      </c>
      <c r="D48" s="94" t="n">
        <v>1595</v>
      </c>
      <c r="E48" s="69" t="n">
        <f aca="false">D48-H48</f>
        <v>906</v>
      </c>
      <c r="F48" s="95" t="n">
        <v>1723.99999999999</v>
      </c>
      <c r="G48" s="95" t="n">
        <v>822.000000000011</v>
      </c>
      <c r="H48" s="96" t="n">
        <v>689</v>
      </c>
      <c r="I48" s="100" t="n">
        <v>0.32285938727416</v>
      </c>
      <c r="J48" s="98" t="n">
        <f aca="false">G48-E48</f>
        <v>-83.999999999989</v>
      </c>
    </row>
    <row r="49" customFormat="false" ht="12.8" hidden="false" customHeight="false" outlineLevel="0" collapsed="false">
      <c r="A49" s="91" t="s">
        <v>211</v>
      </c>
      <c r="B49" s="92" t="s">
        <v>212</v>
      </c>
      <c r="C49" s="93" t="n">
        <v>24</v>
      </c>
      <c r="D49" s="94" t="n">
        <v>1</v>
      </c>
      <c r="E49" s="69" t="n">
        <f aca="false">D49-H49</f>
        <v>0</v>
      </c>
      <c r="F49" s="95" t="n">
        <v>19.9999999999999</v>
      </c>
      <c r="G49" s="95" t="n">
        <v>4.00000000000008</v>
      </c>
      <c r="H49" s="96" t="n">
        <v>1</v>
      </c>
      <c r="I49" s="100" t="n">
        <v>0.16666666666667</v>
      </c>
      <c r="J49" s="98" t="n">
        <f aca="false">G49-E49</f>
        <v>4.00000000000008</v>
      </c>
    </row>
    <row r="50" customFormat="false" ht="12.8" hidden="false" customHeight="false" outlineLevel="0" collapsed="false">
      <c r="A50" s="91" t="s">
        <v>223</v>
      </c>
      <c r="B50" s="92" t="s">
        <v>224</v>
      </c>
      <c r="C50" s="93" t="n">
        <v>5</v>
      </c>
      <c r="D50" s="94" t="n">
        <v>1</v>
      </c>
      <c r="E50" s="69" t="n">
        <f aca="false">D50-H50</f>
        <v>0</v>
      </c>
      <c r="F50" s="95" t="n">
        <v>0</v>
      </c>
      <c r="G50" s="95" t="n">
        <v>5</v>
      </c>
      <c r="H50" s="96" t="n">
        <v>1</v>
      </c>
      <c r="I50" s="100" t="n">
        <v>1</v>
      </c>
      <c r="J50" s="98" t="n">
        <f aca="false">G50-E50</f>
        <v>5</v>
      </c>
    </row>
    <row r="51" customFormat="false" ht="12.8" hidden="false" customHeight="false" outlineLevel="0" collapsed="false">
      <c r="A51" s="91" t="s">
        <v>227</v>
      </c>
      <c r="B51" s="92" t="s">
        <v>228</v>
      </c>
      <c r="C51" s="93" t="n">
        <v>124</v>
      </c>
      <c r="D51" s="94" t="n">
        <v>205</v>
      </c>
      <c r="E51" s="69" t="n">
        <f aca="false">D51-H51</f>
        <v>128</v>
      </c>
      <c r="F51" s="95" t="n">
        <v>25.0000000000004</v>
      </c>
      <c r="G51" s="95" t="n">
        <v>98.9999999999996</v>
      </c>
      <c r="H51" s="96" t="n">
        <v>77</v>
      </c>
      <c r="I51" s="100" t="n">
        <v>0.79838709677419</v>
      </c>
      <c r="J51" s="98" t="n">
        <f aca="false">G51-E51</f>
        <v>-29.0000000000004</v>
      </c>
    </row>
    <row r="52" customFormat="false" ht="12.8" hidden="false" customHeight="false" outlineLevel="0" collapsed="false">
      <c r="A52" s="91" t="s">
        <v>231</v>
      </c>
      <c r="B52" s="92" t="s">
        <v>232</v>
      </c>
      <c r="C52" s="93" t="n">
        <v>424</v>
      </c>
      <c r="D52" s="94" t="n">
        <v>110</v>
      </c>
      <c r="E52" s="69" t="n">
        <f aca="false">D52-H52</f>
        <v>54</v>
      </c>
      <c r="F52" s="95" t="n">
        <v>360.999999999999</v>
      </c>
      <c r="G52" s="95" t="n">
        <v>63.0000000000011</v>
      </c>
      <c r="H52" s="96" t="n">
        <v>56</v>
      </c>
      <c r="I52" s="100" t="n">
        <v>0.14858490566038</v>
      </c>
      <c r="J52" s="98" t="n">
        <f aca="false">G52-E52</f>
        <v>9.0000000000011</v>
      </c>
    </row>
    <row r="53" customFormat="false" ht="12.8" hidden="false" customHeight="false" outlineLevel="0" collapsed="false">
      <c r="A53" s="91" t="s">
        <v>233</v>
      </c>
      <c r="B53" s="92" t="s">
        <v>234</v>
      </c>
      <c r="C53" s="93" t="n">
        <v>229</v>
      </c>
      <c r="D53" s="94" t="n">
        <v>85</v>
      </c>
      <c r="E53" s="69" t="n">
        <f aca="false">D53-H53</f>
        <v>26</v>
      </c>
      <c r="F53" s="95" t="n">
        <v>176.000000000001</v>
      </c>
      <c r="G53" s="95" t="n">
        <v>52.999999999999</v>
      </c>
      <c r="H53" s="96" t="n">
        <v>59</v>
      </c>
      <c r="I53" s="100" t="n">
        <v>0.23144104803493</v>
      </c>
      <c r="J53" s="98" t="n">
        <f aca="false">G53-E53</f>
        <v>26.999999999999</v>
      </c>
    </row>
    <row r="54" customFormat="false" ht="12.8" hidden="false" customHeight="false" outlineLevel="0" collapsed="false">
      <c r="A54" s="91" t="s">
        <v>237</v>
      </c>
      <c r="B54" s="92" t="s">
        <v>238</v>
      </c>
      <c r="C54" s="93" t="n">
        <v>16</v>
      </c>
      <c r="D54" s="94" t="n">
        <v>2</v>
      </c>
      <c r="E54" s="69" t="n">
        <f aca="false">D54-H54</f>
        <v>0</v>
      </c>
      <c r="F54" s="95" t="n">
        <v>13</v>
      </c>
      <c r="G54" s="95" t="n">
        <v>3</v>
      </c>
      <c r="H54" s="96" t="n">
        <v>2</v>
      </c>
      <c r="I54" s="100" t="n">
        <v>0.1875</v>
      </c>
      <c r="J54" s="98" t="n">
        <f aca="false">G54-E54</f>
        <v>3</v>
      </c>
    </row>
    <row r="55" customFormat="false" ht="12.8" hidden="false" customHeight="false" outlineLevel="0" collapsed="false">
      <c r="A55" s="91" t="s">
        <v>241</v>
      </c>
      <c r="B55" s="92" t="s">
        <v>242</v>
      </c>
      <c r="C55" s="93" t="n">
        <v>7</v>
      </c>
      <c r="D55" s="94" t="n">
        <v>1</v>
      </c>
      <c r="E55" s="69" t="n">
        <f aca="false">D55-H55</f>
        <v>0</v>
      </c>
      <c r="F55" s="95" t="n">
        <v>4.99999999999997</v>
      </c>
      <c r="G55" s="95" t="n">
        <v>2.00000000000003</v>
      </c>
      <c r="H55" s="96" t="n">
        <v>1</v>
      </c>
      <c r="I55" s="100" t="n">
        <v>0.28571428571429</v>
      </c>
      <c r="J55" s="98" t="n">
        <f aca="false">G55-E55</f>
        <v>2.00000000000003</v>
      </c>
    </row>
    <row r="56" customFormat="false" ht="12.8" hidden="false" customHeight="false" outlineLevel="0" collapsed="false">
      <c r="A56" s="91" t="s">
        <v>265</v>
      </c>
      <c r="B56" s="92" t="s">
        <v>266</v>
      </c>
      <c r="C56" s="93" t="n">
        <v>40</v>
      </c>
      <c r="D56" s="94" t="n">
        <v>30</v>
      </c>
      <c r="E56" s="69" t="n">
        <f aca="false">D56-H56</f>
        <v>6</v>
      </c>
      <c r="F56" s="95" t="n">
        <v>31</v>
      </c>
      <c r="G56" s="95" t="n">
        <v>9</v>
      </c>
      <c r="H56" s="96" t="n">
        <v>24</v>
      </c>
      <c r="I56" s="100" t="n">
        <v>0.225</v>
      </c>
      <c r="J56" s="98" t="n">
        <f aca="false">G56-E56</f>
        <v>3</v>
      </c>
    </row>
    <row r="57" customFormat="false" ht="12.8" hidden="false" customHeight="false" outlineLevel="0" collapsed="false">
      <c r="A57" s="91" t="s">
        <v>245</v>
      </c>
      <c r="B57" s="92" t="s">
        <v>246</v>
      </c>
      <c r="C57" s="93" t="n">
        <v>22</v>
      </c>
      <c r="D57" s="94" t="n">
        <v>2</v>
      </c>
      <c r="E57" s="69" t="n">
        <f aca="false">D57-H57</f>
        <v>0</v>
      </c>
      <c r="F57" s="95" t="n">
        <v>18.9999999999999</v>
      </c>
      <c r="G57" s="95" t="n">
        <v>3.00000000000008</v>
      </c>
      <c r="H57" s="96" t="n">
        <v>2</v>
      </c>
      <c r="I57" s="100" t="n">
        <v>0.13636363636364</v>
      </c>
      <c r="J57" s="98" t="n">
        <f aca="false">G57-E57</f>
        <v>3.00000000000008</v>
      </c>
    </row>
    <row r="58" customFormat="false" ht="12.8" hidden="false" customHeight="false" outlineLevel="0" collapsed="false">
      <c r="A58" s="91" t="s">
        <v>249</v>
      </c>
      <c r="B58" s="92" t="s">
        <v>250</v>
      </c>
      <c r="C58" s="93" t="n">
        <v>10</v>
      </c>
      <c r="D58" s="94" t="n">
        <v>11</v>
      </c>
      <c r="E58" s="69" t="n">
        <f aca="false">D58-H58</f>
        <v>0</v>
      </c>
      <c r="F58" s="95" t="n">
        <v>9</v>
      </c>
      <c r="G58" s="95" t="n">
        <v>1</v>
      </c>
      <c r="H58" s="96" t="n">
        <v>11</v>
      </c>
      <c r="I58" s="100" t="n">
        <v>0.1</v>
      </c>
      <c r="J58" s="98" t="n">
        <f aca="false">G58-E58</f>
        <v>1</v>
      </c>
    </row>
    <row r="59" customFormat="false" ht="12.8" hidden="false" customHeight="false" outlineLevel="0" collapsed="false">
      <c r="A59" s="91" t="s">
        <v>481</v>
      </c>
      <c r="B59" s="92" t="s">
        <v>482</v>
      </c>
      <c r="C59" s="93" t="n">
        <v>743</v>
      </c>
      <c r="D59" s="94" t="n">
        <v>1000</v>
      </c>
      <c r="E59" s="69" t="n">
        <f aca="false">D59-H59</f>
        <v>654</v>
      </c>
      <c r="F59" s="95" t="n">
        <v>9.00000000000307</v>
      </c>
      <c r="G59" s="95" t="n">
        <v>733.999999999997</v>
      </c>
      <c r="H59" s="96" t="n">
        <v>346</v>
      </c>
      <c r="I59" s="100" t="n">
        <v>0.9878869448183</v>
      </c>
      <c r="J59" s="98" t="n">
        <f aca="false">G59-E59</f>
        <v>79.999999999997</v>
      </c>
    </row>
    <row r="60" customFormat="false" ht="12.8" hidden="false" customHeight="false" outlineLevel="0" collapsed="false">
      <c r="A60" s="91" t="s">
        <v>261</v>
      </c>
      <c r="B60" s="92" t="s">
        <v>262</v>
      </c>
      <c r="C60" s="93" t="n">
        <v>174</v>
      </c>
      <c r="D60" s="94" t="n">
        <v>10</v>
      </c>
      <c r="E60" s="69" t="n">
        <f aca="false">D60-H60</f>
        <v>3</v>
      </c>
      <c r="F60" s="95" t="n">
        <v>120.999999999999</v>
      </c>
      <c r="G60" s="95" t="n">
        <v>53.0000000000008</v>
      </c>
      <c r="H60" s="96" t="n">
        <v>7</v>
      </c>
      <c r="I60" s="100" t="n">
        <v>0.30459770114943</v>
      </c>
      <c r="J60" s="98" t="n">
        <f aca="false">G60-E60</f>
        <v>50.0000000000008</v>
      </c>
    </row>
    <row r="61" customFormat="false" ht="12.8" hidden="false" customHeight="false" outlineLevel="0" collapsed="false">
      <c r="A61" s="91" t="s">
        <v>269</v>
      </c>
      <c r="B61" s="92" t="s">
        <v>270</v>
      </c>
      <c r="C61" s="93" t="n">
        <v>208</v>
      </c>
      <c r="D61" s="94" t="n">
        <v>25</v>
      </c>
      <c r="E61" s="69" t="n">
        <f aca="false">D61-H61</f>
        <v>6</v>
      </c>
      <c r="F61" s="95" t="n">
        <v>181.000000000001</v>
      </c>
      <c r="G61" s="95" t="n">
        <v>26.9999999999995</v>
      </c>
      <c r="H61" s="96" t="n">
        <v>19</v>
      </c>
      <c r="I61" s="100" t="n">
        <v>0.12980769230769</v>
      </c>
      <c r="J61" s="98" t="n">
        <f aca="false">G61-E61</f>
        <v>20.9999999999995</v>
      </c>
    </row>
    <row r="62" customFormat="false" ht="12.8" hidden="false" customHeight="false" outlineLevel="0" collapsed="false">
      <c r="A62" s="91" t="s">
        <v>281</v>
      </c>
      <c r="B62" s="92" t="s">
        <v>282</v>
      </c>
      <c r="C62" s="93" t="n">
        <v>42</v>
      </c>
      <c r="D62" s="94" t="n">
        <v>10</v>
      </c>
      <c r="E62" s="69" t="n">
        <f aca="false">D62-H62</f>
        <v>0</v>
      </c>
      <c r="F62" s="95" t="n">
        <v>34</v>
      </c>
      <c r="G62" s="95" t="n">
        <v>7.99999999999998</v>
      </c>
      <c r="H62" s="96" t="n">
        <v>10</v>
      </c>
      <c r="I62" s="100" t="n">
        <v>0.19047619047619</v>
      </c>
      <c r="J62" s="98" t="n">
        <f aca="false">G62-E62</f>
        <v>7.99999999999998</v>
      </c>
    </row>
    <row r="63" customFormat="false" ht="12.8" hidden="false" customHeight="false" outlineLevel="0" collapsed="false">
      <c r="A63" s="91" t="s">
        <v>285</v>
      </c>
      <c r="B63" s="92" t="s">
        <v>286</v>
      </c>
      <c r="C63" s="93" t="n">
        <v>226</v>
      </c>
      <c r="D63" s="94" t="n">
        <v>115</v>
      </c>
      <c r="E63" s="69" t="n">
        <f aca="false">D63-H63</f>
        <v>84</v>
      </c>
      <c r="F63" s="95" t="n">
        <v>128</v>
      </c>
      <c r="G63" s="95" t="n">
        <v>97.9999999999998</v>
      </c>
      <c r="H63" s="96" t="n">
        <v>31</v>
      </c>
      <c r="I63" s="100" t="n">
        <v>0.43362831858407</v>
      </c>
      <c r="J63" s="98" t="n">
        <f aca="false">G63-E63</f>
        <v>13.9999999999998</v>
      </c>
    </row>
    <row r="64" customFormat="false" ht="12.8" hidden="false" customHeight="false" outlineLevel="0" collapsed="false">
      <c r="A64" s="91" t="s">
        <v>305</v>
      </c>
      <c r="B64" s="92" t="s">
        <v>306</v>
      </c>
      <c r="C64" s="93" t="n">
        <v>321</v>
      </c>
      <c r="D64" s="94" t="n">
        <v>385</v>
      </c>
      <c r="E64" s="69" t="n">
        <f aca="false">D64-H64</f>
        <v>315</v>
      </c>
      <c r="F64" s="95" t="n">
        <v>2.00000000000142</v>
      </c>
      <c r="G64" s="95" t="n">
        <v>318.999999999999</v>
      </c>
      <c r="H64" s="96" t="n">
        <v>70</v>
      </c>
      <c r="I64" s="100" t="n">
        <v>0.99376947040498</v>
      </c>
      <c r="J64" s="98" t="n">
        <f aca="false">G64-E64</f>
        <v>3.99999999999898</v>
      </c>
    </row>
    <row r="65" customFormat="false" ht="12.8" hidden="false" customHeight="false" outlineLevel="0" collapsed="false">
      <c r="A65" s="91" t="s">
        <v>301</v>
      </c>
      <c r="B65" s="92" t="s">
        <v>302</v>
      </c>
      <c r="C65" s="93" t="n">
        <v>326</v>
      </c>
      <c r="D65" s="94" t="n">
        <v>350</v>
      </c>
      <c r="E65" s="69" t="n">
        <f aca="false">D65-H65</f>
        <v>348</v>
      </c>
      <c r="F65" s="95" t="n">
        <v>10.9999999999989</v>
      </c>
      <c r="G65" s="95" t="n">
        <v>315.000000000001</v>
      </c>
      <c r="H65" s="96" t="n">
        <v>2</v>
      </c>
      <c r="I65" s="100" t="n">
        <v>0.96625766871166</v>
      </c>
      <c r="J65" s="98" t="n">
        <f aca="false">G65-E65</f>
        <v>-32.999999999999</v>
      </c>
    </row>
    <row r="66" customFormat="false" ht="12.8" hidden="false" customHeight="false" outlineLevel="0" collapsed="false">
      <c r="A66" s="91" t="s">
        <v>333</v>
      </c>
      <c r="B66" s="92" t="s">
        <v>334</v>
      </c>
      <c r="C66" s="93" t="n">
        <v>5</v>
      </c>
      <c r="D66" s="94" t="n">
        <v>1</v>
      </c>
      <c r="E66" s="69" t="n">
        <f aca="false">D66-H66</f>
        <v>0</v>
      </c>
      <c r="F66" s="95" t="n">
        <v>2</v>
      </c>
      <c r="G66" s="95" t="n">
        <v>3</v>
      </c>
      <c r="H66" s="96" t="n">
        <v>1</v>
      </c>
      <c r="I66" s="100" t="n">
        <v>0.6</v>
      </c>
      <c r="J66" s="98" t="n">
        <f aca="false">G66-E66</f>
        <v>3</v>
      </c>
    </row>
    <row r="67" customFormat="false" ht="12.8" hidden="false" customHeight="false" outlineLevel="0" collapsed="false">
      <c r="A67" s="91" t="s">
        <v>309</v>
      </c>
      <c r="B67" s="92" t="s">
        <v>310</v>
      </c>
      <c r="C67" s="93" t="n">
        <v>2037</v>
      </c>
      <c r="D67" s="94" t="n">
        <v>960</v>
      </c>
      <c r="E67" s="69" t="n">
        <f aca="false">D67-H67</f>
        <v>582</v>
      </c>
      <c r="F67" s="95" t="n">
        <v>1206</v>
      </c>
      <c r="G67" s="95" t="n">
        <v>831.000000000005</v>
      </c>
      <c r="H67" s="96" t="n">
        <v>378</v>
      </c>
      <c r="I67" s="100" t="n">
        <v>0.4079528718704</v>
      </c>
      <c r="J67" s="98" t="n">
        <f aca="false">G67-E67</f>
        <v>249.000000000005</v>
      </c>
    </row>
    <row r="68" customFormat="false" ht="12.8" hidden="false" customHeight="false" outlineLevel="0" collapsed="false">
      <c r="A68" s="91" t="s">
        <v>289</v>
      </c>
      <c r="B68" s="92" t="s">
        <v>290</v>
      </c>
      <c r="C68" s="93" t="n">
        <v>372</v>
      </c>
      <c r="D68" s="94" t="n">
        <v>175</v>
      </c>
      <c r="E68" s="69" t="n">
        <f aca="false">D68-H68</f>
        <v>107</v>
      </c>
      <c r="F68" s="95" t="n">
        <v>214</v>
      </c>
      <c r="G68" s="95" t="n">
        <v>158</v>
      </c>
      <c r="H68" s="96" t="n">
        <v>68</v>
      </c>
      <c r="I68" s="100" t="n">
        <v>0.4247311827957</v>
      </c>
      <c r="J68" s="98" t="n">
        <f aca="false">G68-E68</f>
        <v>51</v>
      </c>
    </row>
    <row r="69" customFormat="false" ht="12.8" hidden="false" customHeight="false" outlineLevel="0" collapsed="false">
      <c r="A69" s="91" t="s">
        <v>325</v>
      </c>
      <c r="B69" s="92" t="s">
        <v>326</v>
      </c>
      <c r="C69" s="93" t="n">
        <v>20</v>
      </c>
      <c r="D69" s="94" t="n">
        <v>10</v>
      </c>
      <c r="E69" s="69" t="n">
        <f aca="false">D69-H69</f>
        <v>9</v>
      </c>
      <c r="F69" s="95" t="n">
        <v>4</v>
      </c>
      <c r="G69" s="95" t="n">
        <v>16</v>
      </c>
      <c r="H69" s="96" t="n">
        <v>1</v>
      </c>
      <c r="I69" s="100" t="n">
        <v>0.8</v>
      </c>
      <c r="J69" s="98" t="n">
        <f aca="false">G69-E69</f>
        <v>7</v>
      </c>
    </row>
    <row r="70" customFormat="false" ht="12.8" hidden="false" customHeight="false" outlineLevel="0" collapsed="false">
      <c r="A70" s="91" t="s">
        <v>321</v>
      </c>
      <c r="B70" s="92" t="s">
        <v>322</v>
      </c>
      <c r="C70" s="93" t="n">
        <v>1016</v>
      </c>
      <c r="D70" s="94" t="n">
        <v>450</v>
      </c>
      <c r="E70" s="69" t="n">
        <f aca="false">D70-H70</f>
        <v>144</v>
      </c>
      <c r="F70" s="95" t="n">
        <v>805.000000000001</v>
      </c>
      <c r="G70" s="95" t="n">
        <v>210.999999999999</v>
      </c>
      <c r="H70" s="96" t="n">
        <v>306</v>
      </c>
      <c r="I70" s="100" t="n">
        <v>0.20767716535433</v>
      </c>
      <c r="J70" s="98" t="n">
        <f aca="false">G70-E70</f>
        <v>66.999999999999</v>
      </c>
    </row>
    <row r="71" customFormat="false" ht="12.8" hidden="false" customHeight="false" outlineLevel="0" collapsed="false">
      <c r="A71" s="91" t="s">
        <v>329</v>
      </c>
      <c r="B71" s="92" t="s">
        <v>330</v>
      </c>
      <c r="C71" s="93" t="n">
        <v>5</v>
      </c>
      <c r="D71" s="94"/>
      <c r="E71" s="69" t="n">
        <f aca="false">D71-H71</f>
        <v>0</v>
      </c>
      <c r="F71" s="95" t="n">
        <v>2</v>
      </c>
      <c r="G71" s="95" t="n">
        <v>3</v>
      </c>
      <c r="H71" s="96" t="n">
        <v>0</v>
      </c>
      <c r="I71" s="100" t="n">
        <v>0.6</v>
      </c>
      <c r="J71" s="98" t="n">
        <f aca="false">G71-E71</f>
        <v>3</v>
      </c>
    </row>
    <row r="72" customFormat="false" ht="12.8" hidden="false" customHeight="false" outlineLevel="0" collapsed="false">
      <c r="A72" s="91" t="s">
        <v>293</v>
      </c>
      <c r="B72" s="92" t="s">
        <v>294</v>
      </c>
      <c r="C72" s="93" t="n">
        <v>1059</v>
      </c>
      <c r="D72" s="94" t="n">
        <v>1175</v>
      </c>
      <c r="E72" s="69" t="n">
        <f aca="false">D72-H72</f>
        <v>1092</v>
      </c>
      <c r="F72" s="95" t="n">
        <v>52.9999999999964</v>
      </c>
      <c r="G72" s="95" t="n">
        <v>1006</v>
      </c>
      <c r="H72" s="96" t="n">
        <v>83</v>
      </c>
      <c r="I72" s="100" t="n">
        <v>0.94995278564684</v>
      </c>
      <c r="J72" s="98" t="n">
        <f aca="false">G72-E72</f>
        <v>-86</v>
      </c>
    </row>
    <row r="73" customFormat="false" ht="12.8" hidden="false" customHeight="false" outlineLevel="0" collapsed="false">
      <c r="A73" s="91" t="s">
        <v>317</v>
      </c>
      <c r="B73" s="92" t="s">
        <v>318</v>
      </c>
      <c r="C73" s="93" t="n">
        <v>73</v>
      </c>
      <c r="D73" s="94" t="n">
        <v>75</v>
      </c>
      <c r="E73" s="69" t="n">
        <f aca="false">D73-H73</f>
        <v>63</v>
      </c>
      <c r="F73" s="95" t="n">
        <v>1.00000000000027</v>
      </c>
      <c r="G73" s="95" t="n">
        <v>71.9999999999997</v>
      </c>
      <c r="H73" s="96" t="n">
        <v>12</v>
      </c>
      <c r="I73" s="100" t="n">
        <v>0.98630136986301</v>
      </c>
      <c r="J73" s="98" t="n">
        <f aca="false">G73-E73</f>
        <v>8.9999999999997</v>
      </c>
    </row>
    <row r="74" customFormat="false" ht="12.8" hidden="false" customHeight="false" outlineLevel="0" collapsed="false">
      <c r="A74" s="91" t="s">
        <v>297</v>
      </c>
      <c r="B74" s="92" t="s">
        <v>298</v>
      </c>
      <c r="C74" s="93" t="n">
        <v>74</v>
      </c>
      <c r="D74" s="94" t="n">
        <v>80</v>
      </c>
      <c r="E74" s="69" t="n">
        <f aca="false">D74-H74</f>
        <v>67</v>
      </c>
      <c r="F74" s="95" t="n">
        <v>0</v>
      </c>
      <c r="G74" s="95" t="n">
        <v>74</v>
      </c>
      <c r="H74" s="96" t="n">
        <v>13</v>
      </c>
      <c r="I74" s="100" t="n">
        <v>1</v>
      </c>
      <c r="J74" s="98" t="n">
        <f aca="false">G74-E74</f>
        <v>7</v>
      </c>
    </row>
    <row r="75" customFormat="false" ht="12.8" hidden="false" customHeight="false" outlineLevel="0" collapsed="false">
      <c r="A75" s="91" t="s">
        <v>417</v>
      </c>
      <c r="B75" s="92" t="s">
        <v>509</v>
      </c>
      <c r="C75" s="93" t="n">
        <v>266</v>
      </c>
      <c r="D75" s="94" t="n">
        <v>65</v>
      </c>
      <c r="E75" s="69" t="n">
        <f aca="false">D75-H75</f>
        <v>65</v>
      </c>
      <c r="F75" s="95" t="n">
        <v>264.992424242424</v>
      </c>
      <c r="G75" s="95" t="n">
        <v>1.00757575757608</v>
      </c>
      <c r="H75" s="96" t="n">
        <v>0</v>
      </c>
      <c r="I75" s="100" t="n">
        <v>0.00378787878788</v>
      </c>
      <c r="J75" s="98" t="n">
        <f aca="false">G75-E75</f>
        <v>-63.9924242424239</v>
      </c>
    </row>
    <row r="76" customFormat="false" ht="12.8" hidden="false" customHeight="false" outlineLevel="0" collapsed="false">
      <c r="A76" s="91" t="s">
        <v>349</v>
      </c>
      <c r="B76" s="92" t="s">
        <v>350</v>
      </c>
      <c r="C76" s="93" t="n">
        <v>118</v>
      </c>
      <c r="D76" s="94" t="n">
        <v>5</v>
      </c>
      <c r="E76" s="69" t="n">
        <f aca="false">D76-H76</f>
        <v>1</v>
      </c>
      <c r="F76" s="95" t="n">
        <v>107</v>
      </c>
      <c r="G76" s="95" t="n">
        <v>10.9999999999999</v>
      </c>
      <c r="H76" s="96" t="n">
        <v>4</v>
      </c>
      <c r="I76" s="100" t="n">
        <v>0.09322033898305</v>
      </c>
      <c r="J76" s="98" t="n">
        <f aca="false">G76-E76</f>
        <v>9.9999999999999</v>
      </c>
    </row>
    <row r="77" customFormat="false" ht="12.8" hidden="false" customHeight="false" outlineLevel="0" collapsed="false">
      <c r="A77" s="91" t="s">
        <v>345</v>
      </c>
      <c r="B77" s="92" t="s">
        <v>346</v>
      </c>
      <c r="C77" s="93" t="n">
        <v>19</v>
      </c>
      <c r="D77" s="94" t="n">
        <v>1</v>
      </c>
      <c r="E77" s="69" t="n">
        <f aca="false">D77-H77</f>
        <v>0</v>
      </c>
      <c r="F77" s="95" t="n">
        <v>16.9999999999999</v>
      </c>
      <c r="G77" s="95" t="n">
        <v>2.00000000000006</v>
      </c>
      <c r="H77" s="96" t="n">
        <v>1</v>
      </c>
      <c r="I77" s="100" t="n">
        <v>0.10526315789474</v>
      </c>
      <c r="J77" s="98" t="n">
        <f aca="false">G77-E77</f>
        <v>2.00000000000006</v>
      </c>
    </row>
    <row r="78" customFormat="false" ht="12.8" hidden="false" customHeight="false" outlineLevel="0" collapsed="false">
      <c r="A78" s="91" t="s">
        <v>337</v>
      </c>
      <c r="B78" s="92" t="s">
        <v>338</v>
      </c>
      <c r="C78" s="93" t="n">
        <v>54</v>
      </c>
      <c r="D78" s="94" t="n">
        <v>35</v>
      </c>
      <c r="E78" s="69" t="n">
        <f aca="false">D78-H78</f>
        <v>27</v>
      </c>
      <c r="F78" s="95" t="n">
        <v>35.0000000000001</v>
      </c>
      <c r="G78" s="95" t="n">
        <v>18.9999999999999</v>
      </c>
      <c r="H78" s="96" t="n">
        <v>8</v>
      </c>
      <c r="I78" s="100" t="n">
        <v>0.35185185185185</v>
      </c>
      <c r="J78" s="98" t="n">
        <f aca="false">G78-E78</f>
        <v>-8.0000000000001</v>
      </c>
    </row>
    <row r="79" customFormat="false" ht="12.8" hidden="false" customHeight="false" outlineLevel="0" collapsed="false">
      <c r="A79" s="91" t="s">
        <v>341</v>
      </c>
      <c r="B79" s="92" t="s">
        <v>342</v>
      </c>
      <c r="C79" s="93" t="n">
        <v>2980</v>
      </c>
      <c r="D79" s="94" t="n">
        <v>1235</v>
      </c>
      <c r="E79" s="69" t="n">
        <f aca="false">D79-H79</f>
        <v>472</v>
      </c>
      <c r="F79" s="95" t="n">
        <v>2183</v>
      </c>
      <c r="G79" s="95" t="n">
        <v>796.999999999999</v>
      </c>
      <c r="H79" s="96" t="n">
        <v>763</v>
      </c>
      <c r="I79" s="101" t="n">
        <v>0.26744966442953</v>
      </c>
      <c r="J79" s="98" t="n">
        <f aca="false">G79-E79</f>
        <v>324.999999999999</v>
      </c>
    </row>
    <row r="80" customFormat="false" ht="12.8" hidden="false" customHeight="false" outlineLevel="0" collapsed="false">
      <c r="A80" s="91" t="s">
        <v>461</v>
      </c>
      <c r="B80" s="92" t="s">
        <v>462</v>
      </c>
      <c r="C80" s="93" t="n">
        <v>20</v>
      </c>
      <c r="D80" s="94" t="n">
        <v>10</v>
      </c>
      <c r="E80" s="69" t="n">
        <f aca="false">D80-H80</f>
        <v>8</v>
      </c>
      <c r="F80" s="95" t="n">
        <v>13</v>
      </c>
      <c r="G80" s="95" t="n">
        <v>7</v>
      </c>
      <c r="H80" s="96" t="n">
        <v>2</v>
      </c>
      <c r="I80" s="100" t="n">
        <v>0.35</v>
      </c>
      <c r="J80" s="98" t="n">
        <f aca="false">G80-E80</f>
        <v>-1</v>
      </c>
    </row>
    <row r="81" customFormat="false" ht="12.8" hidden="false" customHeight="false" outlineLevel="0" collapsed="false">
      <c r="A81" s="91" t="s">
        <v>469</v>
      </c>
      <c r="B81" s="92" t="s">
        <v>470</v>
      </c>
      <c r="C81" s="93" t="n">
        <v>15</v>
      </c>
      <c r="D81" s="94" t="n">
        <v>8</v>
      </c>
      <c r="E81" s="69" t="n">
        <f aca="false">D81-H81</f>
        <v>0</v>
      </c>
      <c r="F81" s="95" t="n">
        <v>15</v>
      </c>
      <c r="G81" s="95" t="n">
        <v>0</v>
      </c>
      <c r="H81" s="96" t="n">
        <v>8</v>
      </c>
      <c r="I81" s="100" t="n">
        <v>0</v>
      </c>
      <c r="J81" s="98" t="n">
        <f aca="false">G81-E81</f>
        <v>0</v>
      </c>
    </row>
    <row r="82" customFormat="false" ht="12.8" hidden="false" customHeight="false" outlineLevel="0" collapsed="false">
      <c r="A82" s="91" t="s">
        <v>361</v>
      </c>
      <c r="B82" s="92" t="s">
        <v>362</v>
      </c>
      <c r="C82" s="93" t="n">
        <v>2589</v>
      </c>
      <c r="D82" s="94" t="n">
        <v>1225</v>
      </c>
      <c r="E82" s="69" t="n">
        <f aca="false">D82-H82</f>
        <v>468</v>
      </c>
      <c r="F82" s="95" t="n">
        <v>2053.00000000001</v>
      </c>
      <c r="G82" s="95" t="n">
        <v>535.999999999991</v>
      </c>
      <c r="H82" s="96" t="n">
        <v>757</v>
      </c>
      <c r="I82" s="100" t="n">
        <v>0.20702974121282</v>
      </c>
      <c r="J82" s="98" t="n">
        <f aca="false">G82-E82</f>
        <v>67.999999999991</v>
      </c>
    </row>
    <row r="83" customFormat="false" ht="12.8" hidden="false" customHeight="false" outlineLevel="0" collapsed="false">
      <c r="A83" s="91" t="s">
        <v>369</v>
      </c>
      <c r="B83" s="92" t="s">
        <v>370</v>
      </c>
      <c r="C83" s="93" t="n">
        <v>123</v>
      </c>
      <c r="D83" s="94" t="n">
        <v>12</v>
      </c>
      <c r="E83" s="69" t="n">
        <f aca="false">D83-H83</f>
        <v>1</v>
      </c>
      <c r="F83" s="95" t="n">
        <v>114</v>
      </c>
      <c r="G83" s="95" t="n">
        <v>9.00000000000036</v>
      </c>
      <c r="H83" s="96" t="n">
        <v>11</v>
      </c>
      <c r="I83" s="100" t="n">
        <v>0.07317073170732</v>
      </c>
      <c r="J83" s="98" t="n">
        <f aca="false">G83-E83</f>
        <v>8.00000000000036</v>
      </c>
    </row>
    <row r="84" customFormat="false" ht="12.8" hidden="false" customHeight="false" outlineLevel="0" collapsed="false">
      <c r="A84" s="91" t="s">
        <v>373</v>
      </c>
      <c r="B84" s="92" t="s">
        <v>374</v>
      </c>
      <c r="C84" s="93" t="n">
        <v>5</v>
      </c>
      <c r="D84" s="94"/>
      <c r="E84" s="69" t="n">
        <f aca="false">D84-H84</f>
        <v>0</v>
      </c>
      <c r="F84" s="95" t="n">
        <v>4</v>
      </c>
      <c r="G84" s="95" t="n">
        <v>1</v>
      </c>
      <c r="H84" s="96" t="n">
        <v>0</v>
      </c>
      <c r="I84" s="100" t="n">
        <v>0.2</v>
      </c>
      <c r="J84" s="98" t="n">
        <f aca="false">G84-E84</f>
        <v>1</v>
      </c>
    </row>
    <row r="85" customFormat="false" ht="12.8" hidden="false" customHeight="false" outlineLevel="0" collapsed="false">
      <c r="A85" s="91" t="s">
        <v>353</v>
      </c>
      <c r="B85" s="92" t="s">
        <v>354</v>
      </c>
      <c r="C85" s="93" t="n">
        <v>118</v>
      </c>
      <c r="D85" s="94" t="n">
        <v>40</v>
      </c>
      <c r="E85" s="69" t="n">
        <f aca="false">D85-H85</f>
        <v>26</v>
      </c>
      <c r="F85" s="95" t="n">
        <v>88.0000000000004</v>
      </c>
      <c r="G85" s="95" t="n">
        <v>29.9999999999996</v>
      </c>
      <c r="H85" s="96" t="n">
        <v>14</v>
      </c>
      <c r="I85" s="100" t="n">
        <v>0.25423728813559</v>
      </c>
      <c r="J85" s="98" t="n">
        <f aca="false">G85-E85</f>
        <v>3.9999999999996</v>
      </c>
    </row>
    <row r="86" customFormat="false" ht="12.8" hidden="false" customHeight="false" outlineLevel="0" collapsed="false">
      <c r="A86" s="91" t="s">
        <v>357</v>
      </c>
      <c r="B86" s="92" t="s">
        <v>358</v>
      </c>
      <c r="C86" s="93" t="n">
        <v>7</v>
      </c>
      <c r="D86" s="94" t="n">
        <v>5</v>
      </c>
      <c r="E86" s="69" t="n">
        <f aca="false">D86-H86</f>
        <v>5</v>
      </c>
      <c r="F86" s="95" t="n">
        <v>2.00000000000003</v>
      </c>
      <c r="G86" s="95" t="n">
        <v>4.99999999999997</v>
      </c>
      <c r="H86" s="96" t="n">
        <v>0</v>
      </c>
      <c r="I86" s="100" t="n">
        <v>0.71428571428571</v>
      </c>
      <c r="J86" s="98" t="n">
        <f aca="false">G86-E86</f>
        <v>-3.01980662698043E-014</v>
      </c>
    </row>
    <row r="87" customFormat="false" ht="12.8" hidden="false" customHeight="false" outlineLevel="0" collapsed="false">
      <c r="A87" s="91" t="s">
        <v>365</v>
      </c>
      <c r="B87" s="92" t="s">
        <v>366</v>
      </c>
      <c r="C87" s="93" t="n">
        <v>6</v>
      </c>
      <c r="D87" s="94"/>
      <c r="E87" s="69" t="n">
        <f aca="false">D87-H87</f>
        <v>0</v>
      </c>
      <c r="F87" s="95" t="n">
        <v>1.00000000000002</v>
      </c>
      <c r="G87" s="95" t="n">
        <v>4.99999999999998</v>
      </c>
      <c r="H87" s="96" t="n">
        <v>0</v>
      </c>
      <c r="I87" s="100" t="n">
        <v>0.83333333333333</v>
      </c>
      <c r="J87" s="98" t="n">
        <f aca="false">G87-E87</f>
        <v>4.99999999999998</v>
      </c>
    </row>
    <row r="88" customFormat="false" ht="12.8" hidden="false" customHeight="false" outlineLevel="0" collapsed="false">
      <c r="A88" s="91" t="s">
        <v>107</v>
      </c>
      <c r="B88" s="92" t="s">
        <v>108</v>
      </c>
      <c r="C88" s="93" t="n">
        <v>2952</v>
      </c>
      <c r="D88" s="94" t="n">
        <v>790</v>
      </c>
      <c r="E88" s="69" t="n">
        <f aca="false">D88-H88</f>
        <v>408</v>
      </c>
      <c r="F88" s="95" t="n">
        <v>2289</v>
      </c>
      <c r="G88" s="95" t="n">
        <v>663.000000000002</v>
      </c>
      <c r="H88" s="96" t="n">
        <v>382</v>
      </c>
      <c r="I88" s="101" t="n">
        <v>0.22459349593496</v>
      </c>
      <c r="J88" s="98" t="n">
        <f aca="false">G88-E88</f>
        <v>255.000000000002</v>
      </c>
    </row>
    <row r="89" customFormat="false" ht="12.8" hidden="false" customHeight="false" outlineLevel="0" collapsed="false">
      <c r="A89" s="91" t="s">
        <v>381</v>
      </c>
      <c r="B89" s="92" t="s">
        <v>382</v>
      </c>
      <c r="C89" s="93" t="n">
        <v>923</v>
      </c>
      <c r="D89" s="94" t="n">
        <v>685</v>
      </c>
      <c r="E89" s="69" t="n">
        <f aca="false">D89-H89</f>
        <v>113</v>
      </c>
      <c r="F89" s="95" t="n">
        <v>771.999999999998</v>
      </c>
      <c r="G89" s="95" t="n">
        <v>151.000000000002</v>
      </c>
      <c r="H89" s="96" t="n">
        <v>572</v>
      </c>
      <c r="I89" s="100" t="n">
        <v>0.16359696641387</v>
      </c>
      <c r="J89" s="98" t="n">
        <f aca="false">G89-E89</f>
        <v>38.000000000002</v>
      </c>
    </row>
    <row r="90" customFormat="false" ht="12.8" hidden="false" customHeight="false" outlineLevel="0" collapsed="false">
      <c r="A90" s="91" t="s">
        <v>385</v>
      </c>
      <c r="B90" s="92" t="s">
        <v>386</v>
      </c>
      <c r="C90" s="93" t="n">
        <v>232</v>
      </c>
      <c r="D90" s="94" t="n">
        <v>35</v>
      </c>
      <c r="E90" s="69" t="n">
        <f aca="false">D90-H90</f>
        <v>14</v>
      </c>
      <c r="F90" s="95" t="n">
        <v>212.000000000001</v>
      </c>
      <c r="G90" s="95" t="n">
        <v>19.999999999999</v>
      </c>
      <c r="H90" s="96" t="n">
        <v>21</v>
      </c>
      <c r="I90" s="100" t="n">
        <v>0.08620689655172</v>
      </c>
      <c r="J90" s="98" t="n">
        <f aca="false">G90-E90</f>
        <v>5.999999999999</v>
      </c>
    </row>
    <row r="91" customFormat="false" ht="12.8" hidden="false" customHeight="false" outlineLevel="0" collapsed="false">
      <c r="A91" s="91" t="s">
        <v>167</v>
      </c>
      <c r="B91" s="92" t="s">
        <v>168</v>
      </c>
      <c r="C91" s="93" t="n">
        <v>213</v>
      </c>
      <c r="D91" s="94" t="n">
        <v>45</v>
      </c>
      <c r="E91" s="69" t="n">
        <f aca="false">D91-H91</f>
        <v>0</v>
      </c>
      <c r="F91" s="95" t="n">
        <v>152</v>
      </c>
      <c r="G91" s="95" t="n">
        <v>60.9999999999997</v>
      </c>
      <c r="H91" s="96" t="n">
        <v>45</v>
      </c>
      <c r="I91" s="100" t="n">
        <v>0.28638497652582</v>
      </c>
      <c r="J91" s="98" t="n">
        <f aca="false">G91-E91</f>
        <v>60.9999999999997</v>
      </c>
    </row>
    <row r="92" customFormat="false" ht="12.8" hidden="false" customHeight="false" outlineLevel="0" collapsed="false">
      <c r="A92" s="91" t="s">
        <v>273</v>
      </c>
      <c r="B92" s="92" t="s">
        <v>274</v>
      </c>
      <c r="C92" s="93" t="n">
        <v>8</v>
      </c>
      <c r="D92" s="94" t="n">
        <v>5</v>
      </c>
      <c r="E92" s="69" t="n">
        <f aca="false">D92-H92</f>
        <v>3</v>
      </c>
      <c r="F92" s="95" t="n">
        <v>2</v>
      </c>
      <c r="G92" s="95" t="n">
        <v>6</v>
      </c>
      <c r="H92" s="96" t="n">
        <v>2</v>
      </c>
      <c r="I92" s="100" t="n">
        <v>0.75</v>
      </c>
      <c r="J92" s="98" t="n">
        <f aca="false">G92-E92</f>
        <v>3</v>
      </c>
    </row>
    <row r="93" customFormat="false" ht="12.8" hidden="false" customHeight="false" outlineLevel="0" collapsed="false">
      <c r="A93" s="91" t="s">
        <v>421</v>
      </c>
      <c r="B93" s="92" t="s">
        <v>422</v>
      </c>
      <c r="C93" s="93" t="n">
        <v>32</v>
      </c>
      <c r="D93" s="94"/>
      <c r="E93" s="69" t="n">
        <f aca="false">D93-H93</f>
        <v>0</v>
      </c>
      <c r="F93" s="95" t="n">
        <v>28</v>
      </c>
      <c r="G93" s="95" t="n">
        <v>4</v>
      </c>
      <c r="H93" s="96" t="n">
        <v>0</v>
      </c>
      <c r="I93" s="100" t="n">
        <v>0.125</v>
      </c>
      <c r="J93" s="98" t="n">
        <f aca="false">G93-E93</f>
        <v>4</v>
      </c>
    </row>
    <row r="94" customFormat="false" ht="12.8" hidden="false" customHeight="false" outlineLevel="0" collapsed="false">
      <c r="A94" s="91" t="s">
        <v>401</v>
      </c>
      <c r="B94" s="92" t="s">
        <v>402</v>
      </c>
      <c r="C94" s="93" t="n">
        <v>1156</v>
      </c>
      <c r="D94" s="94" t="n">
        <v>710</v>
      </c>
      <c r="E94" s="69" t="n">
        <f aca="false">D94-H94</f>
        <v>569</v>
      </c>
      <c r="F94" s="95" t="n">
        <v>453.000000000004</v>
      </c>
      <c r="G94" s="95" t="n">
        <v>702.999999999996</v>
      </c>
      <c r="H94" s="96" t="n">
        <v>141</v>
      </c>
      <c r="I94" s="100" t="n">
        <v>0.60813148788927</v>
      </c>
      <c r="J94" s="98" t="n">
        <f aca="false">G94-E94</f>
        <v>133.999999999996</v>
      </c>
    </row>
    <row r="95" customFormat="false" ht="12.8" hidden="false" customHeight="false" outlineLevel="0" collapsed="false">
      <c r="A95" s="91" t="s">
        <v>377</v>
      </c>
      <c r="B95" s="92" t="s">
        <v>378</v>
      </c>
      <c r="C95" s="93" t="n">
        <v>701</v>
      </c>
      <c r="D95" s="94" t="n">
        <v>825</v>
      </c>
      <c r="E95" s="69" t="n">
        <f aca="false">D95-H95</f>
        <v>637</v>
      </c>
      <c r="F95" s="95" t="n">
        <v>12.999999999999</v>
      </c>
      <c r="G95" s="95" t="n">
        <v>688.000000000001</v>
      </c>
      <c r="H95" s="96" t="n">
        <v>188</v>
      </c>
      <c r="I95" s="100" t="n">
        <v>0.98145506419401</v>
      </c>
      <c r="J95" s="98" t="n">
        <f aca="false">G95-E95</f>
        <v>51.000000000001</v>
      </c>
    </row>
    <row r="96" customFormat="false" ht="12.8" hidden="false" customHeight="false" outlineLevel="0" collapsed="false">
      <c r="A96" s="91" t="s">
        <v>397</v>
      </c>
      <c r="B96" s="92" t="s">
        <v>398</v>
      </c>
      <c r="C96" s="93" t="n">
        <v>220</v>
      </c>
      <c r="D96" s="94" t="n">
        <v>60</v>
      </c>
      <c r="E96" s="69" t="n">
        <f aca="false">D96-H96</f>
        <v>24</v>
      </c>
      <c r="F96" s="95" t="n">
        <v>161</v>
      </c>
      <c r="G96" s="95" t="n">
        <v>59.0000000000004</v>
      </c>
      <c r="H96" s="96" t="n">
        <v>36</v>
      </c>
      <c r="I96" s="100" t="n">
        <v>0.26818181818182</v>
      </c>
      <c r="J96" s="98" t="n">
        <f aca="false">G96-E96</f>
        <v>35.0000000000004</v>
      </c>
    </row>
    <row r="97" customFormat="false" ht="12.8" hidden="false" customHeight="false" outlineLevel="0" collapsed="false">
      <c r="A97" s="91" t="s">
        <v>405</v>
      </c>
      <c r="B97" s="92" t="s">
        <v>406</v>
      </c>
      <c r="C97" s="93" t="n">
        <v>2725</v>
      </c>
      <c r="D97" s="94" t="n">
        <v>1095</v>
      </c>
      <c r="E97" s="69" t="n">
        <f aca="false">D97-H97</f>
        <v>864</v>
      </c>
      <c r="F97" s="95" t="n">
        <v>1286.00000000001</v>
      </c>
      <c r="G97" s="95" t="n">
        <v>1438.99999999999</v>
      </c>
      <c r="H97" s="96" t="n">
        <v>231</v>
      </c>
      <c r="I97" s="100" t="n">
        <v>0.52807339449541</v>
      </c>
      <c r="J97" s="98" t="n">
        <f aca="false">G97-E97</f>
        <v>574.99999999999</v>
      </c>
    </row>
    <row r="98" customFormat="false" ht="12.8" hidden="false" customHeight="false" outlineLevel="0" collapsed="false">
      <c r="A98" s="91" t="s">
        <v>393</v>
      </c>
      <c r="B98" s="92" t="s">
        <v>394</v>
      </c>
      <c r="C98" s="93" t="n">
        <v>1673</v>
      </c>
      <c r="D98" s="94" t="n">
        <v>805</v>
      </c>
      <c r="E98" s="69" t="n">
        <f aca="false">D98-H98</f>
        <v>595</v>
      </c>
      <c r="F98" s="95" t="n">
        <v>1027.99999999999</v>
      </c>
      <c r="G98" s="95" t="n">
        <v>645.000000000008</v>
      </c>
      <c r="H98" s="96" t="n">
        <v>210</v>
      </c>
      <c r="I98" s="100" t="n">
        <v>0.38553496712493</v>
      </c>
      <c r="J98" s="98" t="n">
        <f aca="false">G98-E98</f>
        <v>50.000000000008</v>
      </c>
    </row>
    <row r="99" customFormat="false" ht="12.8" hidden="false" customHeight="false" outlineLevel="0" collapsed="false">
      <c r="A99" s="91" t="s">
        <v>413</v>
      </c>
      <c r="B99" s="92" t="s">
        <v>414</v>
      </c>
      <c r="C99" s="93" t="n">
        <v>60</v>
      </c>
      <c r="D99" s="94" t="n">
        <v>10</v>
      </c>
      <c r="E99" s="69" t="n">
        <f aca="false">D99-H99</f>
        <v>8</v>
      </c>
      <c r="F99" s="95" t="n">
        <v>51</v>
      </c>
      <c r="G99" s="95" t="n">
        <v>9</v>
      </c>
      <c r="H99" s="96" t="n">
        <v>2</v>
      </c>
      <c r="I99" s="100" t="n">
        <v>0.15</v>
      </c>
      <c r="J99" s="98" t="n">
        <f aca="false">G99-E99</f>
        <v>1</v>
      </c>
    </row>
    <row r="100" customFormat="false" ht="12.8" hidden="false" customHeight="false" outlineLevel="0" collapsed="false">
      <c r="A100" s="91" t="s">
        <v>277</v>
      </c>
      <c r="B100" s="92" t="s">
        <v>278</v>
      </c>
      <c r="C100" s="93" t="n">
        <v>905</v>
      </c>
      <c r="D100" s="94" t="n">
        <v>920</v>
      </c>
      <c r="E100" s="69" t="n">
        <f aca="false">D100-H100</f>
        <v>4</v>
      </c>
      <c r="F100" s="95" t="n">
        <v>708.999999999999</v>
      </c>
      <c r="G100" s="95" t="n">
        <v>196.000000000001</v>
      </c>
      <c r="H100" s="96" t="n">
        <v>916</v>
      </c>
      <c r="I100" s="100" t="n">
        <v>0.21657458563536</v>
      </c>
      <c r="J100" s="98" t="n">
        <f aca="false">G100-E100</f>
        <v>192.000000000001</v>
      </c>
    </row>
    <row r="101" customFormat="false" ht="12.8" hidden="false" customHeight="false" outlineLevel="0" collapsed="false">
      <c r="A101" s="91" t="s">
        <v>409</v>
      </c>
      <c r="B101" s="92" t="s">
        <v>410</v>
      </c>
      <c r="C101" s="93" t="n">
        <v>7</v>
      </c>
      <c r="D101" s="94" t="n">
        <v>10</v>
      </c>
      <c r="E101" s="69" t="n">
        <f aca="false">D101-H101</f>
        <v>8</v>
      </c>
      <c r="F101" s="95" t="n">
        <v>2.00000000000003</v>
      </c>
      <c r="G101" s="95" t="n">
        <v>4.99999999999997</v>
      </c>
      <c r="H101" s="96" t="n">
        <v>2</v>
      </c>
      <c r="I101" s="100" t="n">
        <v>0.71428571428571</v>
      </c>
      <c r="J101" s="98" t="n">
        <f aca="false">G101-E101</f>
        <v>-3.00000000000003</v>
      </c>
    </row>
    <row r="102" customFormat="false" ht="12.8" hidden="false" customHeight="false" outlineLevel="0" collapsed="false">
      <c r="A102" s="91" t="s">
        <v>425</v>
      </c>
      <c r="B102" s="92" t="s">
        <v>426</v>
      </c>
      <c r="C102" s="93" t="n">
        <v>2246</v>
      </c>
      <c r="D102" s="94" t="n">
        <v>300</v>
      </c>
      <c r="E102" s="69" t="n">
        <f aca="false">D102-H102</f>
        <v>112</v>
      </c>
      <c r="F102" s="95" t="n">
        <v>2014.00000000001</v>
      </c>
      <c r="G102" s="95" t="n">
        <v>231.999999999991</v>
      </c>
      <c r="H102" s="96" t="n">
        <v>188</v>
      </c>
      <c r="I102" s="100" t="n">
        <v>0.10329474621549</v>
      </c>
      <c r="J102" s="98" t="n">
        <f aca="false">G102-E102</f>
        <v>119.999999999991</v>
      </c>
    </row>
    <row r="103" customFormat="false" ht="12.8" hidden="false" customHeight="false" outlineLevel="0" collapsed="false">
      <c r="A103" s="91" t="s">
        <v>437</v>
      </c>
      <c r="B103" s="92" t="s">
        <v>438</v>
      </c>
      <c r="C103" s="93" t="n">
        <v>12</v>
      </c>
      <c r="D103" s="94" t="n">
        <v>9</v>
      </c>
      <c r="E103" s="69" t="n">
        <f aca="false">D103-H103</f>
        <v>0</v>
      </c>
      <c r="F103" s="95" t="n">
        <v>9</v>
      </c>
      <c r="G103" s="95" t="n">
        <v>3</v>
      </c>
      <c r="H103" s="96" t="n">
        <v>9</v>
      </c>
      <c r="I103" s="100" t="n">
        <v>0.25</v>
      </c>
      <c r="J103" s="98" t="n">
        <f aca="false">G103-E103</f>
        <v>3</v>
      </c>
    </row>
    <row r="104" customFormat="false" ht="12.8" hidden="false" customHeight="false" outlineLevel="0" collapsed="false">
      <c r="A104" s="91" t="s">
        <v>453</v>
      </c>
      <c r="B104" s="92" t="s">
        <v>454</v>
      </c>
      <c r="C104" s="93" t="n">
        <v>12</v>
      </c>
      <c r="D104" s="94" t="n">
        <v>10</v>
      </c>
      <c r="E104" s="69" t="n">
        <f aca="false">D104-H104</f>
        <v>7</v>
      </c>
      <c r="F104" s="95" t="n">
        <v>9.99999999999996</v>
      </c>
      <c r="G104" s="95" t="n">
        <v>2.00000000000004</v>
      </c>
      <c r="H104" s="96" t="n">
        <v>3</v>
      </c>
      <c r="I104" s="100" t="n">
        <v>0.16666666666667</v>
      </c>
      <c r="J104" s="98" t="n">
        <f aca="false">G104-E104</f>
        <v>-4.99999999999996</v>
      </c>
    </row>
    <row r="105" customFormat="false" ht="12.8" hidden="false" customHeight="false" outlineLevel="0" collapsed="false">
      <c r="A105" s="91" t="s">
        <v>429</v>
      </c>
      <c r="B105" s="92" t="s">
        <v>430</v>
      </c>
      <c r="C105" s="93" t="n">
        <v>905</v>
      </c>
      <c r="D105" s="94" t="n">
        <v>420</v>
      </c>
      <c r="E105" s="69" t="n">
        <f aca="false">D105-H105</f>
        <v>284</v>
      </c>
      <c r="F105" s="95" t="n">
        <v>662.999999999997</v>
      </c>
      <c r="G105" s="95" t="n">
        <v>242.000000000003</v>
      </c>
      <c r="H105" s="96" t="n">
        <v>136</v>
      </c>
      <c r="I105" s="100" t="n">
        <v>0.26740331491713</v>
      </c>
      <c r="J105" s="98" t="n">
        <f aca="false">G105-E105</f>
        <v>-41.999999999997</v>
      </c>
    </row>
    <row r="106" customFormat="false" ht="12.8" hidden="false" customHeight="false" outlineLevel="0" collapsed="false">
      <c r="A106" s="91" t="s">
        <v>433</v>
      </c>
      <c r="B106" s="92" t="s">
        <v>434</v>
      </c>
      <c r="C106" s="93" t="n">
        <v>98</v>
      </c>
      <c r="D106" s="94" t="n">
        <v>30</v>
      </c>
      <c r="E106" s="69" t="n">
        <f aca="false">D106-H106</f>
        <v>17</v>
      </c>
      <c r="F106" s="95" t="n">
        <v>69.9999999999996</v>
      </c>
      <c r="G106" s="95" t="n">
        <v>28.0000000000004</v>
      </c>
      <c r="H106" s="96" t="n">
        <v>13</v>
      </c>
      <c r="I106" s="100" t="n">
        <v>0.28571428571429</v>
      </c>
      <c r="J106" s="98" t="n">
        <f aca="false">G106-E106</f>
        <v>11.0000000000004</v>
      </c>
    </row>
    <row r="107" customFormat="false" ht="12.8" hidden="false" customHeight="false" outlineLevel="0" collapsed="false">
      <c r="A107" s="91" t="s">
        <v>501</v>
      </c>
      <c r="B107" s="92" t="s">
        <v>501</v>
      </c>
      <c r="C107" s="93" t="n">
        <v>89256</v>
      </c>
      <c r="D107" s="94" t="n">
        <v>42060</v>
      </c>
      <c r="E107" s="69" t="n">
        <f aca="false">D107-H107</f>
        <v>28252</v>
      </c>
      <c r="F107" s="95" t="n">
        <v>55828.2509691445</v>
      </c>
      <c r="G107" s="95" t="n">
        <v>33427.7490308555</v>
      </c>
      <c r="H107" s="96" t="n">
        <v>13808</v>
      </c>
      <c r="I107" s="102" t="n">
        <v>0.37451542787998</v>
      </c>
      <c r="J107" s="98" t="n">
        <f aca="false">G107-E107</f>
        <v>5175.7490308555</v>
      </c>
    </row>
    <row r="108" customFormat="false" ht="12.8" hidden="false" customHeight="false" outlineLevel="0" collapsed="false">
      <c r="A108" s="91" t="s">
        <v>445</v>
      </c>
      <c r="B108" s="92" t="s">
        <v>446</v>
      </c>
      <c r="C108" s="93" t="n">
        <v>279</v>
      </c>
      <c r="D108" s="94" t="n">
        <v>85</v>
      </c>
      <c r="E108" s="69" t="n">
        <f aca="false">D108-H108</f>
        <v>63</v>
      </c>
      <c r="F108" s="95" t="n">
        <v>130</v>
      </c>
      <c r="G108" s="95" t="n">
        <v>149</v>
      </c>
      <c r="H108" s="96" t="n">
        <v>22</v>
      </c>
      <c r="I108" s="100" t="n">
        <v>0.53405017921147</v>
      </c>
      <c r="J108" s="98" t="n">
        <f aca="false">G108-E108</f>
        <v>86</v>
      </c>
    </row>
    <row r="109" customFormat="false" ht="12.8" hidden="false" customHeight="false" outlineLevel="0" collapsed="false">
      <c r="A109" s="91" t="s">
        <v>441</v>
      </c>
      <c r="B109" s="92" t="s">
        <v>442</v>
      </c>
      <c r="C109" s="93" t="n">
        <v>7</v>
      </c>
      <c r="E109" s="69" t="n">
        <f aca="false">D109-H109</f>
        <v>0</v>
      </c>
      <c r="F109" s="95" t="n">
        <v>6.00000000000002</v>
      </c>
      <c r="G109" s="95" t="n">
        <v>0.99999999999998</v>
      </c>
      <c r="H109" s="96" t="n">
        <v>0</v>
      </c>
      <c r="I109" s="100" t="n">
        <v>0.14285714285714</v>
      </c>
      <c r="J109" s="98" t="n">
        <f aca="false">G109-E109</f>
        <v>0.99999999999998</v>
      </c>
    </row>
    <row r="110" customFormat="false" ht="12.8" hidden="false" customHeight="false" outlineLevel="0" collapsed="false">
      <c r="A110" s="91" t="s">
        <v>449</v>
      </c>
      <c r="B110" s="92" t="s">
        <v>450</v>
      </c>
      <c r="C110" s="93" t="n">
        <v>4519</v>
      </c>
      <c r="D110" s="94" t="n">
        <v>1125</v>
      </c>
      <c r="E110" s="69" t="n">
        <f aca="false">D110-H110</f>
        <v>401</v>
      </c>
      <c r="F110" s="95" t="n">
        <v>4087.00000000001</v>
      </c>
      <c r="G110" s="95" t="n">
        <v>431.999999999987</v>
      </c>
      <c r="H110" s="96" t="n">
        <v>724</v>
      </c>
      <c r="I110" s="101" t="n">
        <v>0.09559637087851</v>
      </c>
      <c r="J110" s="98" t="n">
        <f aca="false">G110-E110</f>
        <v>30.999999999987</v>
      </c>
    </row>
    <row r="111" customFormat="false" ht="12.8" hidden="false" customHeight="false" outlineLevel="0" collapsed="false">
      <c r="A111" s="91" t="s">
        <v>457</v>
      </c>
      <c r="B111" s="92" t="s">
        <v>458</v>
      </c>
      <c r="C111" s="93" t="n">
        <v>2037</v>
      </c>
      <c r="D111" s="94" t="n">
        <v>210</v>
      </c>
      <c r="E111" s="69" t="n">
        <f aca="false">D111-H111</f>
        <v>122</v>
      </c>
      <c r="F111" s="95" t="n">
        <v>1953</v>
      </c>
      <c r="G111" s="95" t="n">
        <v>83.9999999999962</v>
      </c>
      <c r="H111" s="96" t="n">
        <v>88</v>
      </c>
      <c r="I111" s="100" t="n">
        <v>0.04123711340206</v>
      </c>
      <c r="J111" s="98" t="n">
        <f aca="false">G111-E111</f>
        <v>-38.0000000000038</v>
      </c>
    </row>
    <row r="112" customFormat="false" ht="12.8" hidden="false" customHeight="false" outlineLevel="0" collapsed="false">
      <c r="A112" s="91" t="s">
        <v>473</v>
      </c>
      <c r="B112" s="92" t="s">
        <v>474</v>
      </c>
      <c r="C112" s="93" t="n">
        <v>399</v>
      </c>
      <c r="D112" s="94" t="n">
        <v>130</v>
      </c>
      <c r="E112" s="69" t="n">
        <f aca="false">D112-H112</f>
        <v>76</v>
      </c>
      <c r="F112" s="95" t="n">
        <v>328.999999999999</v>
      </c>
      <c r="G112" s="95" t="n">
        <v>70.0000000000008</v>
      </c>
      <c r="H112" s="96" t="n">
        <v>54</v>
      </c>
      <c r="I112" s="100" t="n">
        <v>0.17543859649123</v>
      </c>
      <c r="J112" s="98" t="n">
        <f aca="false">G112-E112</f>
        <v>-5.9999999999992</v>
      </c>
    </row>
    <row r="113" customFormat="false" ht="12.8" hidden="false" customHeight="false" outlineLevel="0" collapsed="false">
      <c r="A113" s="91" t="s">
        <v>477</v>
      </c>
      <c r="B113" s="92" t="s">
        <v>478</v>
      </c>
      <c r="C113" s="93" t="n">
        <v>27</v>
      </c>
      <c r="D113" s="94" t="n">
        <v>25</v>
      </c>
      <c r="E113" s="69" t="n">
        <f aca="false">D113-H113</f>
        <v>10</v>
      </c>
      <c r="F113" s="95" t="n">
        <v>14</v>
      </c>
      <c r="G113" s="95" t="n">
        <v>13</v>
      </c>
      <c r="H113" s="96" t="n">
        <v>15</v>
      </c>
      <c r="I113" s="100" t="n">
        <v>0.48148148148148</v>
      </c>
      <c r="J113" s="98" t="n">
        <f aca="false">G113-E113</f>
        <v>3</v>
      </c>
    </row>
    <row r="114" customFormat="false" ht="12.8" hidden="false" customHeight="false" outlineLevel="0" collapsed="false">
      <c r="A114" s="91" t="s">
        <v>485</v>
      </c>
      <c r="B114" s="92" t="s">
        <v>486</v>
      </c>
      <c r="C114" s="93" t="n">
        <v>167</v>
      </c>
      <c r="D114" s="94" t="n">
        <v>35</v>
      </c>
      <c r="E114" s="69" t="n">
        <f aca="false">D114-H114</f>
        <v>29</v>
      </c>
      <c r="F114" s="95" t="n">
        <v>110.999999999999</v>
      </c>
      <c r="G114" s="95" t="n">
        <v>56.0000000000008</v>
      </c>
      <c r="H114" s="96" t="n">
        <v>6</v>
      </c>
      <c r="I114" s="100" t="n">
        <v>0.33532934131737</v>
      </c>
      <c r="J114" s="98" t="n">
        <f aca="false">G114-E114</f>
        <v>27.0000000000008</v>
      </c>
    </row>
    <row r="115" customFormat="false" ht="12.8" hidden="false" customHeight="false" outlineLevel="0" collapsed="false">
      <c r="A115" s="91" t="s">
        <v>493</v>
      </c>
      <c r="B115" s="92" t="s">
        <v>510</v>
      </c>
      <c r="C115" s="93" t="n">
        <v>6</v>
      </c>
      <c r="E115" s="69" t="n">
        <f aca="false">D115-H115</f>
        <v>0</v>
      </c>
      <c r="F115" s="95" t="n">
        <v>6</v>
      </c>
      <c r="G115" s="95" t="n">
        <v>0</v>
      </c>
      <c r="H115" s="96" t="n">
        <v>0</v>
      </c>
      <c r="I115" s="100" t="n">
        <v>0</v>
      </c>
      <c r="J115" s="98" t="n">
        <f aca="false">G115-E115</f>
        <v>0</v>
      </c>
    </row>
    <row r="116" customFormat="false" ht="12.8" hidden="false" customHeight="false" outlineLevel="0" collapsed="false">
      <c r="E116" s="103" t="e">
        <f aca="false">+D114-#REF!</f>
        <v>#REF!</v>
      </c>
    </row>
    <row r="117" customFormat="false" ht="12.8" hidden="false" customHeight="false" outlineLevel="0" collapsed="false">
      <c r="E117" s="103" t="e">
        <f aca="false">+D115-#REF!</f>
        <v>#REF!</v>
      </c>
    </row>
    <row r="118" customFormat="false" ht="12.8" hidden="false" customHeight="false" outlineLevel="0" collapsed="false">
      <c r="C118" s="69" t="n">
        <f aca="false">SUBTOTAL(9,C2:C117)</f>
        <v>178458</v>
      </c>
      <c r="E118" s="69" t="e">
        <f aca="false">SUBTOTAL(9,E2:E117)</f>
        <v>#REF!</v>
      </c>
      <c r="F118" s="95" t="n">
        <f aca="false">SUBTOTAL(9,F2:F117)</f>
        <v>111635.243393387</v>
      </c>
      <c r="G118" s="69" t="n">
        <f aca="false">SUBTOTAL(9,G2:G117)</f>
        <v>66822.756606613</v>
      </c>
      <c r="I118" s="104" t="n">
        <f aca="false">G118/C118</f>
        <v>0.374445284641837</v>
      </c>
    </row>
  </sheetData>
  <autoFilter ref="A1:J118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5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A8" activeCellId="0" sqref="A8"/>
    </sheetView>
  </sheetViews>
  <sheetFormatPr defaultColWidth="11.66796875" defaultRowHeight="12.8" zeroHeight="false" outlineLevelRow="0" outlineLevelCol="0"/>
  <sheetData>
    <row r="1" customFormat="false" ht="29" hidden="false" customHeight="false" outlineLevel="0" collapsed="false">
      <c r="A1" s="105" t="s">
        <v>349</v>
      </c>
      <c r="B1" s="106" t="s">
        <v>511</v>
      </c>
      <c r="C1" s="107" t="s">
        <v>512</v>
      </c>
      <c r="D1" s="108" t="s">
        <v>10</v>
      </c>
      <c r="E1" s="108" t="s">
        <v>11</v>
      </c>
      <c r="F1" s="109" t="s">
        <v>1</v>
      </c>
      <c r="G1" s="110" t="s">
        <v>513</v>
      </c>
      <c r="H1" s="110" t="s">
        <v>17</v>
      </c>
      <c r="I1" s="110" t="s">
        <v>18</v>
      </c>
      <c r="J1" s="109" t="s">
        <v>514</v>
      </c>
      <c r="K1" s="111" t="s">
        <v>515</v>
      </c>
    </row>
    <row r="2" customFormat="false" ht="12.8" hidden="false" customHeight="false" outlineLevel="0" collapsed="false">
      <c r="A2" s="105" t="s">
        <v>501</v>
      </c>
      <c r="B2" s="112" t="s">
        <v>501</v>
      </c>
      <c r="C2" s="113" t="n">
        <v>266</v>
      </c>
      <c r="D2" s="113" t="n">
        <v>0</v>
      </c>
      <c r="E2" s="113" t="n">
        <v>0</v>
      </c>
      <c r="F2" s="113" t="n">
        <v>266</v>
      </c>
      <c r="G2" s="113" t="n">
        <v>119</v>
      </c>
      <c r="H2" s="113" t="n">
        <v>371</v>
      </c>
      <c r="I2" s="113" t="n">
        <v>1</v>
      </c>
      <c r="J2" s="113" t="n">
        <v>491</v>
      </c>
      <c r="K2" s="114" t="n">
        <v>0.24285714285714</v>
      </c>
    </row>
    <row r="3" customFormat="false" ht="12.8" hidden="false" customHeight="false" outlineLevel="0" collapsed="false">
      <c r="A3" s="105" t="s">
        <v>269</v>
      </c>
      <c r="B3" s="115" t="s">
        <v>270</v>
      </c>
      <c r="C3" s="116" t="n">
        <v>6</v>
      </c>
      <c r="D3" s="116" t="n">
        <v>0</v>
      </c>
      <c r="E3" s="116" t="n">
        <v>0</v>
      </c>
      <c r="F3" s="117" t="n">
        <v>6</v>
      </c>
      <c r="G3" s="118" t="n">
        <v>38</v>
      </c>
      <c r="H3" s="118" t="n">
        <v>10</v>
      </c>
      <c r="I3" s="118" t="n">
        <v>0</v>
      </c>
      <c r="J3" s="117" t="n">
        <v>48</v>
      </c>
      <c r="K3" s="119" t="n">
        <v>0.79166666666667</v>
      </c>
    </row>
    <row r="4" customFormat="false" ht="12.8" hidden="false" customHeight="false" outlineLevel="0" collapsed="false">
      <c r="A4" s="105" t="s">
        <v>167</v>
      </c>
      <c r="B4" s="115" t="s">
        <v>168</v>
      </c>
      <c r="C4" s="116" t="n">
        <v>52</v>
      </c>
      <c r="D4" s="116" t="n">
        <v>0</v>
      </c>
      <c r="E4" s="116" t="n">
        <v>0</v>
      </c>
      <c r="F4" s="117" t="n">
        <v>52</v>
      </c>
      <c r="G4" s="118" t="n">
        <v>37</v>
      </c>
      <c r="H4" s="118" t="n">
        <v>46</v>
      </c>
      <c r="I4" s="118" t="n">
        <v>0</v>
      </c>
      <c r="J4" s="117" t="n">
        <v>83</v>
      </c>
      <c r="K4" s="119" t="n">
        <v>0.44578313253012</v>
      </c>
    </row>
    <row r="5" customFormat="false" ht="12.8" hidden="false" customHeight="false" outlineLevel="0" collapsed="false">
      <c r="A5" s="105" t="s">
        <v>369</v>
      </c>
      <c r="B5" s="115" t="s">
        <v>370</v>
      </c>
      <c r="C5" s="116" t="n">
        <v>11</v>
      </c>
      <c r="D5" s="116" t="n">
        <v>0</v>
      </c>
      <c r="E5" s="116" t="n">
        <v>0</v>
      </c>
      <c r="F5" s="117" t="n">
        <v>11</v>
      </c>
      <c r="G5" s="118" t="n">
        <v>6</v>
      </c>
      <c r="H5" s="118" t="n">
        <v>0</v>
      </c>
      <c r="I5" s="118" t="n">
        <v>0</v>
      </c>
      <c r="J5" s="117" t="n">
        <v>6</v>
      </c>
      <c r="K5" s="119" t="n">
        <v>1</v>
      </c>
    </row>
    <row r="6" customFormat="false" ht="12.8" hidden="false" customHeight="false" outlineLevel="0" collapsed="false">
      <c r="A6" s="105" t="s">
        <v>516</v>
      </c>
      <c r="B6" s="115" t="s">
        <v>517</v>
      </c>
      <c r="C6" s="116" t="n">
        <v>22</v>
      </c>
      <c r="D6" s="116" t="n">
        <v>0</v>
      </c>
      <c r="E6" s="116" t="n">
        <v>0</v>
      </c>
      <c r="F6" s="117" t="n">
        <v>22</v>
      </c>
      <c r="G6" s="118" t="n">
        <v>4</v>
      </c>
      <c r="H6" s="118" t="n">
        <v>40</v>
      </c>
      <c r="I6" s="118" t="n">
        <v>0</v>
      </c>
      <c r="J6" s="117" t="n">
        <v>44</v>
      </c>
      <c r="K6" s="119" t="n">
        <v>0.09090909090909</v>
      </c>
    </row>
    <row r="7" customFormat="false" ht="12.8" hidden="false" customHeight="false" outlineLevel="0" collapsed="false">
      <c r="A7" s="105" t="s">
        <v>381</v>
      </c>
      <c r="B7" s="115" t="s">
        <v>518</v>
      </c>
      <c r="C7" s="116" t="n">
        <v>16</v>
      </c>
      <c r="D7" s="116" t="n">
        <v>0</v>
      </c>
      <c r="E7" s="116" t="n">
        <v>0</v>
      </c>
      <c r="F7" s="117" t="n">
        <v>16</v>
      </c>
      <c r="G7" s="118" t="n">
        <v>4</v>
      </c>
      <c r="H7" s="118" t="n">
        <v>55</v>
      </c>
      <c r="I7" s="118" t="n">
        <v>0</v>
      </c>
      <c r="J7" s="117" t="n">
        <v>59</v>
      </c>
      <c r="K7" s="119" t="n">
        <v>0.06779661016949</v>
      </c>
    </row>
    <row r="8" customFormat="false" ht="12.8" hidden="false" customHeight="false" outlineLevel="0" collapsed="false">
      <c r="A8" s="105" t="s">
        <v>389</v>
      </c>
      <c r="B8" s="115" t="s">
        <v>390</v>
      </c>
      <c r="C8" s="116" t="n">
        <v>4</v>
      </c>
      <c r="D8" s="116" t="n">
        <v>0</v>
      </c>
      <c r="E8" s="116" t="n">
        <v>0</v>
      </c>
      <c r="F8" s="117" t="n">
        <v>4</v>
      </c>
      <c r="G8" s="118" t="n">
        <v>4</v>
      </c>
      <c r="H8" s="118" t="n">
        <v>5</v>
      </c>
      <c r="I8" s="118" t="n">
        <v>0</v>
      </c>
      <c r="J8" s="117" t="n">
        <v>9</v>
      </c>
      <c r="K8" s="119" t="n">
        <v>0.44444444444444</v>
      </c>
    </row>
    <row r="9" customFormat="false" ht="12.8" hidden="false" customHeight="false" outlineLevel="0" collapsed="false">
      <c r="A9" s="105" t="s">
        <v>155</v>
      </c>
      <c r="B9" s="115" t="s">
        <v>156</v>
      </c>
      <c r="C9" s="116" t="n">
        <v>2</v>
      </c>
      <c r="D9" s="116" t="n">
        <v>0</v>
      </c>
      <c r="E9" s="116" t="n">
        <v>0</v>
      </c>
      <c r="F9" s="117" t="n">
        <v>2</v>
      </c>
      <c r="G9" s="118" t="n">
        <v>4</v>
      </c>
      <c r="H9" s="118" t="n">
        <v>2</v>
      </c>
      <c r="I9" s="118" t="n">
        <v>0</v>
      </c>
      <c r="J9" s="117" t="n">
        <v>6</v>
      </c>
      <c r="K9" s="119" t="n">
        <v>0.66666666666667</v>
      </c>
    </row>
    <row r="10" customFormat="false" ht="12.8" hidden="false" customHeight="false" outlineLevel="0" collapsed="false">
      <c r="A10" s="105" t="s">
        <v>425</v>
      </c>
      <c r="B10" s="115" t="s">
        <v>426</v>
      </c>
      <c r="C10" s="116" t="n">
        <v>9</v>
      </c>
      <c r="D10" s="116" t="n">
        <v>0</v>
      </c>
      <c r="E10" s="116" t="n">
        <v>0</v>
      </c>
      <c r="F10" s="117" t="n">
        <v>9</v>
      </c>
      <c r="G10" s="118" t="n">
        <v>3</v>
      </c>
      <c r="H10" s="118" t="n">
        <v>0</v>
      </c>
      <c r="I10" s="118" t="n">
        <v>0</v>
      </c>
      <c r="J10" s="117" t="n">
        <v>3</v>
      </c>
      <c r="K10" s="119" t="n">
        <v>1</v>
      </c>
    </row>
    <row r="11" customFormat="false" ht="12.8" hidden="false" customHeight="false" outlineLevel="0" collapsed="false">
      <c r="A11" s="105" t="s">
        <v>227</v>
      </c>
      <c r="B11" s="115" t="s">
        <v>228</v>
      </c>
      <c r="C11" s="116" t="n">
        <v>4</v>
      </c>
      <c r="D11" s="116" t="n">
        <v>0</v>
      </c>
      <c r="E11" s="116" t="n">
        <v>0</v>
      </c>
      <c r="F11" s="117" t="n">
        <v>4</v>
      </c>
      <c r="G11" s="118" t="n">
        <v>3</v>
      </c>
      <c r="H11" s="118" t="n">
        <v>0</v>
      </c>
      <c r="I11" s="118" t="n">
        <v>0</v>
      </c>
      <c r="J11" s="117" t="n">
        <v>3</v>
      </c>
      <c r="K11" s="119" t="n">
        <v>1</v>
      </c>
    </row>
    <row r="12" customFormat="false" ht="12.8" hidden="false" customHeight="false" outlineLevel="0" collapsed="false">
      <c r="A12" s="105" t="s">
        <v>285</v>
      </c>
      <c r="B12" s="115" t="s">
        <v>286</v>
      </c>
      <c r="C12" s="116" t="n">
        <v>3</v>
      </c>
      <c r="D12" s="116" t="n">
        <v>0</v>
      </c>
      <c r="E12" s="116" t="n">
        <v>0</v>
      </c>
      <c r="F12" s="117" t="n">
        <v>3</v>
      </c>
      <c r="G12" s="118" t="n">
        <v>3</v>
      </c>
      <c r="H12" s="118" t="n">
        <v>0</v>
      </c>
      <c r="I12" s="118" t="n">
        <v>0</v>
      </c>
      <c r="J12" s="117" t="n">
        <v>3</v>
      </c>
      <c r="K12" s="119" t="n">
        <v>1</v>
      </c>
    </row>
    <row r="13" customFormat="false" ht="12.8" hidden="false" customHeight="false" outlineLevel="0" collapsed="false">
      <c r="A13" s="105" t="s">
        <v>519</v>
      </c>
      <c r="B13" s="115" t="s">
        <v>520</v>
      </c>
      <c r="C13" s="116" t="n">
        <v>2</v>
      </c>
      <c r="D13" s="116" t="n">
        <v>0</v>
      </c>
      <c r="E13" s="116" t="n">
        <v>0</v>
      </c>
      <c r="F13" s="117" t="n">
        <v>2</v>
      </c>
      <c r="G13" s="118" t="n">
        <v>2</v>
      </c>
      <c r="H13" s="118" t="n">
        <v>0</v>
      </c>
      <c r="I13" s="118" t="n">
        <v>0</v>
      </c>
      <c r="J13" s="117" t="n">
        <v>2</v>
      </c>
      <c r="K13" s="119" t="n">
        <v>1</v>
      </c>
    </row>
    <row r="14" customFormat="false" ht="12.8" hidden="false" customHeight="false" outlineLevel="0" collapsed="false">
      <c r="A14" s="105" t="s">
        <v>321</v>
      </c>
      <c r="B14" s="115" t="s">
        <v>322</v>
      </c>
      <c r="C14" s="116" t="n">
        <v>31</v>
      </c>
      <c r="D14" s="116" t="n">
        <v>0</v>
      </c>
      <c r="E14" s="116" t="n">
        <v>0</v>
      </c>
      <c r="F14" s="117" t="n">
        <v>31</v>
      </c>
      <c r="G14" s="118" t="n">
        <v>1</v>
      </c>
      <c r="H14" s="118" t="n">
        <v>35</v>
      </c>
      <c r="I14" s="118" t="n">
        <v>0</v>
      </c>
      <c r="J14" s="117" t="n">
        <v>36</v>
      </c>
      <c r="K14" s="119" t="n">
        <v>0.02777777777778</v>
      </c>
    </row>
    <row r="15" customFormat="false" ht="12.8" hidden="false" customHeight="false" outlineLevel="0" collapsed="false">
      <c r="A15" s="105" t="s">
        <v>377</v>
      </c>
      <c r="B15" s="115" t="s">
        <v>521</v>
      </c>
      <c r="C15" s="116" t="n">
        <v>23</v>
      </c>
      <c r="D15" s="116" t="n">
        <v>0</v>
      </c>
      <c r="E15" s="116" t="n">
        <v>0</v>
      </c>
      <c r="F15" s="117" t="n">
        <v>23</v>
      </c>
      <c r="G15" s="118" t="n">
        <v>1</v>
      </c>
      <c r="H15" s="118" t="n">
        <v>58</v>
      </c>
      <c r="I15" s="118" t="n">
        <v>0</v>
      </c>
      <c r="J15" s="117" t="n">
        <v>59</v>
      </c>
      <c r="K15" s="119" t="n">
        <v>0.01694915254237</v>
      </c>
    </row>
    <row r="16" customFormat="false" ht="12.8" hidden="false" customHeight="false" outlineLevel="0" collapsed="false">
      <c r="A16" s="105" t="s">
        <v>261</v>
      </c>
      <c r="B16" s="115" t="s">
        <v>262</v>
      </c>
      <c r="C16" s="116" t="n">
        <v>6</v>
      </c>
      <c r="D16" s="116" t="n">
        <v>0</v>
      </c>
      <c r="E16" s="116" t="n">
        <v>0</v>
      </c>
      <c r="F16" s="117" t="n">
        <v>6</v>
      </c>
      <c r="G16" s="118" t="n">
        <v>1</v>
      </c>
      <c r="H16" s="118" t="n">
        <v>11</v>
      </c>
      <c r="I16" s="118" t="n">
        <v>0</v>
      </c>
      <c r="J16" s="117" t="n">
        <v>12</v>
      </c>
      <c r="K16" s="119" t="n">
        <v>0.08333333333333</v>
      </c>
    </row>
    <row r="17" customFormat="false" ht="12.8" hidden="false" customHeight="false" outlineLevel="0" collapsed="false">
      <c r="A17" s="105" t="s">
        <v>522</v>
      </c>
      <c r="B17" s="115" t="s">
        <v>523</v>
      </c>
      <c r="C17" s="116" t="n">
        <v>5</v>
      </c>
      <c r="D17" s="116" t="n">
        <v>0</v>
      </c>
      <c r="E17" s="116" t="n">
        <v>0</v>
      </c>
      <c r="F17" s="117" t="n">
        <v>5</v>
      </c>
      <c r="G17" s="118" t="n">
        <v>1</v>
      </c>
      <c r="H17" s="118" t="n">
        <v>7</v>
      </c>
      <c r="I17" s="118" t="n">
        <v>0</v>
      </c>
      <c r="J17" s="117" t="n">
        <v>8</v>
      </c>
      <c r="K17" s="119" t="n">
        <v>0.125</v>
      </c>
    </row>
    <row r="18" customFormat="false" ht="12.8" hidden="false" customHeight="false" outlineLevel="0" collapsed="false">
      <c r="A18" s="105" t="s">
        <v>524</v>
      </c>
      <c r="B18" s="115" t="s">
        <v>525</v>
      </c>
      <c r="C18" s="116" t="n">
        <v>3</v>
      </c>
      <c r="D18" s="116" t="n">
        <v>0</v>
      </c>
      <c r="E18" s="116" t="n">
        <v>0</v>
      </c>
      <c r="F18" s="117" t="n">
        <v>3</v>
      </c>
      <c r="G18" s="118" t="n">
        <v>1</v>
      </c>
      <c r="H18" s="118" t="n">
        <v>7</v>
      </c>
      <c r="I18" s="118" t="n">
        <v>0</v>
      </c>
      <c r="J18" s="117" t="n">
        <v>8</v>
      </c>
      <c r="K18" s="119" t="n">
        <v>0.125</v>
      </c>
    </row>
    <row r="19" customFormat="false" ht="12.8" hidden="false" customHeight="false" outlineLevel="0" collapsed="false">
      <c r="A19" s="105" t="s">
        <v>127</v>
      </c>
      <c r="B19" s="115" t="s">
        <v>128</v>
      </c>
      <c r="C19" s="116" t="n">
        <v>2</v>
      </c>
      <c r="D19" s="116" t="n">
        <v>0</v>
      </c>
      <c r="E19" s="116" t="n">
        <v>0</v>
      </c>
      <c r="F19" s="117" t="n">
        <v>2</v>
      </c>
      <c r="G19" s="118" t="n">
        <v>1</v>
      </c>
      <c r="H19" s="118" t="n">
        <v>2</v>
      </c>
      <c r="I19" s="118" t="n">
        <v>0</v>
      </c>
      <c r="J19" s="117" t="n">
        <v>3</v>
      </c>
      <c r="K19" s="119" t="n">
        <v>0.33333333333333</v>
      </c>
    </row>
    <row r="20" customFormat="false" ht="12.8" hidden="false" customHeight="false" outlineLevel="0" collapsed="false">
      <c r="A20" s="105" t="s">
        <v>305</v>
      </c>
      <c r="B20" s="115" t="s">
        <v>306</v>
      </c>
      <c r="C20" s="116" t="n">
        <v>1</v>
      </c>
      <c r="D20" s="116" t="n">
        <v>0</v>
      </c>
      <c r="E20" s="116" t="n">
        <v>0</v>
      </c>
      <c r="F20" s="117" t="n">
        <v>1</v>
      </c>
      <c r="G20" s="118" t="n">
        <v>1</v>
      </c>
      <c r="H20" s="118" t="n">
        <v>0</v>
      </c>
      <c r="I20" s="118" t="n">
        <v>0</v>
      </c>
      <c r="J20" s="117" t="n">
        <v>1</v>
      </c>
      <c r="K20" s="119" t="n">
        <v>1</v>
      </c>
    </row>
    <row r="21" customFormat="false" ht="12.8" hidden="false" customHeight="false" outlineLevel="0" collapsed="false">
      <c r="A21" s="105" t="s">
        <v>417</v>
      </c>
      <c r="B21" s="120" t="s">
        <v>526</v>
      </c>
      <c r="C21" s="121" t="n">
        <v>1</v>
      </c>
      <c r="D21" s="121" t="n">
        <v>0</v>
      </c>
      <c r="E21" s="121" t="n">
        <v>0</v>
      </c>
      <c r="F21" s="121" t="n">
        <v>1</v>
      </c>
      <c r="G21" s="121" t="n">
        <v>1</v>
      </c>
      <c r="H21" s="121" t="n">
        <v>2</v>
      </c>
      <c r="I21" s="121" t="n">
        <v>0</v>
      </c>
      <c r="J21" s="121" t="n">
        <v>3</v>
      </c>
      <c r="K21" s="122" t="n">
        <v>0.33333333333333</v>
      </c>
    </row>
    <row r="22" customFormat="false" ht="12.8" hidden="false" customHeight="false" outlineLevel="0" collapsed="false">
      <c r="A22" s="105" t="s">
        <v>527</v>
      </c>
      <c r="B22" s="115" t="s">
        <v>528</v>
      </c>
      <c r="C22" s="116" t="n">
        <v>0</v>
      </c>
      <c r="D22" s="116" t="n">
        <v>0</v>
      </c>
      <c r="E22" s="116" t="n">
        <v>0</v>
      </c>
      <c r="F22" s="117" t="n">
        <v>0</v>
      </c>
      <c r="G22" s="118" t="n">
        <v>1</v>
      </c>
      <c r="H22" s="118" t="n">
        <v>0</v>
      </c>
      <c r="I22" s="118" t="n">
        <v>0</v>
      </c>
      <c r="J22" s="117" t="n">
        <v>1</v>
      </c>
      <c r="K22" s="119" t="n">
        <v>1</v>
      </c>
    </row>
    <row r="23" customFormat="false" ht="12.8" hidden="false" customHeight="false" outlineLevel="0" collapsed="false">
      <c r="A23" s="105" t="s">
        <v>529</v>
      </c>
      <c r="B23" s="115" t="s">
        <v>530</v>
      </c>
      <c r="C23" s="116" t="n">
        <v>0</v>
      </c>
      <c r="D23" s="116" t="n">
        <v>0</v>
      </c>
      <c r="E23" s="116" t="n">
        <v>0</v>
      </c>
      <c r="F23" s="117" t="n">
        <v>0</v>
      </c>
      <c r="G23" s="118" t="n">
        <v>1</v>
      </c>
      <c r="H23" s="118" t="n">
        <v>0</v>
      </c>
      <c r="I23" s="118" t="n">
        <v>0</v>
      </c>
      <c r="J23" s="117" t="n">
        <v>1</v>
      </c>
      <c r="K23" s="119" t="n">
        <v>1</v>
      </c>
    </row>
    <row r="24" customFormat="false" ht="12.8" hidden="false" customHeight="false" outlineLevel="0" collapsed="false">
      <c r="A24" s="105" t="s">
        <v>151</v>
      </c>
      <c r="B24" s="115" t="s">
        <v>152</v>
      </c>
      <c r="C24" s="116" t="n">
        <v>0</v>
      </c>
      <c r="D24" s="116" t="n">
        <v>0</v>
      </c>
      <c r="E24" s="116" t="n">
        <v>0</v>
      </c>
      <c r="F24" s="117" t="n">
        <v>0</v>
      </c>
      <c r="G24" s="118" t="n">
        <v>1</v>
      </c>
      <c r="H24" s="118" t="n">
        <v>0</v>
      </c>
      <c r="I24" s="118" t="n">
        <v>0</v>
      </c>
      <c r="J24" s="117" t="n">
        <v>1</v>
      </c>
      <c r="K24" s="119" t="n">
        <v>1</v>
      </c>
    </row>
    <row r="25" customFormat="false" ht="12.8" hidden="false" customHeight="false" outlineLevel="0" collapsed="false">
      <c r="A25" s="105" t="s">
        <v>55</v>
      </c>
      <c r="B25" s="115" t="s">
        <v>56</v>
      </c>
      <c r="C25" s="116" t="n">
        <v>5</v>
      </c>
      <c r="D25" s="116" t="n">
        <v>0</v>
      </c>
      <c r="E25" s="116" t="n">
        <v>0</v>
      </c>
      <c r="F25" s="117" t="n">
        <v>5</v>
      </c>
      <c r="G25" s="118" t="n">
        <v>0</v>
      </c>
      <c r="H25" s="118" t="n">
        <v>4</v>
      </c>
      <c r="I25" s="118" t="n">
        <v>0</v>
      </c>
      <c r="J25" s="117" t="n">
        <v>4</v>
      </c>
      <c r="K25" s="119" t="n">
        <v>0</v>
      </c>
    </row>
    <row r="26" customFormat="false" ht="12.8" hidden="false" customHeight="false" outlineLevel="0" collapsed="false">
      <c r="A26" s="123" t="s">
        <v>47</v>
      </c>
      <c r="B26" s="115" t="s">
        <v>48</v>
      </c>
      <c r="C26" s="116" t="n">
        <v>5</v>
      </c>
      <c r="D26" s="116" t="n">
        <v>0</v>
      </c>
      <c r="E26" s="116" t="n">
        <v>0</v>
      </c>
      <c r="F26" s="117" t="n">
        <v>5</v>
      </c>
      <c r="G26" s="118" t="n">
        <v>0</v>
      </c>
      <c r="H26" s="118" t="n">
        <v>0</v>
      </c>
      <c r="I26" s="118" t="n">
        <v>0</v>
      </c>
      <c r="J26" s="117" t="n">
        <v>0</v>
      </c>
      <c r="K26" s="119" t="s">
        <v>531</v>
      </c>
    </row>
    <row r="27" customFormat="false" ht="12.8" hidden="false" customHeight="false" outlineLevel="0" collapsed="false">
      <c r="A27" s="105" t="s">
        <v>381</v>
      </c>
      <c r="B27" s="115" t="s">
        <v>382</v>
      </c>
      <c r="C27" s="116" t="n">
        <v>4</v>
      </c>
      <c r="D27" s="116" t="n">
        <v>0</v>
      </c>
      <c r="E27" s="116" t="n">
        <v>0</v>
      </c>
      <c r="F27" s="117" t="n">
        <v>4</v>
      </c>
      <c r="G27" s="118" t="n">
        <v>0</v>
      </c>
      <c r="H27" s="118" t="n">
        <v>12</v>
      </c>
      <c r="I27" s="118" t="n">
        <v>0</v>
      </c>
      <c r="J27" s="117" t="n">
        <v>12</v>
      </c>
      <c r="K27" s="119" t="n">
        <v>0</v>
      </c>
    </row>
    <row r="28" customFormat="false" ht="12.8" hidden="false" customHeight="false" outlineLevel="0" collapsed="false">
      <c r="A28" s="105" t="s">
        <v>289</v>
      </c>
      <c r="B28" s="115" t="s">
        <v>290</v>
      </c>
      <c r="C28" s="116" t="n">
        <v>4</v>
      </c>
      <c r="D28" s="116" t="n">
        <v>0</v>
      </c>
      <c r="E28" s="116" t="n">
        <v>0</v>
      </c>
      <c r="F28" s="117" t="n">
        <v>4</v>
      </c>
      <c r="G28" s="118" t="n">
        <v>0</v>
      </c>
      <c r="H28" s="118" t="n">
        <v>7</v>
      </c>
      <c r="I28" s="118" t="n">
        <v>0</v>
      </c>
      <c r="J28" s="117" t="n">
        <v>7</v>
      </c>
      <c r="K28" s="119" t="n">
        <v>0</v>
      </c>
    </row>
    <row r="29" customFormat="false" ht="12.8" hidden="false" customHeight="false" outlineLevel="0" collapsed="false">
      <c r="A29" s="105" t="s">
        <v>171</v>
      </c>
      <c r="B29" s="115" t="s">
        <v>172</v>
      </c>
      <c r="C29" s="116" t="n">
        <v>4</v>
      </c>
      <c r="D29" s="116" t="n">
        <v>0</v>
      </c>
      <c r="E29" s="116" t="n">
        <v>0</v>
      </c>
      <c r="F29" s="117" t="n">
        <v>4</v>
      </c>
      <c r="G29" s="118" t="n">
        <v>0</v>
      </c>
      <c r="H29" s="118" t="n">
        <v>2</v>
      </c>
      <c r="I29" s="118" t="n">
        <v>0</v>
      </c>
      <c r="J29" s="117" t="n">
        <v>2</v>
      </c>
      <c r="K29" s="119" t="n">
        <v>0</v>
      </c>
    </row>
    <row r="30" customFormat="false" ht="12.8" hidden="false" customHeight="false" outlineLevel="0" collapsed="false">
      <c r="A30" s="124" t="s">
        <v>457</v>
      </c>
      <c r="B30" s="115" t="s">
        <v>458</v>
      </c>
      <c r="C30" s="116" t="n">
        <v>3</v>
      </c>
      <c r="D30" s="116" t="n">
        <v>0</v>
      </c>
      <c r="E30" s="116" t="n">
        <v>0</v>
      </c>
      <c r="F30" s="117" t="n">
        <v>3</v>
      </c>
      <c r="G30" s="118" t="n">
        <v>0</v>
      </c>
      <c r="H30" s="118" t="n">
        <v>1</v>
      </c>
      <c r="I30" s="118" t="n">
        <v>0</v>
      </c>
      <c r="J30" s="117" t="n">
        <v>1</v>
      </c>
      <c r="K30" s="119" t="n">
        <v>0</v>
      </c>
    </row>
    <row r="31" customFormat="false" ht="12.8" hidden="false" customHeight="false" outlineLevel="0" collapsed="false">
      <c r="A31" s="105" t="s">
        <v>119</v>
      </c>
      <c r="B31" s="115" t="s">
        <v>120</v>
      </c>
      <c r="C31" s="116" t="n">
        <v>3</v>
      </c>
      <c r="D31" s="116" t="n">
        <v>0</v>
      </c>
      <c r="E31" s="116" t="n">
        <v>0</v>
      </c>
      <c r="F31" s="117" t="n">
        <v>3</v>
      </c>
      <c r="G31" s="118" t="n">
        <v>0</v>
      </c>
      <c r="H31" s="118" t="n">
        <v>4</v>
      </c>
      <c r="I31" s="118" t="n">
        <v>0</v>
      </c>
      <c r="J31" s="117" t="n">
        <v>4</v>
      </c>
      <c r="K31" s="119" t="n">
        <v>0</v>
      </c>
    </row>
    <row r="32" customFormat="false" ht="12.8" hidden="false" customHeight="false" outlineLevel="0" collapsed="false">
      <c r="A32" s="105" t="s">
        <v>67</v>
      </c>
      <c r="B32" s="115" t="s">
        <v>68</v>
      </c>
      <c r="C32" s="116" t="n">
        <v>3</v>
      </c>
      <c r="D32" s="116" t="n">
        <v>0</v>
      </c>
      <c r="E32" s="116" t="n">
        <v>0</v>
      </c>
      <c r="F32" s="117" t="n">
        <v>3</v>
      </c>
      <c r="G32" s="118" t="n">
        <v>0</v>
      </c>
      <c r="H32" s="118" t="n">
        <v>6</v>
      </c>
      <c r="I32" s="118" t="n">
        <v>0</v>
      </c>
      <c r="J32" s="117" t="n">
        <v>6</v>
      </c>
      <c r="K32" s="119" t="n">
        <v>0</v>
      </c>
    </row>
    <row r="33" customFormat="false" ht="12.8" hidden="false" customHeight="false" outlineLevel="0" collapsed="false">
      <c r="A33" s="105" t="s">
        <v>532</v>
      </c>
      <c r="B33" s="115" t="s">
        <v>533</v>
      </c>
      <c r="C33" s="116" t="n">
        <v>2</v>
      </c>
      <c r="D33" s="116" t="n">
        <v>0</v>
      </c>
      <c r="E33" s="116" t="n">
        <v>0</v>
      </c>
      <c r="F33" s="117" t="n">
        <v>2</v>
      </c>
      <c r="G33" s="118" t="n">
        <v>0</v>
      </c>
      <c r="H33" s="118" t="n">
        <v>1</v>
      </c>
      <c r="I33" s="118" t="n">
        <v>0</v>
      </c>
      <c r="J33" s="117" t="n">
        <v>1</v>
      </c>
      <c r="K33" s="119" t="n">
        <v>0</v>
      </c>
    </row>
    <row r="34" customFormat="false" ht="12.8" hidden="false" customHeight="false" outlineLevel="0" collapsed="false">
      <c r="A34" s="105" t="s">
        <v>534</v>
      </c>
      <c r="B34" s="115" t="s">
        <v>535</v>
      </c>
      <c r="C34" s="116" t="n">
        <v>2</v>
      </c>
      <c r="D34" s="116" t="n">
        <v>0</v>
      </c>
      <c r="E34" s="116" t="n">
        <v>0</v>
      </c>
      <c r="F34" s="117" t="n">
        <v>2</v>
      </c>
      <c r="G34" s="118" t="n">
        <v>0</v>
      </c>
      <c r="H34" s="118" t="n">
        <v>0</v>
      </c>
      <c r="I34" s="118" t="n">
        <v>0</v>
      </c>
      <c r="J34" s="117" t="n">
        <v>0</v>
      </c>
      <c r="K34" s="119" t="s">
        <v>531</v>
      </c>
    </row>
    <row r="35" customFormat="false" ht="12.8" hidden="false" customHeight="false" outlineLevel="0" collapsed="false">
      <c r="A35" s="105" t="s">
        <v>175</v>
      </c>
      <c r="B35" s="115" t="s">
        <v>176</v>
      </c>
      <c r="C35" s="116" t="n">
        <v>2</v>
      </c>
      <c r="D35" s="116" t="n">
        <v>0</v>
      </c>
      <c r="E35" s="116" t="n">
        <v>0</v>
      </c>
      <c r="F35" s="117" t="n">
        <v>2</v>
      </c>
      <c r="G35" s="118" t="n">
        <v>0</v>
      </c>
      <c r="H35" s="118" t="n">
        <v>1</v>
      </c>
      <c r="I35" s="118" t="n">
        <v>0</v>
      </c>
      <c r="J35" s="117" t="n">
        <v>1</v>
      </c>
      <c r="K35" s="119" t="n">
        <v>0</v>
      </c>
    </row>
    <row r="36" customFormat="false" ht="12.8" hidden="false" customHeight="false" outlineLevel="0" collapsed="false">
      <c r="A36" s="105" t="s">
        <v>536</v>
      </c>
      <c r="B36" s="115" t="s">
        <v>537</v>
      </c>
      <c r="C36" s="116" t="n">
        <v>2</v>
      </c>
      <c r="D36" s="116" t="n">
        <v>0</v>
      </c>
      <c r="E36" s="116" t="n">
        <v>0</v>
      </c>
      <c r="F36" s="117" t="n">
        <v>2</v>
      </c>
      <c r="G36" s="118" t="n">
        <v>0</v>
      </c>
      <c r="H36" s="118" t="n">
        <v>1</v>
      </c>
      <c r="I36" s="118" t="n">
        <v>0</v>
      </c>
      <c r="J36" s="117" t="n">
        <v>1</v>
      </c>
      <c r="K36" s="119" t="n">
        <v>0</v>
      </c>
    </row>
    <row r="37" customFormat="false" ht="12.8" hidden="false" customHeight="false" outlineLevel="0" collapsed="false">
      <c r="A37" s="105" t="s">
        <v>59</v>
      </c>
      <c r="B37" s="115" t="s">
        <v>60</v>
      </c>
      <c r="C37" s="116" t="n">
        <v>2</v>
      </c>
      <c r="D37" s="116" t="n">
        <v>0</v>
      </c>
      <c r="E37" s="116" t="n">
        <v>0</v>
      </c>
      <c r="F37" s="117" t="n">
        <v>2</v>
      </c>
      <c r="G37" s="118" t="n">
        <v>0</v>
      </c>
      <c r="H37" s="118" t="n">
        <v>3</v>
      </c>
      <c r="I37" s="118" t="n">
        <v>0</v>
      </c>
      <c r="J37" s="117" t="n">
        <v>3</v>
      </c>
      <c r="K37" s="119" t="n">
        <v>0</v>
      </c>
    </row>
    <row r="38" customFormat="false" ht="12.8" hidden="false" customHeight="false" outlineLevel="0" collapsed="false">
      <c r="A38" s="123" t="s">
        <v>477</v>
      </c>
      <c r="B38" s="115" t="s">
        <v>478</v>
      </c>
      <c r="C38" s="116" t="n">
        <v>1</v>
      </c>
      <c r="D38" s="116" t="n">
        <v>0</v>
      </c>
      <c r="E38" s="116" t="n">
        <v>0</v>
      </c>
      <c r="F38" s="117" t="n">
        <v>1</v>
      </c>
      <c r="G38" s="118" t="n">
        <v>0</v>
      </c>
      <c r="H38" s="118" t="n">
        <v>1</v>
      </c>
      <c r="I38" s="118" t="n">
        <v>0</v>
      </c>
      <c r="J38" s="117" t="n">
        <v>1</v>
      </c>
      <c r="K38" s="119" t="n">
        <v>0</v>
      </c>
    </row>
    <row r="39" customFormat="false" ht="12.8" hidden="false" customHeight="false" outlineLevel="0" collapsed="false">
      <c r="A39" s="105" t="s">
        <v>445</v>
      </c>
      <c r="B39" s="115" t="s">
        <v>446</v>
      </c>
      <c r="C39" s="116" t="n">
        <v>1</v>
      </c>
      <c r="D39" s="116" t="n">
        <v>0</v>
      </c>
      <c r="E39" s="116" t="n">
        <v>0</v>
      </c>
      <c r="F39" s="117" t="n">
        <v>1</v>
      </c>
      <c r="G39" s="118" t="n">
        <v>0</v>
      </c>
      <c r="H39" s="118" t="n">
        <v>2</v>
      </c>
      <c r="I39" s="118" t="n">
        <v>0</v>
      </c>
      <c r="J39" s="117" t="n">
        <v>2</v>
      </c>
      <c r="K39" s="119" t="n">
        <v>0</v>
      </c>
    </row>
    <row r="40" customFormat="false" ht="12.8" hidden="false" customHeight="false" outlineLevel="0" collapsed="false">
      <c r="A40" s="105" t="s">
        <v>393</v>
      </c>
      <c r="B40" s="115" t="s">
        <v>394</v>
      </c>
      <c r="C40" s="116" t="n">
        <v>1</v>
      </c>
      <c r="D40" s="116" t="n">
        <v>0</v>
      </c>
      <c r="E40" s="116" t="n">
        <v>0</v>
      </c>
      <c r="F40" s="117" t="n">
        <v>1</v>
      </c>
      <c r="G40" s="118" t="n">
        <v>0</v>
      </c>
      <c r="H40" s="118" t="n">
        <v>1</v>
      </c>
      <c r="I40" s="118" t="n">
        <v>0</v>
      </c>
      <c r="J40" s="117" t="n">
        <v>1</v>
      </c>
      <c r="K40" s="119" t="n">
        <v>0</v>
      </c>
    </row>
    <row r="41" customFormat="false" ht="12.8" hidden="false" customHeight="false" outlineLevel="0" collapsed="false">
      <c r="A41" s="105" t="s">
        <v>401</v>
      </c>
      <c r="B41" s="115" t="s">
        <v>402</v>
      </c>
      <c r="C41" s="116" t="n">
        <v>1</v>
      </c>
      <c r="D41" s="116" t="n">
        <v>0</v>
      </c>
      <c r="E41" s="116" t="n">
        <v>0</v>
      </c>
      <c r="F41" s="117" t="n">
        <v>1</v>
      </c>
      <c r="G41" s="118" t="n">
        <v>0</v>
      </c>
      <c r="H41" s="118" t="n">
        <v>1</v>
      </c>
      <c r="I41" s="118" t="n">
        <v>0</v>
      </c>
      <c r="J41" s="117" t="n">
        <v>1</v>
      </c>
      <c r="K41" s="119" t="n">
        <v>0</v>
      </c>
    </row>
    <row r="42" customFormat="false" ht="12.8" hidden="false" customHeight="false" outlineLevel="0" collapsed="false">
      <c r="A42" s="105" t="s">
        <v>385</v>
      </c>
      <c r="B42" s="115" t="s">
        <v>386</v>
      </c>
      <c r="C42" s="116" t="n">
        <v>1</v>
      </c>
      <c r="D42" s="116" t="n">
        <v>0</v>
      </c>
      <c r="E42" s="116" t="n">
        <v>0</v>
      </c>
      <c r="F42" s="117" t="n">
        <v>1</v>
      </c>
      <c r="G42" s="118" t="n">
        <v>0</v>
      </c>
      <c r="H42" s="118" t="n">
        <v>2</v>
      </c>
      <c r="I42" s="118" t="n">
        <v>0</v>
      </c>
      <c r="J42" s="117" t="n">
        <v>2</v>
      </c>
      <c r="K42" s="119" t="n">
        <v>0</v>
      </c>
    </row>
    <row r="43" customFormat="false" ht="12.8" hidden="false" customHeight="false" outlineLevel="0" collapsed="false">
      <c r="A43" s="105" t="s">
        <v>107</v>
      </c>
      <c r="B43" s="115" t="s">
        <v>108</v>
      </c>
      <c r="C43" s="116" t="n">
        <v>1</v>
      </c>
      <c r="D43" s="116" t="n">
        <v>0</v>
      </c>
      <c r="E43" s="116" t="n">
        <v>0</v>
      </c>
      <c r="F43" s="117" t="n">
        <v>1</v>
      </c>
      <c r="G43" s="118" t="n">
        <v>0</v>
      </c>
      <c r="H43" s="118" t="n">
        <v>3</v>
      </c>
      <c r="I43" s="118" t="n">
        <v>0</v>
      </c>
      <c r="J43" s="117" t="n">
        <v>3</v>
      </c>
      <c r="K43" s="119" t="n">
        <v>0</v>
      </c>
    </row>
    <row r="44" customFormat="false" ht="12.8" hidden="false" customHeight="false" outlineLevel="0" collapsed="false">
      <c r="A44" s="105" t="s">
        <v>131</v>
      </c>
      <c r="B44" s="115" t="s">
        <v>538</v>
      </c>
      <c r="C44" s="116" t="n">
        <v>1</v>
      </c>
      <c r="D44" s="116" t="n">
        <v>0</v>
      </c>
      <c r="E44" s="116" t="n">
        <v>0</v>
      </c>
      <c r="F44" s="117" t="n">
        <v>1</v>
      </c>
      <c r="G44" s="118" t="n">
        <v>0</v>
      </c>
      <c r="H44" s="118" t="n">
        <v>1</v>
      </c>
      <c r="I44" s="118" t="n">
        <v>0</v>
      </c>
      <c r="J44" s="117" t="n">
        <v>1</v>
      </c>
      <c r="K44" s="119" t="n">
        <v>0</v>
      </c>
    </row>
    <row r="45" customFormat="false" ht="12.8" hidden="false" customHeight="false" outlineLevel="0" collapsed="false">
      <c r="A45" s="105" t="s">
        <v>361</v>
      </c>
      <c r="B45" s="115" t="s">
        <v>362</v>
      </c>
      <c r="C45" s="116" t="n">
        <v>1</v>
      </c>
      <c r="D45" s="116" t="n">
        <v>0</v>
      </c>
      <c r="E45" s="116" t="n">
        <v>0</v>
      </c>
      <c r="F45" s="117" t="n">
        <v>1</v>
      </c>
      <c r="G45" s="118" t="n">
        <v>0</v>
      </c>
      <c r="H45" s="118" t="n">
        <v>2</v>
      </c>
      <c r="I45" s="118" t="n">
        <v>0</v>
      </c>
      <c r="J45" s="117" t="n">
        <v>2</v>
      </c>
      <c r="K45" s="119" t="n">
        <v>0</v>
      </c>
    </row>
    <row r="46" customFormat="false" ht="12.8" hidden="false" customHeight="false" outlineLevel="0" collapsed="false">
      <c r="A46" s="105" t="s">
        <v>325</v>
      </c>
      <c r="B46" s="115" t="s">
        <v>326</v>
      </c>
      <c r="C46" s="116" t="n">
        <v>1</v>
      </c>
      <c r="D46" s="116" t="n">
        <v>0</v>
      </c>
      <c r="E46" s="116" t="n">
        <v>0</v>
      </c>
      <c r="F46" s="117" t="n">
        <v>1</v>
      </c>
      <c r="G46" s="118" t="n">
        <v>0</v>
      </c>
      <c r="H46" s="118" t="n">
        <v>0</v>
      </c>
      <c r="I46" s="118" t="n">
        <v>0</v>
      </c>
      <c r="J46" s="117" t="n">
        <v>0</v>
      </c>
      <c r="K46" s="119" t="s">
        <v>531</v>
      </c>
    </row>
    <row r="47" customFormat="false" ht="12.8" hidden="false" customHeight="false" outlineLevel="0" collapsed="false">
      <c r="A47" s="105" t="s">
        <v>309</v>
      </c>
      <c r="B47" s="115" t="s">
        <v>310</v>
      </c>
      <c r="C47" s="116" t="n">
        <v>1</v>
      </c>
      <c r="D47" s="116" t="n">
        <v>0</v>
      </c>
      <c r="E47" s="116" t="n">
        <v>0</v>
      </c>
      <c r="F47" s="117" t="n">
        <v>1</v>
      </c>
      <c r="G47" s="118" t="n">
        <v>0</v>
      </c>
      <c r="H47" s="118" t="n">
        <v>0</v>
      </c>
      <c r="I47" s="118" t="n">
        <v>0</v>
      </c>
      <c r="J47" s="117" t="n">
        <v>0</v>
      </c>
      <c r="K47" s="119" t="s">
        <v>531</v>
      </c>
    </row>
    <row r="48" customFormat="false" ht="12.8" hidden="false" customHeight="false" outlineLevel="0" collapsed="false">
      <c r="A48" s="105" t="s">
        <v>301</v>
      </c>
      <c r="B48" s="115" t="s">
        <v>302</v>
      </c>
      <c r="C48" s="116" t="n">
        <v>1</v>
      </c>
      <c r="D48" s="116" t="n">
        <v>0</v>
      </c>
      <c r="E48" s="116" t="n">
        <v>0</v>
      </c>
      <c r="F48" s="117" t="n">
        <v>1</v>
      </c>
      <c r="G48" s="118" t="n">
        <v>0</v>
      </c>
      <c r="H48" s="118" t="n">
        <v>6</v>
      </c>
      <c r="I48" s="118" t="n">
        <v>0</v>
      </c>
      <c r="J48" s="117" t="n">
        <v>6</v>
      </c>
      <c r="K48" s="119" t="n">
        <v>0</v>
      </c>
    </row>
    <row r="49" customFormat="false" ht="12.8" hidden="false" customHeight="false" outlineLevel="0" collapsed="false">
      <c r="A49" s="105" t="s">
        <v>481</v>
      </c>
      <c r="B49" s="115" t="s">
        <v>482</v>
      </c>
      <c r="C49" s="116" t="n">
        <v>1</v>
      </c>
      <c r="D49" s="116" t="n">
        <v>0</v>
      </c>
      <c r="E49" s="116" t="n">
        <v>0</v>
      </c>
      <c r="F49" s="117" t="n">
        <v>1</v>
      </c>
      <c r="G49" s="118" t="n">
        <v>0</v>
      </c>
      <c r="H49" s="118" t="n">
        <v>2</v>
      </c>
      <c r="I49" s="118" t="n">
        <v>0</v>
      </c>
      <c r="J49" s="117" t="n">
        <v>2</v>
      </c>
      <c r="K49" s="119" t="n">
        <v>0</v>
      </c>
    </row>
    <row r="50" customFormat="false" ht="12.8" hidden="false" customHeight="false" outlineLevel="0" collapsed="false">
      <c r="A50" s="105" t="s">
        <v>241</v>
      </c>
      <c r="B50" s="115" t="s">
        <v>242</v>
      </c>
      <c r="C50" s="116" t="n">
        <v>1</v>
      </c>
      <c r="D50" s="116" t="n">
        <v>0</v>
      </c>
      <c r="E50" s="116" t="n">
        <v>0</v>
      </c>
      <c r="F50" s="117" t="n">
        <v>1</v>
      </c>
      <c r="G50" s="118" t="n">
        <v>0</v>
      </c>
      <c r="H50" s="118" t="n">
        <v>1</v>
      </c>
      <c r="I50" s="118" t="n">
        <v>0</v>
      </c>
      <c r="J50" s="117" t="n">
        <v>1</v>
      </c>
      <c r="K50" s="119" t="n">
        <v>0</v>
      </c>
    </row>
    <row r="51" customFormat="false" ht="12.8" hidden="false" customHeight="false" outlineLevel="0" collapsed="false">
      <c r="A51" s="105" t="s">
        <v>199</v>
      </c>
      <c r="B51" s="115" t="s">
        <v>200</v>
      </c>
      <c r="C51" s="116" t="n">
        <v>1</v>
      </c>
      <c r="D51" s="116" t="n">
        <v>0</v>
      </c>
      <c r="E51" s="116" t="n">
        <v>0</v>
      </c>
      <c r="F51" s="117" t="n">
        <v>1</v>
      </c>
      <c r="G51" s="118" t="n">
        <v>0</v>
      </c>
      <c r="H51" s="118" t="n">
        <v>0</v>
      </c>
      <c r="I51" s="118" t="n">
        <v>0</v>
      </c>
      <c r="J51" s="117" t="n">
        <v>0</v>
      </c>
      <c r="K51" s="119" t="s">
        <v>531</v>
      </c>
    </row>
    <row r="52" customFormat="false" ht="12.8" hidden="false" customHeight="false" outlineLevel="0" collapsed="false">
      <c r="A52" s="105" t="s">
        <v>179</v>
      </c>
      <c r="B52" s="115" t="s">
        <v>180</v>
      </c>
      <c r="C52" s="116" t="n">
        <v>1</v>
      </c>
      <c r="D52" s="116" t="n">
        <v>0</v>
      </c>
      <c r="E52" s="116" t="n">
        <v>0</v>
      </c>
      <c r="F52" s="117" t="n">
        <v>1</v>
      </c>
      <c r="G52" s="118" t="n">
        <v>0</v>
      </c>
      <c r="H52" s="118" t="n">
        <v>1</v>
      </c>
      <c r="I52" s="118" t="n">
        <v>0</v>
      </c>
      <c r="J52" s="117" t="n">
        <v>1</v>
      </c>
      <c r="K52" s="119" t="n">
        <v>0</v>
      </c>
    </row>
    <row r="53" customFormat="false" ht="12.8" hidden="false" customHeight="false" outlineLevel="0" collapsed="false">
      <c r="A53" s="105" t="s">
        <v>465</v>
      </c>
      <c r="B53" s="115" t="s">
        <v>466</v>
      </c>
      <c r="C53" s="116" t="n">
        <v>1</v>
      </c>
      <c r="D53" s="116" t="n">
        <v>0</v>
      </c>
      <c r="E53" s="116" t="n">
        <v>0</v>
      </c>
      <c r="F53" s="117" t="n">
        <v>1</v>
      </c>
      <c r="G53" s="118" t="n">
        <v>0</v>
      </c>
      <c r="H53" s="118" t="n">
        <v>1</v>
      </c>
      <c r="I53" s="118" t="n">
        <v>0</v>
      </c>
      <c r="J53" s="117" t="n">
        <v>1</v>
      </c>
      <c r="K53" s="119" t="n">
        <v>0</v>
      </c>
    </row>
    <row r="54" customFormat="false" ht="12.8" hidden="false" customHeight="false" outlineLevel="0" collapsed="false">
      <c r="A54" s="105" t="s">
        <v>163</v>
      </c>
      <c r="B54" s="115" t="s">
        <v>164</v>
      </c>
      <c r="C54" s="116" t="n">
        <v>1</v>
      </c>
      <c r="D54" s="116" t="n">
        <v>0</v>
      </c>
      <c r="E54" s="116" t="n">
        <v>0</v>
      </c>
      <c r="F54" s="117" t="n">
        <v>1</v>
      </c>
      <c r="G54" s="118" t="n">
        <v>0</v>
      </c>
      <c r="H54" s="118" t="n">
        <v>1</v>
      </c>
      <c r="I54" s="118" t="n">
        <v>0</v>
      </c>
      <c r="J54" s="117" t="n">
        <v>1</v>
      </c>
      <c r="K54" s="119" t="n">
        <v>0</v>
      </c>
    </row>
    <row r="55" customFormat="false" ht="12.8" hidden="false" customHeight="false" outlineLevel="0" collapsed="false">
      <c r="A55" s="105" t="s">
        <v>215</v>
      </c>
      <c r="B55" s="115" t="s">
        <v>216</v>
      </c>
      <c r="C55" s="116" t="n">
        <v>1</v>
      </c>
      <c r="D55" s="116" t="n">
        <v>0</v>
      </c>
      <c r="E55" s="116" t="n">
        <v>0</v>
      </c>
      <c r="F55" s="117" t="n">
        <v>1</v>
      </c>
      <c r="G55" s="118" t="n">
        <v>0</v>
      </c>
      <c r="H55" s="118" t="n">
        <v>2</v>
      </c>
      <c r="I55" s="118" t="n">
        <v>0</v>
      </c>
      <c r="J55" s="117" t="n">
        <v>2</v>
      </c>
      <c r="K55" s="119" t="n">
        <v>0</v>
      </c>
    </row>
    <row r="56" customFormat="false" ht="12.8" hidden="false" customHeight="false" outlineLevel="0" collapsed="false">
      <c r="A56" s="105" t="s">
        <v>131</v>
      </c>
      <c r="B56" s="115" t="s">
        <v>132</v>
      </c>
      <c r="C56" s="116" t="n">
        <v>1</v>
      </c>
      <c r="D56" s="116" t="n">
        <v>0</v>
      </c>
      <c r="E56" s="116" t="n">
        <v>0</v>
      </c>
      <c r="F56" s="117" t="n">
        <v>1</v>
      </c>
      <c r="G56" s="118" t="n">
        <v>0</v>
      </c>
      <c r="H56" s="118" t="n">
        <v>2</v>
      </c>
      <c r="I56" s="118" t="n">
        <v>0</v>
      </c>
      <c r="J56" s="117" t="n">
        <v>2</v>
      </c>
      <c r="K56" s="119" t="n">
        <v>0</v>
      </c>
    </row>
    <row r="57" customFormat="false" ht="12.8" hidden="false" customHeight="false" outlineLevel="0" collapsed="false">
      <c r="A57" s="105" t="s">
        <v>95</v>
      </c>
      <c r="B57" s="115" t="s">
        <v>96</v>
      </c>
      <c r="C57" s="116" t="n">
        <v>1</v>
      </c>
      <c r="D57" s="116" t="n">
        <v>0</v>
      </c>
      <c r="E57" s="116" t="n">
        <v>0</v>
      </c>
      <c r="F57" s="117" t="n">
        <v>1</v>
      </c>
      <c r="G57" s="118" t="n">
        <v>0</v>
      </c>
      <c r="H57" s="118" t="n">
        <v>0</v>
      </c>
      <c r="I57" s="118" t="n">
        <v>0</v>
      </c>
      <c r="J57" s="117" t="n">
        <v>0</v>
      </c>
      <c r="K57" s="119" t="s">
        <v>531</v>
      </c>
    </row>
    <row r="58" customFormat="false" ht="12.8" hidden="false" customHeight="false" outlineLevel="0" collapsed="false">
      <c r="A58" s="105" t="s">
        <v>313</v>
      </c>
      <c r="B58" s="115" t="s">
        <v>314</v>
      </c>
      <c r="C58" s="116" t="n">
        <v>1</v>
      </c>
      <c r="D58" s="116" t="n">
        <v>0</v>
      </c>
      <c r="E58" s="116" t="n">
        <v>0</v>
      </c>
      <c r="F58" s="117" t="n">
        <v>1</v>
      </c>
      <c r="G58" s="118" t="n">
        <v>0</v>
      </c>
      <c r="H58" s="118" t="n">
        <v>2</v>
      </c>
      <c r="I58" s="118" t="n">
        <v>0</v>
      </c>
      <c r="J58" s="117" t="n">
        <v>2</v>
      </c>
      <c r="K58" s="119" t="n">
        <v>0</v>
      </c>
    </row>
    <row r="59" customFormat="false" ht="12.8" hidden="false" customHeight="false" outlineLevel="0" collapsed="false">
      <c r="A59" s="105" t="s">
        <v>75</v>
      </c>
      <c r="B59" s="115" t="s">
        <v>76</v>
      </c>
      <c r="C59" s="116" t="n">
        <v>1</v>
      </c>
      <c r="D59" s="116" t="n">
        <v>0</v>
      </c>
      <c r="E59" s="116" t="n">
        <v>0</v>
      </c>
      <c r="F59" s="117" t="n">
        <v>1</v>
      </c>
      <c r="G59" s="118" t="n">
        <v>0</v>
      </c>
      <c r="H59" s="118" t="n">
        <v>1</v>
      </c>
      <c r="I59" s="118" t="n">
        <v>0</v>
      </c>
      <c r="J59" s="117" t="n">
        <v>1</v>
      </c>
      <c r="K59" s="119" t="n">
        <v>0</v>
      </c>
    </row>
    <row r="60" customFormat="false" ht="12.8" hidden="false" customHeight="false" outlineLevel="0" collapsed="false">
      <c r="A60" s="105" t="s">
        <v>449</v>
      </c>
      <c r="B60" s="115" t="s">
        <v>450</v>
      </c>
      <c r="C60" s="116" t="n">
        <v>0</v>
      </c>
      <c r="D60" s="116" t="n">
        <v>0</v>
      </c>
      <c r="E60" s="116" t="n">
        <v>0</v>
      </c>
      <c r="F60" s="117" t="n">
        <v>0</v>
      </c>
      <c r="G60" s="118" t="n">
        <v>0</v>
      </c>
      <c r="H60" s="118" t="n">
        <v>2</v>
      </c>
      <c r="I60" s="118" t="n">
        <v>0</v>
      </c>
      <c r="J60" s="117" t="n">
        <v>2</v>
      </c>
      <c r="K60" s="119" t="n">
        <v>0</v>
      </c>
    </row>
    <row r="61" customFormat="false" ht="12.8" hidden="false" customHeight="false" outlineLevel="0" collapsed="false">
      <c r="A61" s="105" t="s">
        <v>539</v>
      </c>
      <c r="B61" s="115" t="s">
        <v>540</v>
      </c>
      <c r="C61" s="116" t="n">
        <v>0</v>
      </c>
      <c r="D61" s="116" t="n">
        <v>0</v>
      </c>
      <c r="E61" s="116" t="n">
        <v>0</v>
      </c>
      <c r="F61" s="117" t="n">
        <v>0</v>
      </c>
      <c r="G61" s="118" t="n">
        <v>0</v>
      </c>
      <c r="H61" s="118" t="n">
        <v>1</v>
      </c>
      <c r="I61" s="118" t="n">
        <v>0</v>
      </c>
      <c r="J61" s="117" t="n">
        <v>1</v>
      </c>
      <c r="K61" s="119" t="n">
        <v>0</v>
      </c>
    </row>
    <row r="62" customFormat="false" ht="12.8" hidden="false" customHeight="false" outlineLevel="0" collapsed="false">
      <c r="A62" s="105" t="s">
        <v>409</v>
      </c>
      <c r="B62" s="115" t="s">
        <v>410</v>
      </c>
      <c r="C62" s="116" t="n">
        <v>0</v>
      </c>
      <c r="D62" s="116" t="n">
        <v>0</v>
      </c>
      <c r="E62" s="116" t="n">
        <v>0</v>
      </c>
      <c r="F62" s="117" t="n">
        <v>0</v>
      </c>
      <c r="G62" s="118" t="n">
        <v>0</v>
      </c>
      <c r="H62" s="118" t="n">
        <v>1</v>
      </c>
      <c r="I62" s="118" t="n">
        <v>0</v>
      </c>
      <c r="J62" s="117" t="n">
        <v>1</v>
      </c>
      <c r="K62" s="119" t="n">
        <v>0</v>
      </c>
    </row>
    <row r="63" customFormat="false" ht="12.8" hidden="false" customHeight="false" outlineLevel="0" collapsed="false">
      <c r="A63" s="105" t="s">
        <v>541</v>
      </c>
      <c r="B63" s="115" t="s">
        <v>542</v>
      </c>
      <c r="C63" s="116" t="n">
        <v>0</v>
      </c>
      <c r="D63" s="116" t="n">
        <v>0</v>
      </c>
      <c r="E63" s="116" t="n">
        <v>0</v>
      </c>
      <c r="F63" s="117" t="n">
        <v>0</v>
      </c>
      <c r="G63" s="118" t="n">
        <v>0</v>
      </c>
      <c r="H63" s="118" t="n">
        <v>1</v>
      </c>
      <c r="I63" s="118" t="n">
        <v>0</v>
      </c>
      <c r="J63" s="117" t="n">
        <v>1</v>
      </c>
      <c r="K63" s="119" t="n">
        <v>0</v>
      </c>
    </row>
    <row r="64" customFormat="false" ht="12.8" hidden="false" customHeight="false" outlineLevel="0" collapsed="false">
      <c r="A64" s="105" t="s">
        <v>405</v>
      </c>
      <c r="B64" s="115" t="s">
        <v>406</v>
      </c>
      <c r="C64" s="116" t="n">
        <v>0</v>
      </c>
      <c r="D64" s="116" t="n">
        <v>0</v>
      </c>
      <c r="E64" s="116" t="n">
        <v>0</v>
      </c>
      <c r="F64" s="117" t="n">
        <v>0</v>
      </c>
      <c r="G64" s="118" t="n">
        <v>0</v>
      </c>
      <c r="H64" s="118" t="n">
        <v>1</v>
      </c>
      <c r="I64" s="118" t="n">
        <v>0</v>
      </c>
      <c r="J64" s="117" t="n">
        <v>1</v>
      </c>
      <c r="K64" s="119" t="n">
        <v>0</v>
      </c>
    </row>
    <row r="65" customFormat="false" ht="12.8" hidden="false" customHeight="false" outlineLevel="0" collapsed="false">
      <c r="A65" s="105" t="s">
        <v>397</v>
      </c>
      <c r="B65" s="115" t="s">
        <v>398</v>
      </c>
      <c r="C65" s="116" t="n">
        <v>0</v>
      </c>
      <c r="D65" s="116" t="n">
        <v>0</v>
      </c>
      <c r="E65" s="116" t="n">
        <v>0</v>
      </c>
      <c r="F65" s="117" t="n">
        <v>0</v>
      </c>
      <c r="G65" s="118" t="n">
        <v>0</v>
      </c>
      <c r="H65" s="118" t="n">
        <v>1</v>
      </c>
      <c r="I65" s="118" t="n">
        <v>0</v>
      </c>
      <c r="J65" s="117" t="n">
        <v>1</v>
      </c>
      <c r="K65" s="119" t="n">
        <v>0</v>
      </c>
    </row>
    <row r="66" customFormat="false" ht="12.8" hidden="false" customHeight="false" outlineLevel="0" collapsed="false">
      <c r="A66" s="105" t="s">
        <v>543</v>
      </c>
      <c r="B66" s="115" t="s">
        <v>544</v>
      </c>
      <c r="C66" s="116" t="n">
        <v>0</v>
      </c>
      <c r="D66" s="116" t="n">
        <v>0</v>
      </c>
      <c r="E66" s="116" t="n">
        <v>0</v>
      </c>
      <c r="F66" s="117" t="n">
        <v>0</v>
      </c>
      <c r="G66" s="118" t="n">
        <v>0</v>
      </c>
      <c r="H66" s="118" t="n">
        <v>1</v>
      </c>
      <c r="I66" s="118" t="n">
        <v>0</v>
      </c>
      <c r="J66" s="117" t="n">
        <v>1</v>
      </c>
      <c r="K66" s="119" t="n">
        <v>0</v>
      </c>
    </row>
    <row r="67" customFormat="false" ht="12.8" hidden="false" customHeight="false" outlineLevel="0" collapsed="false">
      <c r="A67" s="105" t="s">
        <v>365</v>
      </c>
      <c r="B67" s="115" t="s">
        <v>366</v>
      </c>
      <c r="C67" s="116" t="n">
        <v>0</v>
      </c>
      <c r="D67" s="116" t="n">
        <v>0</v>
      </c>
      <c r="E67" s="116" t="n">
        <v>0</v>
      </c>
      <c r="F67" s="117" t="n">
        <v>0</v>
      </c>
      <c r="G67" s="118" t="n">
        <v>0</v>
      </c>
      <c r="H67" s="118" t="n">
        <v>1</v>
      </c>
      <c r="I67" s="118" t="n">
        <v>0</v>
      </c>
      <c r="J67" s="117" t="n">
        <v>1</v>
      </c>
      <c r="K67" s="119" t="n">
        <v>0</v>
      </c>
    </row>
    <row r="68" customFormat="false" ht="12.8" hidden="false" customHeight="false" outlineLevel="0" collapsed="false">
      <c r="A68" s="105" t="s">
        <v>341</v>
      </c>
      <c r="B68" s="115" t="s">
        <v>342</v>
      </c>
      <c r="C68" s="116" t="n">
        <v>0</v>
      </c>
      <c r="D68" s="116" t="n">
        <v>0</v>
      </c>
      <c r="E68" s="116" t="n">
        <v>0</v>
      </c>
      <c r="F68" s="117" t="n">
        <v>0</v>
      </c>
      <c r="G68" s="118" t="n">
        <v>0</v>
      </c>
      <c r="H68" s="118" t="n">
        <v>0</v>
      </c>
      <c r="I68" s="118" t="n">
        <v>1</v>
      </c>
      <c r="J68" s="117" t="n">
        <v>1</v>
      </c>
      <c r="K68" s="119" t="s">
        <v>531</v>
      </c>
    </row>
    <row r="69" customFormat="false" ht="12.8" hidden="false" customHeight="false" outlineLevel="0" collapsed="false">
      <c r="A69" s="105" t="s">
        <v>237</v>
      </c>
      <c r="B69" s="115" t="s">
        <v>238</v>
      </c>
      <c r="C69" s="116" t="n">
        <v>0</v>
      </c>
      <c r="D69" s="116" t="n">
        <v>0</v>
      </c>
      <c r="E69" s="116" t="n">
        <v>0</v>
      </c>
      <c r="F69" s="117" t="n">
        <v>0</v>
      </c>
      <c r="G69" s="118" t="n">
        <v>0</v>
      </c>
      <c r="H69" s="118" t="n">
        <v>2</v>
      </c>
      <c r="I69" s="118" t="n">
        <v>0</v>
      </c>
      <c r="J69" s="117" t="n">
        <v>2</v>
      </c>
      <c r="K69" s="119" t="n">
        <v>0</v>
      </c>
    </row>
    <row r="70" customFormat="false" ht="12.8" hidden="false" customHeight="false" outlineLevel="0" collapsed="false">
      <c r="A70" s="105" t="s">
        <v>233</v>
      </c>
      <c r="B70" s="115" t="s">
        <v>234</v>
      </c>
      <c r="C70" s="116" t="n">
        <v>0</v>
      </c>
      <c r="D70" s="116" t="n">
        <v>0</v>
      </c>
      <c r="E70" s="116" t="n">
        <v>0</v>
      </c>
      <c r="F70" s="117" t="n">
        <v>0</v>
      </c>
      <c r="G70" s="118" t="n">
        <v>0</v>
      </c>
      <c r="H70" s="118" t="n">
        <v>1</v>
      </c>
      <c r="I70" s="118" t="n">
        <v>0</v>
      </c>
      <c r="J70" s="117" t="n">
        <v>1</v>
      </c>
      <c r="K70" s="119" t="n">
        <v>0</v>
      </c>
    </row>
    <row r="71" customFormat="false" ht="12.8" hidden="false" customHeight="false" outlineLevel="0" collapsed="false">
      <c r="A71" s="105" t="s">
        <v>231</v>
      </c>
      <c r="B71" s="115" t="s">
        <v>232</v>
      </c>
      <c r="C71" s="116" t="n">
        <v>0</v>
      </c>
      <c r="D71" s="116" t="n">
        <v>0</v>
      </c>
      <c r="E71" s="116" t="n">
        <v>0</v>
      </c>
      <c r="F71" s="117" t="n">
        <v>0</v>
      </c>
      <c r="G71" s="118" t="n">
        <v>0</v>
      </c>
      <c r="H71" s="118" t="n">
        <v>1</v>
      </c>
      <c r="I71" s="118" t="n">
        <v>0</v>
      </c>
      <c r="J71" s="117" t="n">
        <v>1</v>
      </c>
      <c r="K71" s="119" t="n">
        <v>0</v>
      </c>
    </row>
    <row r="72" customFormat="false" ht="12.8" hidden="false" customHeight="false" outlineLevel="0" collapsed="false">
      <c r="A72" s="105" t="s">
        <v>207</v>
      </c>
      <c r="B72" s="115" t="s">
        <v>208</v>
      </c>
      <c r="C72" s="116" t="n">
        <v>0</v>
      </c>
      <c r="D72" s="116" t="n">
        <v>0</v>
      </c>
      <c r="E72" s="116" t="n">
        <v>0</v>
      </c>
      <c r="F72" s="117" t="n">
        <v>0</v>
      </c>
      <c r="G72" s="118" t="n">
        <v>0</v>
      </c>
      <c r="H72" s="118" t="n">
        <v>1</v>
      </c>
      <c r="I72" s="118" t="n">
        <v>0</v>
      </c>
      <c r="J72" s="117" t="n">
        <v>1</v>
      </c>
      <c r="K72" s="119" t="n">
        <v>0</v>
      </c>
    </row>
    <row r="73" customFormat="false" ht="12.8" hidden="false" customHeight="false" outlineLevel="0" collapsed="false">
      <c r="A73" s="105" t="s">
        <v>187</v>
      </c>
      <c r="B73" s="115" t="s">
        <v>188</v>
      </c>
      <c r="C73" s="116" t="n">
        <v>0</v>
      </c>
      <c r="D73" s="116" t="n">
        <v>0</v>
      </c>
      <c r="E73" s="116" t="n">
        <v>0</v>
      </c>
      <c r="F73" s="117" t="n">
        <v>0</v>
      </c>
      <c r="G73" s="118" t="n">
        <v>0</v>
      </c>
      <c r="H73" s="118" t="n">
        <v>2</v>
      </c>
      <c r="I73" s="118" t="n">
        <v>0</v>
      </c>
      <c r="J73" s="117" t="n">
        <v>2</v>
      </c>
      <c r="K73" s="119" t="n">
        <v>0</v>
      </c>
    </row>
    <row r="74" customFormat="false" ht="12.8" hidden="false" customHeight="false" outlineLevel="0" collapsed="false">
      <c r="A74" s="105" t="s">
        <v>143</v>
      </c>
      <c r="B74" s="115" t="s">
        <v>144</v>
      </c>
      <c r="C74" s="116" t="n">
        <v>0</v>
      </c>
      <c r="D74" s="116" t="n">
        <v>0</v>
      </c>
      <c r="E74" s="116" t="n">
        <v>0</v>
      </c>
      <c r="F74" s="117" t="n">
        <v>0</v>
      </c>
      <c r="G74" s="118" t="n">
        <v>0</v>
      </c>
      <c r="H74" s="118" t="n">
        <v>1</v>
      </c>
      <c r="I74" s="118" t="n">
        <v>0</v>
      </c>
      <c r="J74" s="117" t="n">
        <v>1</v>
      </c>
      <c r="K74" s="119" t="n">
        <v>0</v>
      </c>
    </row>
    <row r="75" customFormat="false" ht="12.8" hidden="false" customHeight="false" outlineLevel="0" collapsed="false">
      <c r="A75" s="105"/>
      <c r="B75" s="125"/>
      <c r="C75" s="126"/>
      <c r="D75" s="126"/>
      <c r="E75" s="126"/>
      <c r="F75" s="126"/>
      <c r="G75" s="127"/>
      <c r="H75" s="127"/>
      <c r="I75" s="126"/>
      <c r="J75" s="126"/>
      <c r="K75" s="126"/>
    </row>
  </sheetData>
  <autoFilter ref="A1:K74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AI498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L9" activeCellId="0" sqref="L9"/>
    </sheetView>
  </sheetViews>
  <sheetFormatPr defaultColWidth="11.8046875" defaultRowHeight="12.8" zeroHeight="false" outlineLevelRow="0" outlineLevelCol="0"/>
  <cols>
    <col collapsed="false" customWidth="true" hidden="false" outlineLevel="0" max="1" min="1" style="128" width="11.61"/>
  </cols>
  <sheetData>
    <row r="1" s="135" customFormat="true" ht="40.5" hidden="false" customHeight="true" outlineLevel="0" collapsed="false">
      <c r="A1" s="128" t="s">
        <v>545</v>
      </c>
      <c r="B1" s="124" t="s">
        <v>349</v>
      </c>
      <c r="C1" s="129" t="s">
        <v>32</v>
      </c>
      <c r="D1" s="130" t="s">
        <v>502</v>
      </c>
      <c r="E1" s="108" t="s">
        <v>10</v>
      </c>
      <c r="F1" s="108" t="s">
        <v>11</v>
      </c>
      <c r="G1" s="109" t="s">
        <v>546</v>
      </c>
      <c r="H1" s="131" t="s">
        <v>547</v>
      </c>
      <c r="I1" s="131" t="s">
        <v>548</v>
      </c>
      <c r="J1" s="110" t="s">
        <v>549</v>
      </c>
      <c r="K1" s="110" t="s">
        <v>17</v>
      </c>
      <c r="L1" s="110" t="s">
        <v>18</v>
      </c>
      <c r="M1" s="109" t="s">
        <v>514</v>
      </c>
      <c r="N1" s="111" t="s">
        <v>515</v>
      </c>
      <c r="O1" s="132" t="s">
        <v>23</v>
      </c>
      <c r="P1" s="132" t="s">
        <v>550</v>
      </c>
      <c r="Q1" s="133" t="s">
        <v>551</v>
      </c>
      <c r="R1" s="134" t="s">
        <v>552</v>
      </c>
    </row>
    <row r="2" s="141" customFormat="true" ht="20.25" hidden="false" customHeight="true" outlineLevel="0" collapsed="false">
      <c r="A2" s="128" t="s">
        <v>501</v>
      </c>
      <c r="B2" s="123" t="s">
        <v>501</v>
      </c>
      <c r="C2" s="136" t="s">
        <v>501</v>
      </c>
      <c r="D2" s="137" t="n">
        <v>89256</v>
      </c>
      <c r="E2" s="137" t="n">
        <v>13808</v>
      </c>
      <c r="F2" s="137" t="n">
        <v>100</v>
      </c>
      <c r="G2" s="137" t="n">
        <v>103164</v>
      </c>
      <c r="H2" s="138" t="n">
        <v>22550</v>
      </c>
      <c r="I2" s="138" t="n">
        <v>13369</v>
      </c>
      <c r="J2" s="137" t="n">
        <v>35919</v>
      </c>
      <c r="K2" s="137" t="n">
        <v>102849</v>
      </c>
      <c r="L2" s="137" t="n">
        <v>1042</v>
      </c>
      <c r="M2" s="137" t="n">
        <v>139810</v>
      </c>
      <c r="N2" s="139" t="n">
        <f aca="false">+J2/(J2+K2)</f>
        <v>0.258842096160498</v>
      </c>
      <c r="O2" s="138" t="n">
        <v>12204</v>
      </c>
      <c r="P2" s="138" t="n">
        <v>6261</v>
      </c>
      <c r="Q2" s="137" t="n">
        <v>18465</v>
      </c>
      <c r="R2" s="137" t="n">
        <v>54384</v>
      </c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</row>
    <row r="3" s="135" customFormat="true" ht="12.8" hidden="true" customHeight="false" outlineLevel="0" collapsed="false">
      <c r="A3" s="142" t="s">
        <v>553</v>
      </c>
      <c r="B3" s="123" t="s">
        <v>501</v>
      </c>
      <c r="C3" s="112" t="s">
        <v>501</v>
      </c>
      <c r="D3" s="143" t="n">
        <v>67097</v>
      </c>
      <c r="E3" s="143" t="n">
        <v>11482</v>
      </c>
      <c r="F3" s="143" t="n">
        <v>81</v>
      </c>
      <c r="G3" s="143" t="n">
        <v>78660</v>
      </c>
      <c r="H3" s="144" t="n">
        <v>12502</v>
      </c>
      <c r="I3" s="144" t="n">
        <v>10509</v>
      </c>
      <c r="J3" s="143" t="n">
        <v>23011</v>
      </c>
      <c r="K3" s="143" t="n">
        <v>84316</v>
      </c>
      <c r="L3" s="143" t="n">
        <v>765</v>
      </c>
      <c r="M3" s="143" t="n">
        <v>108092</v>
      </c>
      <c r="N3" s="145" t="n">
        <v>0.21440084973958</v>
      </c>
      <c r="O3" s="144" t="n">
        <v>8948</v>
      </c>
      <c r="P3" s="144" t="n">
        <v>4907</v>
      </c>
      <c r="Q3" s="143" t="n">
        <v>13855</v>
      </c>
      <c r="R3" s="143" t="n">
        <v>36866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="135" customFormat="true" ht="12.8" hidden="true" customHeight="false" outlineLevel="0" collapsed="false">
      <c r="A4" s="128" t="s">
        <v>554</v>
      </c>
      <c r="B4" s="54" t="s">
        <v>501</v>
      </c>
      <c r="C4" s="112" t="s">
        <v>501</v>
      </c>
      <c r="D4" s="143" t="n">
        <v>30739</v>
      </c>
      <c r="E4" s="143" t="n">
        <v>3891</v>
      </c>
      <c r="F4" s="143" t="n">
        <v>31</v>
      </c>
      <c r="G4" s="143" t="n">
        <v>34661</v>
      </c>
      <c r="H4" s="144" t="n">
        <v>11167</v>
      </c>
      <c r="I4" s="144" t="n">
        <v>3304</v>
      </c>
      <c r="J4" s="143" t="n">
        <v>14471</v>
      </c>
      <c r="K4" s="143" t="n">
        <v>31732</v>
      </c>
      <c r="L4" s="143" t="n">
        <v>393</v>
      </c>
      <c r="M4" s="143" t="n">
        <v>46596</v>
      </c>
      <c r="N4" s="147" t="n">
        <v>0.31320477025301</v>
      </c>
      <c r="O4" s="144" t="n">
        <v>4490</v>
      </c>
      <c r="P4" s="144" t="n">
        <v>2061</v>
      </c>
      <c r="Q4" s="143" t="n">
        <v>6551</v>
      </c>
      <c r="R4" s="143" t="n">
        <v>21022</v>
      </c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="135" customFormat="true" ht="12.8" hidden="true" customHeight="false" outlineLevel="0" collapsed="false">
      <c r="A5" s="128" t="s">
        <v>555</v>
      </c>
      <c r="B5" s="54" t="s">
        <v>501</v>
      </c>
      <c r="C5" s="112" t="s">
        <v>501</v>
      </c>
      <c r="D5" s="143" t="n">
        <v>18768</v>
      </c>
      <c r="E5" s="143" t="n">
        <v>2827</v>
      </c>
      <c r="F5" s="143" t="n">
        <v>18</v>
      </c>
      <c r="G5" s="143" t="n">
        <v>21613</v>
      </c>
      <c r="H5" s="144" t="n">
        <v>4423</v>
      </c>
      <c r="I5" s="144" t="n">
        <v>2011</v>
      </c>
      <c r="J5" s="143" t="n">
        <v>6434</v>
      </c>
      <c r="K5" s="143" t="n">
        <v>22817</v>
      </c>
      <c r="L5" s="143" t="n">
        <v>242</v>
      </c>
      <c r="M5" s="143" t="n">
        <v>29493</v>
      </c>
      <c r="N5" s="145" t="n">
        <v>0.2199582920242</v>
      </c>
      <c r="O5" s="144" t="n">
        <v>2591</v>
      </c>
      <c r="P5" s="144" t="n">
        <v>1433</v>
      </c>
      <c r="Q5" s="143" t="n">
        <v>4024</v>
      </c>
      <c r="R5" s="143" t="n">
        <v>10458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="135" customFormat="true" ht="12.8" hidden="false" customHeight="false" outlineLevel="0" collapsed="false">
      <c r="A6" s="128" t="s">
        <v>501</v>
      </c>
      <c r="B6" s="124" t="s">
        <v>47</v>
      </c>
      <c r="C6" s="115" t="s">
        <v>48</v>
      </c>
      <c r="D6" s="148" t="n">
        <v>12475</v>
      </c>
      <c r="E6" s="148" t="n">
        <v>984</v>
      </c>
      <c r="F6" s="148" t="n">
        <v>13</v>
      </c>
      <c r="G6" s="149" t="n">
        <v>13472</v>
      </c>
      <c r="H6" s="150" t="n">
        <v>4611</v>
      </c>
      <c r="I6" s="150" t="n">
        <v>7625</v>
      </c>
      <c r="J6" s="151" t="n">
        <v>12236</v>
      </c>
      <c r="K6" s="151" t="n">
        <v>4108</v>
      </c>
      <c r="L6" s="151" t="n">
        <v>73</v>
      </c>
      <c r="M6" s="149" t="n">
        <v>16417</v>
      </c>
      <c r="N6" s="152" t="n">
        <v>0.7486539402839</v>
      </c>
      <c r="O6" s="150" t="n">
        <v>1050</v>
      </c>
      <c r="P6" s="150" t="n">
        <v>2152</v>
      </c>
      <c r="Q6" s="151" t="n">
        <v>3202</v>
      </c>
      <c r="R6" s="149" t="n">
        <v>15438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</row>
    <row r="7" s="135" customFormat="true" ht="12.8" hidden="true" customHeight="false" outlineLevel="0" collapsed="false">
      <c r="A7" s="142" t="s">
        <v>553</v>
      </c>
      <c r="B7" s="124" t="s">
        <v>47</v>
      </c>
      <c r="C7" s="115" t="s">
        <v>48</v>
      </c>
      <c r="D7" s="148" t="n">
        <v>10406</v>
      </c>
      <c r="E7" s="148" t="n">
        <v>944</v>
      </c>
      <c r="F7" s="148" t="n">
        <v>10</v>
      </c>
      <c r="G7" s="149" t="n">
        <v>11360</v>
      </c>
      <c r="H7" s="150" t="n">
        <v>3397</v>
      </c>
      <c r="I7" s="150" t="n">
        <v>7050</v>
      </c>
      <c r="J7" s="151" t="n">
        <v>10447</v>
      </c>
      <c r="K7" s="151" t="n">
        <v>3915</v>
      </c>
      <c r="L7" s="151" t="n">
        <v>66</v>
      </c>
      <c r="M7" s="149" t="n">
        <v>14428</v>
      </c>
      <c r="N7" s="152" t="n">
        <v>0.72740565380866</v>
      </c>
      <c r="O7" s="150" t="n">
        <v>951</v>
      </c>
      <c r="P7" s="150" t="n">
        <v>2026</v>
      </c>
      <c r="Q7" s="151" t="n">
        <v>2977</v>
      </c>
      <c r="R7" s="149" t="n">
        <v>13424</v>
      </c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="135" customFormat="true" ht="12.8" hidden="false" customHeight="false" outlineLevel="0" collapsed="false">
      <c r="A8" s="128" t="s">
        <v>501</v>
      </c>
      <c r="B8" s="124" t="s">
        <v>119</v>
      </c>
      <c r="C8" s="115" t="s">
        <v>120</v>
      </c>
      <c r="D8" s="148" t="n">
        <v>5298</v>
      </c>
      <c r="E8" s="148" t="n">
        <v>471</v>
      </c>
      <c r="F8" s="148" t="n">
        <v>10</v>
      </c>
      <c r="G8" s="149" t="n">
        <v>5779</v>
      </c>
      <c r="H8" s="150" t="n">
        <v>1762</v>
      </c>
      <c r="I8" s="150" t="n">
        <v>158</v>
      </c>
      <c r="J8" s="151" t="n">
        <v>1920</v>
      </c>
      <c r="K8" s="151" t="n">
        <v>5948</v>
      </c>
      <c r="L8" s="151" t="n">
        <v>48</v>
      </c>
      <c r="M8" s="149" t="n">
        <v>7916</v>
      </c>
      <c r="N8" s="152" t="n">
        <v>0.24402643619725</v>
      </c>
      <c r="O8" s="150" t="n">
        <v>785</v>
      </c>
      <c r="P8" s="150" t="n">
        <v>248</v>
      </c>
      <c r="Q8" s="151" t="n">
        <v>1033</v>
      </c>
      <c r="R8" s="149" t="n">
        <v>2953</v>
      </c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="135" customFormat="true" ht="12.8" hidden="false" customHeight="false" outlineLevel="0" collapsed="false">
      <c r="A9" s="128" t="s">
        <v>501</v>
      </c>
      <c r="B9" s="124" t="s">
        <v>75</v>
      </c>
      <c r="C9" s="115" t="s">
        <v>76</v>
      </c>
      <c r="D9" s="148" t="n">
        <v>5122</v>
      </c>
      <c r="E9" s="148" t="n">
        <v>446</v>
      </c>
      <c r="F9" s="148" t="n">
        <v>2</v>
      </c>
      <c r="G9" s="149" t="n">
        <v>5570</v>
      </c>
      <c r="H9" s="150" t="n">
        <v>324</v>
      </c>
      <c r="I9" s="150" t="n">
        <v>100</v>
      </c>
      <c r="J9" s="151" t="n">
        <v>424</v>
      </c>
      <c r="K9" s="151" t="n">
        <v>7807</v>
      </c>
      <c r="L9" s="151" t="n">
        <v>7</v>
      </c>
      <c r="M9" s="149" t="n">
        <v>8238</v>
      </c>
      <c r="N9" s="152" t="n">
        <v>0.0515125744138</v>
      </c>
      <c r="O9" s="150" t="n">
        <v>736</v>
      </c>
      <c r="P9" s="150" t="n">
        <v>385</v>
      </c>
      <c r="Q9" s="151" t="n">
        <v>1121</v>
      </c>
      <c r="R9" s="149" t="n">
        <v>1545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="135" customFormat="true" ht="12.8" hidden="false" customHeight="false" outlineLevel="0" collapsed="false">
      <c r="A10" s="128" t="s">
        <v>501</v>
      </c>
      <c r="B10" s="124" t="s">
        <v>51</v>
      </c>
      <c r="C10" s="153" t="s">
        <v>52</v>
      </c>
      <c r="D10" s="154" t="n">
        <v>4376</v>
      </c>
      <c r="E10" s="154" t="n">
        <v>1056</v>
      </c>
      <c r="F10" s="154" t="n">
        <v>4</v>
      </c>
      <c r="G10" s="155" t="n">
        <v>5436</v>
      </c>
      <c r="H10" s="150" t="n">
        <v>74</v>
      </c>
      <c r="I10" s="156" t="n">
        <v>288</v>
      </c>
      <c r="J10" s="157" t="n">
        <v>362</v>
      </c>
      <c r="K10" s="157" t="n">
        <v>3141</v>
      </c>
      <c r="L10" s="157" t="n">
        <v>81</v>
      </c>
      <c r="M10" s="155" t="n">
        <v>3584</v>
      </c>
      <c r="N10" s="158" t="n">
        <v>0.10333999429061</v>
      </c>
      <c r="O10" s="156" t="n">
        <v>42</v>
      </c>
      <c r="P10" s="156" t="n">
        <v>188</v>
      </c>
      <c r="Q10" s="157" t="n">
        <v>230</v>
      </c>
      <c r="R10" s="155" t="n">
        <v>592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</row>
    <row r="11" s="135" customFormat="true" ht="12.8" hidden="false" customHeight="false" outlineLevel="0" collapsed="false">
      <c r="A11" s="128" t="s">
        <v>501</v>
      </c>
      <c r="B11" s="124" t="s">
        <v>199</v>
      </c>
      <c r="C11" s="115" t="s">
        <v>200</v>
      </c>
      <c r="D11" s="148" t="n">
        <v>4599</v>
      </c>
      <c r="E11" s="148" t="n">
        <v>767</v>
      </c>
      <c r="F11" s="148" t="n">
        <v>4</v>
      </c>
      <c r="G11" s="149" t="n">
        <v>5370</v>
      </c>
      <c r="H11" s="150" t="n">
        <v>2189</v>
      </c>
      <c r="I11" s="150" t="n">
        <v>144</v>
      </c>
      <c r="J11" s="151" t="n">
        <v>2333</v>
      </c>
      <c r="K11" s="151" t="n">
        <v>5823</v>
      </c>
      <c r="L11" s="151" t="n">
        <v>25</v>
      </c>
      <c r="M11" s="149" t="n">
        <v>8181</v>
      </c>
      <c r="N11" s="152" t="n">
        <v>0.28604708190289</v>
      </c>
      <c r="O11" s="150" t="n">
        <v>1173</v>
      </c>
      <c r="P11" s="150" t="n">
        <v>248</v>
      </c>
      <c r="Q11" s="151" t="n">
        <v>1421</v>
      </c>
      <c r="R11" s="149" t="n">
        <v>3754</v>
      </c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="135" customFormat="true" ht="12.8" hidden="true" customHeight="false" outlineLevel="0" collapsed="false">
      <c r="A12" s="142" t="s">
        <v>553</v>
      </c>
      <c r="B12" s="124" t="s">
        <v>75</v>
      </c>
      <c r="C12" s="115" t="s">
        <v>76</v>
      </c>
      <c r="D12" s="148" t="n">
        <v>4927</v>
      </c>
      <c r="E12" s="148" t="n">
        <v>410</v>
      </c>
      <c r="F12" s="148" t="n">
        <v>2</v>
      </c>
      <c r="G12" s="149" t="n">
        <v>5339</v>
      </c>
      <c r="H12" s="150" t="n">
        <v>284</v>
      </c>
      <c r="I12" s="150" t="n">
        <v>80</v>
      </c>
      <c r="J12" s="151" t="n">
        <v>364</v>
      </c>
      <c r="K12" s="151" t="n">
        <v>7487</v>
      </c>
      <c r="L12" s="151" t="n">
        <v>4</v>
      </c>
      <c r="M12" s="149" t="n">
        <v>7855</v>
      </c>
      <c r="N12" s="152" t="n">
        <v>0.04636352057063</v>
      </c>
      <c r="O12" s="150" t="n">
        <v>657</v>
      </c>
      <c r="P12" s="150" t="n">
        <v>317</v>
      </c>
      <c r="Q12" s="151" t="n">
        <v>974</v>
      </c>
      <c r="R12" s="149" t="n">
        <v>1338</v>
      </c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</row>
    <row r="13" s="135" customFormat="true" ht="12.8" hidden="false" customHeight="false" outlineLevel="0" collapsed="false">
      <c r="A13" s="128" t="s">
        <v>501</v>
      </c>
      <c r="B13" s="124" t="s">
        <v>449</v>
      </c>
      <c r="C13" s="115" t="s">
        <v>450</v>
      </c>
      <c r="D13" s="148" t="n">
        <v>4519</v>
      </c>
      <c r="E13" s="148" t="n">
        <v>724</v>
      </c>
      <c r="F13" s="148" t="n">
        <v>5</v>
      </c>
      <c r="G13" s="149" t="n">
        <v>5248</v>
      </c>
      <c r="H13" s="150" t="n">
        <v>843</v>
      </c>
      <c r="I13" s="150" t="n">
        <v>38</v>
      </c>
      <c r="J13" s="151" t="n">
        <v>881</v>
      </c>
      <c r="K13" s="151" t="n">
        <v>5479</v>
      </c>
      <c r="L13" s="151" t="n">
        <v>27</v>
      </c>
      <c r="M13" s="149" t="n">
        <v>6387</v>
      </c>
      <c r="N13" s="152" t="n">
        <v>0.13852201257862</v>
      </c>
      <c r="O13" s="150" t="n">
        <v>925</v>
      </c>
      <c r="P13" s="150" t="n">
        <v>24</v>
      </c>
      <c r="Q13" s="151" t="n">
        <v>949</v>
      </c>
      <c r="R13" s="149" t="n">
        <v>1830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</row>
    <row r="14" s="135" customFormat="true" ht="12.8" hidden="true" customHeight="false" outlineLevel="0" collapsed="false">
      <c r="A14" s="142" t="s">
        <v>553</v>
      </c>
      <c r="B14" s="124" t="s">
        <v>449</v>
      </c>
      <c r="C14" s="115" t="s">
        <v>450</v>
      </c>
      <c r="D14" s="148" t="n">
        <v>4303</v>
      </c>
      <c r="E14" s="148" t="n">
        <v>700</v>
      </c>
      <c r="F14" s="148" t="n">
        <v>5</v>
      </c>
      <c r="G14" s="149" t="n">
        <v>5008</v>
      </c>
      <c r="H14" s="150" t="n">
        <v>671</v>
      </c>
      <c r="I14" s="150" t="n">
        <v>25</v>
      </c>
      <c r="J14" s="151" t="n">
        <v>696</v>
      </c>
      <c r="K14" s="151" t="n">
        <v>5213</v>
      </c>
      <c r="L14" s="151" t="n">
        <v>24</v>
      </c>
      <c r="M14" s="149" t="n">
        <v>5933</v>
      </c>
      <c r="N14" s="152" t="n">
        <v>0.1177864274835</v>
      </c>
      <c r="O14" s="150" t="n">
        <v>850</v>
      </c>
      <c r="P14" s="150" t="n">
        <v>20</v>
      </c>
      <c r="Q14" s="151" t="n">
        <v>870</v>
      </c>
      <c r="R14" s="149" t="n">
        <v>1566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="135" customFormat="true" ht="12.8" hidden="false" customHeight="false" outlineLevel="0" collapsed="false">
      <c r="A15" s="128" t="s">
        <v>501</v>
      </c>
      <c r="B15" s="124" t="s">
        <v>187</v>
      </c>
      <c r="C15" s="115" t="s">
        <v>188</v>
      </c>
      <c r="D15" s="148" t="n">
        <v>3780</v>
      </c>
      <c r="E15" s="148" t="n">
        <v>712</v>
      </c>
      <c r="F15" s="148" t="n">
        <v>5</v>
      </c>
      <c r="G15" s="149" t="n">
        <v>4497</v>
      </c>
      <c r="H15" s="150" t="n">
        <v>93</v>
      </c>
      <c r="I15" s="150" t="n">
        <v>73</v>
      </c>
      <c r="J15" s="151" t="n">
        <v>166</v>
      </c>
      <c r="K15" s="151" t="n">
        <v>2919</v>
      </c>
      <c r="L15" s="151" t="n">
        <v>35</v>
      </c>
      <c r="M15" s="149" t="n">
        <v>3120</v>
      </c>
      <c r="N15" s="152" t="n">
        <v>0.05380875202593</v>
      </c>
      <c r="O15" s="150" t="n">
        <v>25</v>
      </c>
      <c r="P15" s="150" t="n">
        <v>45</v>
      </c>
      <c r="Q15" s="151" t="n">
        <v>70</v>
      </c>
      <c r="R15" s="149" t="n">
        <v>236</v>
      </c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="135" customFormat="true" ht="12.8" hidden="false" customHeight="false" outlineLevel="0" collapsed="false">
      <c r="A16" s="128" t="s">
        <v>501</v>
      </c>
      <c r="B16" s="124" t="s">
        <v>341</v>
      </c>
      <c r="C16" s="115" t="s">
        <v>342</v>
      </c>
      <c r="D16" s="148" t="n">
        <v>2980</v>
      </c>
      <c r="E16" s="148" t="n">
        <v>763</v>
      </c>
      <c r="F16" s="148" t="n">
        <v>4</v>
      </c>
      <c r="G16" s="149" t="n">
        <v>3747</v>
      </c>
      <c r="H16" s="150" t="n">
        <v>259</v>
      </c>
      <c r="I16" s="150" t="n">
        <v>22</v>
      </c>
      <c r="J16" s="151" t="n">
        <v>281</v>
      </c>
      <c r="K16" s="151" t="n">
        <v>6870</v>
      </c>
      <c r="L16" s="151" t="n">
        <v>31</v>
      </c>
      <c r="M16" s="149" t="n">
        <v>7182</v>
      </c>
      <c r="N16" s="152" t="n">
        <v>0.03929520346805</v>
      </c>
      <c r="O16" s="150" t="n">
        <v>568</v>
      </c>
      <c r="P16" s="150" t="n">
        <v>96</v>
      </c>
      <c r="Q16" s="151" t="n">
        <v>664</v>
      </c>
      <c r="R16" s="149" t="n">
        <v>945</v>
      </c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="135" customFormat="true" ht="12.8" hidden="true" customHeight="false" outlineLevel="0" collapsed="false">
      <c r="A17" s="142" t="s">
        <v>553</v>
      </c>
      <c r="B17" s="124" t="s">
        <v>51</v>
      </c>
      <c r="C17" s="115" t="s">
        <v>52</v>
      </c>
      <c r="D17" s="148" t="n">
        <v>2870</v>
      </c>
      <c r="E17" s="148" t="n">
        <v>692</v>
      </c>
      <c r="F17" s="148" t="n">
        <v>3</v>
      </c>
      <c r="G17" s="149" t="n">
        <v>3565</v>
      </c>
      <c r="H17" s="150" t="n">
        <v>51</v>
      </c>
      <c r="I17" s="150" t="n">
        <v>133</v>
      </c>
      <c r="J17" s="151" t="n">
        <v>184</v>
      </c>
      <c r="K17" s="151" t="n">
        <v>2197</v>
      </c>
      <c r="L17" s="151" t="n">
        <v>51</v>
      </c>
      <c r="M17" s="149" t="n">
        <v>2432</v>
      </c>
      <c r="N17" s="152" t="n">
        <v>0.07727845443091</v>
      </c>
      <c r="O17" s="150" t="n">
        <v>28</v>
      </c>
      <c r="P17" s="150" t="n">
        <v>97</v>
      </c>
      <c r="Q17" s="151" t="n">
        <v>125</v>
      </c>
      <c r="R17" s="149" t="n">
        <v>309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</row>
    <row r="18" s="135" customFormat="true" ht="12.8" hidden="true" customHeight="false" outlineLevel="0" collapsed="false">
      <c r="A18" s="128" t="s">
        <v>554</v>
      </c>
      <c r="B18" s="54" t="s">
        <v>119</v>
      </c>
      <c r="C18" s="115" t="s">
        <v>120</v>
      </c>
      <c r="D18" s="148" t="n">
        <v>3229</v>
      </c>
      <c r="E18" s="148" t="n">
        <v>195</v>
      </c>
      <c r="F18" s="148" t="n">
        <v>4</v>
      </c>
      <c r="G18" s="149" t="n">
        <v>3428</v>
      </c>
      <c r="H18" s="150" t="n">
        <v>1486</v>
      </c>
      <c r="I18" s="150" t="n">
        <v>82</v>
      </c>
      <c r="J18" s="151" t="n">
        <v>1568</v>
      </c>
      <c r="K18" s="151" t="n">
        <v>2907</v>
      </c>
      <c r="L18" s="151" t="n">
        <v>22</v>
      </c>
      <c r="M18" s="149" t="n">
        <v>4497</v>
      </c>
      <c r="N18" s="159" t="n">
        <v>0.35039106145251</v>
      </c>
      <c r="O18" s="150" t="n">
        <v>548</v>
      </c>
      <c r="P18" s="150" t="n">
        <v>139</v>
      </c>
      <c r="Q18" s="151" t="n">
        <v>687</v>
      </c>
      <c r="R18" s="149" t="n">
        <v>2255</v>
      </c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</row>
    <row r="19" s="135" customFormat="true" ht="12.8" hidden="true" customHeight="false" outlineLevel="0" collapsed="false">
      <c r="A19" s="142" t="s">
        <v>553</v>
      </c>
      <c r="B19" s="124" t="s">
        <v>187</v>
      </c>
      <c r="C19" s="115" t="s">
        <v>188</v>
      </c>
      <c r="D19" s="148" t="n">
        <v>2904</v>
      </c>
      <c r="E19" s="148" t="n">
        <v>517</v>
      </c>
      <c r="F19" s="148" t="n">
        <v>3</v>
      </c>
      <c r="G19" s="149" t="n">
        <v>3424</v>
      </c>
      <c r="H19" s="150" t="n">
        <v>75</v>
      </c>
      <c r="I19" s="150" t="n">
        <v>46</v>
      </c>
      <c r="J19" s="151" t="n">
        <v>121</v>
      </c>
      <c r="K19" s="151" t="n">
        <v>2244</v>
      </c>
      <c r="L19" s="151" t="n">
        <v>30</v>
      </c>
      <c r="M19" s="149" t="n">
        <v>2395</v>
      </c>
      <c r="N19" s="152" t="n">
        <v>0.05116279069767</v>
      </c>
      <c r="O19" s="150" t="n">
        <v>19</v>
      </c>
      <c r="P19" s="150" t="n">
        <v>24</v>
      </c>
      <c r="Q19" s="151" t="n">
        <v>43</v>
      </c>
      <c r="R19" s="149" t="n">
        <v>164</v>
      </c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</row>
    <row r="20" s="135" customFormat="true" ht="12.8" hidden="true" customHeight="false" outlineLevel="0" collapsed="false">
      <c r="A20" s="142" t="s">
        <v>553</v>
      </c>
      <c r="B20" s="124" t="s">
        <v>199</v>
      </c>
      <c r="C20" s="115" t="s">
        <v>200</v>
      </c>
      <c r="D20" s="148" t="n">
        <v>2705</v>
      </c>
      <c r="E20" s="148" t="n">
        <v>692</v>
      </c>
      <c r="F20" s="148" t="n">
        <v>2</v>
      </c>
      <c r="G20" s="149" t="n">
        <v>3399</v>
      </c>
      <c r="H20" s="150" t="n">
        <v>413</v>
      </c>
      <c r="I20" s="150" t="n">
        <v>89</v>
      </c>
      <c r="J20" s="151" t="n">
        <v>502</v>
      </c>
      <c r="K20" s="151" t="n">
        <v>4816</v>
      </c>
      <c r="L20" s="151" t="n">
        <v>14</v>
      </c>
      <c r="M20" s="149" t="n">
        <v>5332</v>
      </c>
      <c r="N20" s="152" t="n">
        <v>0.09439638962016</v>
      </c>
      <c r="O20" s="150" t="n">
        <v>902</v>
      </c>
      <c r="P20" s="150" t="n">
        <v>173</v>
      </c>
      <c r="Q20" s="151" t="n">
        <v>1075</v>
      </c>
      <c r="R20" s="149" t="n">
        <v>1577</v>
      </c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</row>
    <row r="21" s="135" customFormat="true" ht="12.8" hidden="false" customHeight="false" outlineLevel="0" collapsed="false">
      <c r="A21" s="128" t="s">
        <v>501</v>
      </c>
      <c r="B21" s="124" t="s">
        <v>361</v>
      </c>
      <c r="C21" s="115" t="s">
        <v>362</v>
      </c>
      <c r="D21" s="148" t="n">
        <v>2589</v>
      </c>
      <c r="E21" s="148" t="n">
        <v>757</v>
      </c>
      <c r="F21" s="148" t="n">
        <v>2</v>
      </c>
      <c r="G21" s="149" t="n">
        <v>3348</v>
      </c>
      <c r="H21" s="150" t="n">
        <v>171</v>
      </c>
      <c r="I21" s="150" t="n">
        <v>55</v>
      </c>
      <c r="J21" s="151" t="n">
        <v>226</v>
      </c>
      <c r="K21" s="151" t="n">
        <v>4370</v>
      </c>
      <c r="L21" s="151" t="n">
        <v>20</v>
      </c>
      <c r="M21" s="149" t="n">
        <v>4616</v>
      </c>
      <c r="N21" s="152" t="n">
        <v>0.04917319408181</v>
      </c>
      <c r="O21" s="150" t="n">
        <v>172</v>
      </c>
      <c r="P21" s="150" t="n">
        <v>37</v>
      </c>
      <c r="Q21" s="151" t="n">
        <v>209</v>
      </c>
      <c r="R21" s="149" t="n">
        <v>435</v>
      </c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</row>
    <row r="22" s="135" customFormat="true" ht="12.8" hidden="false" customHeight="false" outlineLevel="0" collapsed="false">
      <c r="A22" s="128" t="s">
        <v>501</v>
      </c>
      <c r="B22" s="124" t="s">
        <v>107</v>
      </c>
      <c r="C22" s="115" t="s">
        <v>108</v>
      </c>
      <c r="D22" s="148" t="n">
        <v>2952</v>
      </c>
      <c r="E22" s="148" t="n">
        <v>382</v>
      </c>
      <c r="F22" s="148" t="n">
        <v>2</v>
      </c>
      <c r="G22" s="149" t="n">
        <v>3336</v>
      </c>
      <c r="H22" s="150" t="n">
        <v>1228</v>
      </c>
      <c r="I22" s="150" t="n">
        <v>181</v>
      </c>
      <c r="J22" s="151" t="n">
        <v>1409</v>
      </c>
      <c r="K22" s="151" t="n">
        <v>4473</v>
      </c>
      <c r="L22" s="151" t="n">
        <v>16</v>
      </c>
      <c r="M22" s="149" t="n">
        <v>5898</v>
      </c>
      <c r="N22" s="152" t="n">
        <v>0.23954437266236</v>
      </c>
      <c r="O22" s="150" t="n">
        <v>493</v>
      </c>
      <c r="P22" s="150" t="n">
        <v>244</v>
      </c>
      <c r="Q22" s="151" t="n">
        <v>737</v>
      </c>
      <c r="R22" s="149" t="n">
        <v>2146</v>
      </c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</row>
    <row r="23" s="135" customFormat="true" ht="12.8" hidden="true" customHeight="false" outlineLevel="0" collapsed="false">
      <c r="A23" s="142" t="s">
        <v>553</v>
      </c>
      <c r="B23" s="124" t="s">
        <v>119</v>
      </c>
      <c r="C23" s="115" t="s">
        <v>120</v>
      </c>
      <c r="D23" s="148" t="n">
        <v>2881</v>
      </c>
      <c r="E23" s="148" t="n">
        <v>368</v>
      </c>
      <c r="F23" s="148" t="n">
        <v>7</v>
      </c>
      <c r="G23" s="149" t="n">
        <v>3256</v>
      </c>
      <c r="H23" s="150" t="n">
        <v>334</v>
      </c>
      <c r="I23" s="150" t="n">
        <v>83</v>
      </c>
      <c r="J23" s="151" t="n">
        <v>417</v>
      </c>
      <c r="K23" s="151" t="n">
        <v>4338</v>
      </c>
      <c r="L23" s="151" t="n">
        <v>25</v>
      </c>
      <c r="M23" s="149" t="n">
        <v>4780</v>
      </c>
      <c r="N23" s="152" t="n">
        <v>0.08769716088328</v>
      </c>
      <c r="O23" s="150" t="n">
        <v>418</v>
      </c>
      <c r="P23" s="150" t="n">
        <v>169</v>
      </c>
      <c r="Q23" s="151" t="n">
        <v>587</v>
      </c>
      <c r="R23" s="149" t="n">
        <v>1004</v>
      </c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</row>
    <row r="24" s="135" customFormat="true" ht="12.8" hidden="false" customHeight="false" outlineLevel="0" collapsed="false">
      <c r="A24" s="128" t="s">
        <v>501</v>
      </c>
      <c r="B24" s="124" t="s">
        <v>219</v>
      </c>
      <c r="C24" s="115" t="s">
        <v>220</v>
      </c>
      <c r="D24" s="148" t="n">
        <v>2546</v>
      </c>
      <c r="E24" s="148" t="n">
        <v>689</v>
      </c>
      <c r="F24" s="148" t="n">
        <v>6</v>
      </c>
      <c r="G24" s="149" t="n">
        <v>3241</v>
      </c>
      <c r="H24" s="150" t="n">
        <v>350</v>
      </c>
      <c r="I24" s="150" t="n">
        <v>358</v>
      </c>
      <c r="J24" s="151" t="n">
        <v>708</v>
      </c>
      <c r="K24" s="151" t="n">
        <v>3594</v>
      </c>
      <c r="L24" s="151" t="n">
        <v>6</v>
      </c>
      <c r="M24" s="149" t="n">
        <v>4308</v>
      </c>
      <c r="N24" s="152" t="n">
        <v>0.16457461645746</v>
      </c>
      <c r="O24" s="150" t="n">
        <v>28</v>
      </c>
      <c r="P24" s="150" t="n">
        <v>19</v>
      </c>
      <c r="Q24" s="151" t="n">
        <v>47</v>
      </c>
      <c r="R24" s="149" t="n">
        <v>755</v>
      </c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="135" customFormat="true" ht="12.8" hidden="true" customHeight="false" outlineLevel="0" collapsed="false">
      <c r="A25" s="142" t="s">
        <v>553</v>
      </c>
      <c r="B25" s="124" t="s">
        <v>361</v>
      </c>
      <c r="C25" s="115" t="s">
        <v>362</v>
      </c>
      <c r="D25" s="148" t="n">
        <v>2502</v>
      </c>
      <c r="E25" s="148" t="n">
        <v>724</v>
      </c>
      <c r="F25" s="148" t="n">
        <v>2</v>
      </c>
      <c r="G25" s="149" t="n">
        <v>3228</v>
      </c>
      <c r="H25" s="150" t="n">
        <v>138</v>
      </c>
      <c r="I25" s="150" t="n">
        <v>36</v>
      </c>
      <c r="J25" s="151" t="n">
        <v>174</v>
      </c>
      <c r="K25" s="151" t="n">
        <v>4203</v>
      </c>
      <c r="L25" s="151" t="n">
        <v>17</v>
      </c>
      <c r="M25" s="149" t="n">
        <v>4394</v>
      </c>
      <c r="N25" s="152" t="n">
        <v>0.03975325565456</v>
      </c>
      <c r="O25" s="150" t="n">
        <v>162</v>
      </c>
      <c r="P25" s="150" t="n">
        <v>27</v>
      </c>
      <c r="Q25" s="151" t="n">
        <v>189</v>
      </c>
      <c r="R25" s="149" t="n">
        <v>363</v>
      </c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</row>
    <row r="26" s="135" customFormat="true" ht="12.8" hidden="false" customHeight="false" outlineLevel="0" collapsed="false">
      <c r="A26" s="128" t="s">
        <v>501</v>
      </c>
      <c r="B26" s="124" t="s">
        <v>257</v>
      </c>
      <c r="C26" s="115" t="s">
        <v>258</v>
      </c>
      <c r="D26" s="148" t="n">
        <v>2931</v>
      </c>
      <c r="E26" s="148" t="n">
        <v>76</v>
      </c>
      <c r="F26" s="148" t="n">
        <v>2</v>
      </c>
      <c r="G26" s="149" t="n">
        <v>3009</v>
      </c>
      <c r="H26" s="150" t="n">
        <v>169</v>
      </c>
      <c r="I26" s="150" t="n">
        <v>30</v>
      </c>
      <c r="J26" s="151" t="n">
        <v>199</v>
      </c>
      <c r="K26" s="151" t="n">
        <v>3873</v>
      </c>
      <c r="L26" s="151" t="n">
        <v>21</v>
      </c>
      <c r="M26" s="149" t="n">
        <v>4093</v>
      </c>
      <c r="N26" s="152" t="n">
        <v>0.04887033398821</v>
      </c>
      <c r="O26" s="150" t="n">
        <v>27</v>
      </c>
      <c r="P26" s="150" t="n">
        <v>10</v>
      </c>
      <c r="Q26" s="151" t="n">
        <v>37</v>
      </c>
      <c r="R26" s="149" t="n">
        <v>236</v>
      </c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</row>
    <row r="27" s="135" customFormat="true" ht="12.8" hidden="false" customHeight="false" outlineLevel="0" collapsed="false">
      <c r="A27" s="128" t="s">
        <v>501</v>
      </c>
      <c r="B27" s="124" t="s">
        <v>405</v>
      </c>
      <c r="C27" s="115" t="s">
        <v>406</v>
      </c>
      <c r="D27" s="148" t="n">
        <v>2725</v>
      </c>
      <c r="E27" s="148" t="n">
        <v>231</v>
      </c>
      <c r="F27" s="148" t="n">
        <v>1</v>
      </c>
      <c r="G27" s="149" t="n">
        <v>2957</v>
      </c>
      <c r="H27" s="150" t="n">
        <v>449</v>
      </c>
      <c r="I27" s="150" t="n">
        <v>806</v>
      </c>
      <c r="J27" s="151" t="n">
        <v>1255</v>
      </c>
      <c r="K27" s="151" t="n">
        <v>2582</v>
      </c>
      <c r="L27" s="151" t="n">
        <v>10</v>
      </c>
      <c r="M27" s="149" t="n">
        <v>3847</v>
      </c>
      <c r="N27" s="152" t="n">
        <v>0.32707844670315</v>
      </c>
      <c r="O27" s="150" t="n">
        <v>282</v>
      </c>
      <c r="P27" s="150" t="n">
        <v>492</v>
      </c>
      <c r="Q27" s="151" t="n">
        <v>774</v>
      </c>
      <c r="R27" s="149" t="n">
        <v>2029</v>
      </c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="135" customFormat="true" ht="12.8" hidden="true" customHeight="false" outlineLevel="0" collapsed="false">
      <c r="A28" s="142" t="s">
        <v>553</v>
      </c>
      <c r="B28" s="124" t="s">
        <v>219</v>
      </c>
      <c r="C28" s="115" t="s">
        <v>220</v>
      </c>
      <c r="D28" s="148" t="n">
        <v>2163</v>
      </c>
      <c r="E28" s="148" t="n">
        <v>626</v>
      </c>
      <c r="F28" s="148" t="n">
        <v>6</v>
      </c>
      <c r="G28" s="149" t="n">
        <v>2795</v>
      </c>
      <c r="H28" s="150" t="n">
        <v>289</v>
      </c>
      <c r="I28" s="150" t="n">
        <v>250</v>
      </c>
      <c r="J28" s="151" t="n">
        <v>539</v>
      </c>
      <c r="K28" s="151" t="n">
        <v>3262</v>
      </c>
      <c r="L28" s="151" t="n">
        <v>6</v>
      </c>
      <c r="M28" s="149" t="n">
        <v>3807</v>
      </c>
      <c r="N28" s="152" t="n">
        <v>0.14180478821363</v>
      </c>
      <c r="O28" s="150" t="n">
        <v>25</v>
      </c>
      <c r="P28" s="150" t="n">
        <v>12</v>
      </c>
      <c r="Q28" s="151" t="n">
        <v>37</v>
      </c>
      <c r="R28" s="149" t="n">
        <v>576</v>
      </c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</row>
    <row r="29" s="135" customFormat="true" ht="12.8" hidden="true" customHeight="false" outlineLevel="0" collapsed="false">
      <c r="A29" s="128" t="s">
        <v>554</v>
      </c>
      <c r="B29" s="54" t="s">
        <v>47</v>
      </c>
      <c r="C29" s="115" t="s">
        <v>48</v>
      </c>
      <c r="D29" s="148" t="n">
        <v>2591</v>
      </c>
      <c r="E29" s="148" t="n">
        <v>36</v>
      </c>
      <c r="F29" s="148" t="n">
        <v>2</v>
      </c>
      <c r="G29" s="149" t="n">
        <v>2629</v>
      </c>
      <c r="H29" s="150" t="n">
        <v>1576</v>
      </c>
      <c r="I29" s="150" t="n">
        <v>578</v>
      </c>
      <c r="J29" s="151" t="n">
        <v>2154</v>
      </c>
      <c r="K29" s="151" t="n">
        <v>194</v>
      </c>
      <c r="L29" s="151" t="n">
        <v>9</v>
      </c>
      <c r="M29" s="149" t="n">
        <v>2357</v>
      </c>
      <c r="N29" s="159" t="n">
        <v>0.91737649063032</v>
      </c>
      <c r="O29" s="150" t="n">
        <v>100</v>
      </c>
      <c r="P29" s="150" t="n">
        <v>119</v>
      </c>
      <c r="Q29" s="151" t="n">
        <v>219</v>
      </c>
      <c r="R29" s="149" t="n">
        <v>2373</v>
      </c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</row>
    <row r="30" s="135" customFormat="true" ht="12.8" hidden="true" customHeight="false" outlineLevel="0" collapsed="false">
      <c r="A30" s="128" t="s">
        <v>554</v>
      </c>
      <c r="B30" s="54" t="s">
        <v>51</v>
      </c>
      <c r="C30" s="115" t="s">
        <v>52</v>
      </c>
      <c r="D30" s="148" t="n">
        <v>2017</v>
      </c>
      <c r="E30" s="148" t="n">
        <v>468</v>
      </c>
      <c r="F30" s="148" t="n">
        <v>1</v>
      </c>
      <c r="G30" s="149" t="n">
        <v>2486</v>
      </c>
      <c r="H30" s="150" t="n">
        <v>35</v>
      </c>
      <c r="I30" s="150" t="n">
        <v>171</v>
      </c>
      <c r="J30" s="151" t="n">
        <v>206</v>
      </c>
      <c r="K30" s="151" t="n">
        <v>1340</v>
      </c>
      <c r="L30" s="151" t="n">
        <v>36</v>
      </c>
      <c r="M30" s="149" t="n">
        <v>1582</v>
      </c>
      <c r="N30" s="159" t="n">
        <v>0.13324708926261</v>
      </c>
      <c r="O30" s="150" t="n">
        <v>24</v>
      </c>
      <c r="P30" s="150" t="n">
        <v>106</v>
      </c>
      <c r="Q30" s="151" t="n">
        <v>130</v>
      </c>
      <c r="R30" s="149" t="n">
        <v>336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</row>
    <row r="31" s="135" customFormat="true" ht="12.8" hidden="true" customHeight="false" outlineLevel="0" collapsed="false">
      <c r="A31" s="142" t="s">
        <v>553</v>
      </c>
      <c r="B31" s="124" t="s">
        <v>341</v>
      </c>
      <c r="C31" s="115" t="s">
        <v>342</v>
      </c>
      <c r="D31" s="148" t="n">
        <v>1819</v>
      </c>
      <c r="E31" s="148" t="n">
        <v>650</v>
      </c>
      <c r="F31" s="148" t="n">
        <v>4</v>
      </c>
      <c r="G31" s="149" t="n">
        <v>2473</v>
      </c>
      <c r="H31" s="150" t="n">
        <v>70</v>
      </c>
      <c r="I31" s="150" t="n">
        <v>7</v>
      </c>
      <c r="J31" s="151" t="n">
        <v>77</v>
      </c>
      <c r="K31" s="151" t="n">
        <v>4932</v>
      </c>
      <c r="L31" s="151" t="n">
        <v>23</v>
      </c>
      <c r="M31" s="149" t="n">
        <v>5032</v>
      </c>
      <c r="N31" s="152" t="n">
        <v>0.01537232980635</v>
      </c>
      <c r="O31" s="150" t="n">
        <v>285</v>
      </c>
      <c r="P31" s="150" t="n">
        <v>73</v>
      </c>
      <c r="Q31" s="151" t="n">
        <v>358</v>
      </c>
      <c r="R31" s="149" t="n">
        <v>435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</row>
    <row r="32" s="135" customFormat="true" ht="12.8" hidden="false" customHeight="false" outlineLevel="0" collapsed="false">
      <c r="A32" s="128" t="s">
        <v>501</v>
      </c>
      <c r="B32" s="124" t="s">
        <v>425</v>
      </c>
      <c r="C32" s="115" t="s">
        <v>426</v>
      </c>
      <c r="D32" s="148" t="n">
        <v>2246</v>
      </c>
      <c r="E32" s="148" t="n">
        <v>188</v>
      </c>
      <c r="F32" s="148" t="n">
        <v>9</v>
      </c>
      <c r="G32" s="149" t="n">
        <v>2443</v>
      </c>
      <c r="H32" s="150" t="n">
        <v>1088</v>
      </c>
      <c r="I32" s="150" t="n">
        <v>1864</v>
      </c>
      <c r="J32" s="151" t="n">
        <v>2952</v>
      </c>
      <c r="K32" s="151" t="n">
        <v>697</v>
      </c>
      <c r="L32" s="151" t="n">
        <v>11</v>
      </c>
      <c r="M32" s="149" t="n">
        <v>3660</v>
      </c>
      <c r="N32" s="152" t="n">
        <v>0.80898876404494</v>
      </c>
      <c r="O32" s="150" t="n">
        <v>1356</v>
      </c>
      <c r="P32" s="150" t="n">
        <v>208</v>
      </c>
      <c r="Q32" s="151" t="n">
        <v>1564</v>
      </c>
      <c r="R32" s="149" t="n">
        <v>4516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="135" customFormat="true" ht="12.8" hidden="false" customHeight="false" outlineLevel="0" collapsed="false">
      <c r="A33" s="128" t="s">
        <v>501</v>
      </c>
      <c r="B33" s="124" t="s">
        <v>309</v>
      </c>
      <c r="C33" s="115" t="s">
        <v>310</v>
      </c>
      <c r="D33" s="148" t="n">
        <v>2037</v>
      </c>
      <c r="E33" s="148" t="n">
        <v>378</v>
      </c>
      <c r="F33" s="148" t="n">
        <v>1</v>
      </c>
      <c r="G33" s="149" t="n">
        <v>2416</v>
      </c>
      <c r="H33" s="150" t="n">
        <v>478</v>
      </c>
      <c r="I33" s="150" t="n">
        <v>57</v>
      </c>
      <c r="J33" s="151" t="n">
        <v>535</v>
      </c>
      <c r="K33" s="151" t="n">
        <v>2270</v>
      </c>
      <c r="L33" s="151" t="n">
        <v>26</v>
      </c>
      <c r="M33" s="149" t="n">
        <v>2831</v>
      </c>
      <c r="N33" s="152" t="n">
        <v>0.19073083778966</v>
      </c>
      <c r="O33" s="150" t="n">
        <v>135</v>
      </c>
      <c r="P33" s="150" t="n">
        <v>71</v>
      </c>
      <c r="Q33" s="151" t="n">
        <v>206</v>
      </c>
      <c r="R33" s="149" t="n">
        <v>741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</row>
    <row r="34" s="135" customFormat="true" ht="12.8" hidden="true" customHeight="false" outlineLevel="0" collapsed="false">
      <c r="A34" s="142" t="s">
        <v>553</v>
      </c>
      <c r="B34" s="124" t="s">
        <v>405</v>
      </c>
      <c r="C34" s="115" t="s">
        <v>406</v>
      </c>
      <c r="D34" s="148" t="n">
        <v>2189</v>
      </c>
      <c r="E34" s="148" t="n">
        <v>213</v>
      </c>
      <c r="F34" s="148" t="n">
        <v>1</v>
      </c>
      <c r="G34" s="149" t="n">
        <v>2403</v>
      </c>
      <c r="H34" s="150" t="n">
        <v>218</v>
      </c>
      <c r="I34" s="150" t="n">
        <v>584</v>
      </c>
      <c r="J34" s="151" t="n">
        <v>802</v>
      </c>
      <c r="K34" s="151" t="n">
        <v>2415</v>
      </c>
      <c r="L34" s="151" t="n">
        <v>9</v>
      </c>
      <c r="M34" s="149" t="n">
        <v>3226</v>
      </c>
      <c r="N34" s="152" t="n">
        <v>0.24930059061237</v>
      </c>
      <c r="O34" s="150" t="n">
        <v>210</v>
      </c>
      <c r="P34" s="150" t="n">
        <v>445</v>
      </c>
      <c r="Q34" s="151" t="n">
        <v>655</v>
      </c>
      <c r="R34" s="149" t="n">
        <v>1457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</row>
    <row r="35" s="135" customFormat="true" ht="12.8" hidden="true" customHeight="false" outlineLevel="0" collapsed="false">
      <c r="A35" s="128" t="s">
        <v>554</v>
      </c>
      <c r="B35" s="54" t="s">
        <v>199</v>
      </c>
      <c r="C35" s="115" t="s">
        <v>200</v>
      </c>
      <c r="D35" s="148" t="n">
        <v>2202</v>
      </c>
      <c r="E35" s="148" t="n">
        <v>153</v>
      </c>
      <c r="F35" s="148" t="n">
        <v>2</v>
      </c>
      <c r="G35" s="149" t="n">
        <v>2357</v>
      </c>
      <c r="H35" s="150" t="n">
        <v>1782</v>
      </c>
      <c r="I35" s="150" t="n">
        <v>45</v>
      </c>
      <c r="J35" s="151" t="n">
        <v>1827</v>
      </c>
      <c r="K35" s="151" t="n">
        <v>1833</v>
      </c>
      <c r="L35" s="151" t="n">
        <v>12</v>
      </c>
      <c r="M35" s="149" t="n">
        <v>3672</v>
      </c>
      <c r="N35" s="159" t="n">
        <v>0.49918032786885</v>
      </c>
      <c r="O35" s="150" t="n">
        <v>499</v>
      </c>
      <c r="P35" s="150" t="n">
        <v>120</v>
      </c>
      <c r="Q35" s="151" t="n">
        <v>619</v>
      </c>
      <c r="R35" s="149" t="n">
        <v>2446</v>
      </c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</row>
    <row r="36" s="135" customFormat="true" ht="12.8" hidden="true" customHeight="false" outlineLevel="0" collapsed="false">
      <c r="A36" s="142" t="s">
        <v>553</v>
      </c>
      <c r="B36" s="124" t="s">
        <v>107</v>
      </c>
      <c r="C36" s="115" t="s">
        <v>108</v>
      </c>
      <c r="D36" s="148" t="n">
        <v>1870</v>
      </c>
      <c r="E36" s="148" t="n">
        <v>298</v>
      </c>
      <c r="F36" s="148" t="n">
        <v>1</v>
      </c>
      <c r="G36" s="149" t="n">
        <v>2169</v>
      </c>
      <c r="H36" s="150" t="n">
        <v>564</v>
      </c>
      <c r="I36" s="150" t="n">
        <v>95</v>
      </c>
      <c r="J36" s="151" t="n">
        <v>659</v>
      </c>
      <c r="K36" s="151" t="n">
        <v>3465</v>
      </c>
      <c r="L36" s="151" t="n">
        <v>11</v>
      </c>
      <c r="M36" s="149" t="n">
        <v>4135</v>
      </c>
      <c r="N36" s="152" t="n">
        <v>0.159796314258</v>
      </c>
      <c r="O36" s="150" t="n">
        <v>357</v>
      </c>
      <c r="P36" s="150" t="n">
        <v>152</v>
      </c>
      <c r="Q36" s="151" t="n">
        <v>509</v>
      </c>
      <c r="R36" s="149" t="n">
        <v>1168</v>
      </c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</row>
    <row r="37" s="135" customFormat="true" ht="12.8" hidden="false" customHeight="false" outlineLevel="0" collapsed="false">
      <c r="A37" s="128" t="s">
        <v>501</v>
      </c>
      <c r="B37" s="124" t="s">
        <v>457</v>
      </c>
      <c r="C37" s="115" t="s">
        <v>458</v>
      </c>
      <c r="D37" s="148" t="n">
        <v>2037</v>
      </c>
      <c r="E37" s="148" t="n">
        <v>88</v>
      </c>
      <c r="F37" s="148" t="n">
        <v>2</v>
      </c>
      <c r="G37" s="149" t="n">
        <v>2127</v>
      </c>
      <c r="H37" s="150" t="n">
        <v>63</v>
      </c>
      <c r="I37" s="150" t="n">
        <v>57</v>
      </c>
      <c r="J37" s="151" t="n">
        <v>120</v>
      </c>
      <c r="K37" s="151" t="n">
        <v>3224</v>
      </c>
      <c r="L37" s="151" t="n">
        <v>21</v>
      </c>
      <c r="M37" s="149" t="n">
        <v>3365</v>
      </c>
      <c r="N37" s="152" t="n">
        <v>0.03588516746411</v>
      </c>
      <c r="O37" s="150" t="n">
        <v>58</v>
      </c>
      <c r="P37" s="150" t="n">
        <v>47</v>
      </c>
      <c r="Q37" s="151" t="n">
        <v>105</v>
      </c>
      <c r="R37" s="149" t="n">
        <v>225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</row>
    <row r="38" s="135" customFormat="true" ht="12.8" hidden="true" customHeight="false" outlineLevel="0" collapsed="false">
      <c r="A38" s="142" t="s">
        <v>553</v>
      </c>
      <c r="B38" s="124" t="s">
        <v>457</v>
      </c>
      <c r="C38" s="115" t="s">
        <v>458</v>
      </c>
      <c r="D38" s="148" t="n">
        <v>1882</v>
      </c>
      <c r="E38" s="148" t="n">
        <v>65</v>
      </c>
      <c r="F38" s="148" t="n">
        <v>2</v>
      </c>
      <c r="G38" s="149" t="n">
        <v>1949</v>
      </c>
      <c r="H38" s="150" t="n">
        <v>33</v>
      </c>
      <c r="I38" s="150" t="n">
        <v>36</v>
      </c>
      <c r="J38" s="151" t="n">
        <v>69</v>
      </c>
      <c r="K38" s="151" t="n">
        <v>3018</v>
      </c>
      <c r="L38" s="151" t="n">
        <v>17</v>
      </c>
      <c r="M38" s="149" t="n">
        <v>3104</v>
      </c>
      <c r="N38" s="152" t="n">
        <v>0.022351797862</v>
      </c>
      <c r="O38" s="150" t="n">
        <v>39</v>
      </c>
      <c r="P38" s="150" t="n">
        <v>30</v>
      </c>
      <c r="Q38" s="151" t="n">
        <v>69</v>
      </c>
      <c r="R38" s="149" t="n">
        <v>138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</row>
    <row r="39" s="135" customFormat="true" ht="12.8" hidden="false" customHeight="false" outlineLevel="0" collapsed="false">
      <c r="A39" s="128" t="s">
        <v>501</v>
      </c>
      <c r="B39" s="124" t="s">
        <v>393</v>
      </c>
      <c r="C39" s="115" t="s">
        <v>394</v>
      </c>
      <c r="D39" s="148" t="n">
        <v>1673</v>
      </c>
      <c r="E39" s="148" t="n">
        <v>210</v>
      </c>
      <c r="F39" s="148" t="n">
        <v>1</v>
      </c>
      <c r="G39" s="149" t="n">
        <v>1884</v>
      </c>
      <c r="H39" s="150" t="n">
        <v>968</v>
      </c>
      <c r="I39" s="150" t="n">
        <v>155</v>
      </c>
      <c r="J39" s="151" t="n">
        <v>1123</v>
      </c>
      <c r="K39" s="151" t="n">
        <v>1399</v>
      </c>
      <c r="L39" s="151" t="n">
        <v>34</v>
      </c>
      <c r="M39" s="149" t="n">
        <v>2556</v>
      </c>
      <c r="N39" s="152" t="n">
        <v>0.44528152260111</v>
      </c>
      <c r="O39" s="150" t="n">
        <v>385</v>
      </c>
      <c r="P39" s="150" t="n">
        <v>145</v>
      </c>
      <c r="Q39" s="151" t="n">
        <v>530</v>
      </c>
      <c r="R39" s="149" t="n">
        <v>1653</v>
      </c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</row>
    <row r="40" s="135" customFormat="true" ht="12.8" hidden="true" customHeight="false" outlineLevel="0" collapsed="false">
      <c r="A40" s="142" t="s">
        <v>553</v>
      </c>
      <c r="B40" s="124" t="s">
        <v>257</v>
      </c>
      <c r="C40" s="115" t="s">
        <v>258</v>
      </c>
      <c r="D40" s="148" t="n">
        <v>1815</v>
      </c>
      <c r="E40" s="148" t="n">
        <v>46</v>
      </c>
      <c r="F40" s="148" t="n">
        <v>1</v>
      </c>
      <c r="G40" s="149" t="n">
        <v>1862</v>
      </c>
      <c r="H40" s="150" t="n">
        <v>80</v>
      </c>
      <c r="I40" s="150" t="n">
        <v>13</v>
      </c>
      <c r="J40" s="151" t="n">
        <v>93</v>
      </c>
      <c r="K40" s="151" t="n">
        <v>2483</v>
      </c>
      <c r="L40" s="151" t="n">
        <v>20</v>
      </c>
      <c r="M40" s="149" t="n">
        <v>2596</v>
      </c>
      <c r="N40" s="152" t="n">
        <v>0.03610248447205</v>
      </c>
      <c r="O40" s="150" t="n">
        <v>22</v>
      </c>
      <c r="P40" s="150" t="n">
        <v>4</v>
      </c>
      <c r="Q40" s="151" t="n">
        <v>26</v>
      </c>
      <c r="R40" s="149" t="n">
        <v>119</v>
      </c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</row>
    <row r="41" s="135" customFormat="true" ht="12.8" hidden="false" customHeight="false" outlineLevel="0" collapsed="false">
      <c r="A41" s="128" t="s">
        <v>501</v>
      </c>
      <c r="B41" s="124" t="s">
        <v>171</v>
      </c>
      <c r="C41" s="115" t="s">
        <v>172</v>
      </c>
      <c r="D41" s="148" t="n">
        <v>1807</v>
      </c>
      <c r="E41" s="148" t="n">
        <v>46</v>
      </c>
      <c r="F41" s="148" t="n">
        <v>1</v>
      </c>
      <c r="G41" s="149" t="n">
        <v>1854</v>
      </c>
      <c r="H41" s="150" t="n">
        <v>1780</v>
      </c>
      <c r="I41" s="150" t="n">
        <v>2</v>
      </c>
      <c r="J41" s="151" t="n">
        <v>1782</v>
      </c>
      <c r="K41" s="151" t="n">
        <v>763</v>
      </c>
      <c r="L41" s="151" t="n">
        <v>5</v>
      </c>
      <c r="M41" s="149" t="n">
        <v>2550</v>
      </c>
      <c r="N41" s="152" t="n">
        <v>0.70019646365422</v>
      </c>
      <c r="O41" s="150" t="n">
        <v>232</v>
      </c>
      <c r="P41" s="150" t="n">
        <v>10</v>
      </c>
      <c r="Q41" s="151" t="n">
        <v>242</v>
      </c>
      <c r="R41" s="149" t="n">
        <v>2024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</row>
    <row r="42" s="135" customFormat="true" ht="12.8" hidden="false" customHeight="false" outlineLevel="0" collapsed="false">
      <c r="A42" s="128" t="s">
        <v>501</v>
      </c>
      <c r="B42" s="124" t="s">
        <v>277</v>
      </c>
      <c r="C42" s="115" t="s">
        <v>278</v>
      </c>
      <c r="D42" s="148" t="n">
        <v>905</v>
      </c>
      <c r="E42" s="148" t="n">
        <v>916</v>
      </c>
      <c r="F42" s="148" t="n">
        <v>4</v>
      </c>
      <c r="G42" s="149" t="n">
        <v>1825</v>
      </c>
      <c r="H42" s="150" t="n">
        <v>285</v>
      </c>
      <c r="I42" s="150" t="n">
        <v>52</v>
      </c>
      <c r="J42" s="151" t="n">
        <v>337</v>
      </c>
      <c r="K42" s="151" t="n">
        <v>2557</v>
      </c>
      <c r="L42" s="151" t="n">
        <v>9</v>
      </c>
      <c r="M42" s="149" t="n">
        <v>2903</v>
      </c>
      <c r="N42" s="152" t="n">
        <v>0.11644782308224</v>
      </c>
      <c r="O42" s="150" t="n">
        <v>491</v>
      </c>
      <c r="P42" s="150" t="n">
        <v>80</v>
      </c>
      <c r="Q42" s="151" t="n">
        <v>571</v>
      </c>
      <c r="R42" s="149" t="n">
        <v>908</v>
      </c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</row>
    <row r="43" s="135" customFormat="true" ht="12.8" hidden="true" customHeight="false" outlineLevel="0" collapsed="false">
      <c r="A43" s="142" t="s">
        <v>553</v>
      </c>
      <c r="B43" s="124" t="s">
        <v>309</v>
      </c>
      <c r="C43" s="115" t="s">
        <v>310</v>
      </c>
      <c r="D43" s="148" t="n">
        <v>1428</v>
      </c>
      <c r="E43" s="148" t="n">
        <v>365</v>
      </c>
      <c r="F43" s="148" t="n">
        <v>1</v>
      </c>
      <c r="G43" s="149" t="n">
        <v>1794</v>
      </c>
      <c r="H43" s="150" t="n">
        <v>83</v>
      </c>
      <c r="I43" s="150" t="n">
        <v>40</v>
      </c>
      <c r="J43" s="151" t="n">
        <v>123</v>
      </c>
      <c r="K43" s="151" t="n">
        <v>2046</v>
      </c>
      <c r="L43" s="151" t="n">
        <v>18</v>
      </c>
      <c r="M43" s="149" t="n">
        <v>2187</v>
      </c>
      <c r="N43" s="152" t="n">
        <v>0.0567081604426</v>
      </c>
      <c r="O43" s="150" t="n">
        <v>106</v>
      </c>
      <c r="P43" s="150" t="n">
        <v>55</v>
      </c>
      <c r="Q43" s="151" t="n">
        <v>161</v>
      </c>
      <c r="R43" s="149" t="n">
        <v>284</v>
      </c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</row>
    <row r="44" s="135" customFormat="true" ht="12.8" hidden="true" customHeight="false" outlineLevel="0" collapsed="false">
      <c r="A44" s="128" t="s">
        <v>554</v>
      </c>
      <c r="B44" s="54" t="s">
        <v>187</v>
      </c>
      <c r="C44" s="115" t="s">
        <v>188</v>
      </c>
      <c r="D44" s="148" t="n">
        <v>1496</v>
      </c>
      <c r="E44" s="148" t="n">
        <v>275</v>
      </c>
      <c r="F44" s="148" t="n">
        <v>3</v>
      </c>
      <c r="G44" s="149" t="n">
        <v>1774</v>
      </c>
      <c r="H44" s="150" t="n">
        <v>46</v>
      </c>
      <c r="I44" s="150" t="n">
        <v>48</v>
      </c>
      <c r="J44" s="151" t="n">
        <v>94</v>
      </c>
      <c r="K44" s="151" t="n">
        <v>1078</v>
      </c>
      <c r="L44" s="151" t="n">
        <v>14</v>
      </c>
      <c r="M44" s="149" t="n">
        <v>1186</v>
      </c>
      <c r="N44" s="159" t="n">
        <v>0.080204778157</v>
      </c>
      <c r="O44" s="150" t="n">
        <v>14</v>
      </c>
      <c r="P44" s="150" t="n">
        <v>32</v>
      </c>
      <c r="Q44" s="151" t="n">
        <v>46</v>
      </c>
      <c r="R44" s="149" t="n">
        <v>140</v>
      </c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</row>
    <row r="45" s="135" customFormat="true" ht="12.8" hidden="true" customHeight="false" outlineLevel="0" collapsed="false">
      <c r="A45" s="128" t="s">
        <v>555</v>
      </c>
      <c r="B45" s="54" t="s">
        <v>119</v>
      </c>
      <c r="C45" s="115" t="s">
        <v>120</v>
      </c>
      <c r="D45" s="148" t="n">
        <v>1580</v>
      </c>
      <c r="E45" s="148" t="n">
        <v>145</v>
      </c>
      <c r="F45" s="148" t="n">
        <v>1</v>
      </c>
      <c r="G45" s="149" t="n">
        <v>1726</v>
      </c>
      <c r="H45" s="150" t="n">
        <v>208</v>
      </c>
      <c r="I45" s="150" t="n">
        <v>58</v>
      </c>
      <c r="J45" s="151" t="n">
        <v>266</v>
      </c>
      <c r="K45" s="151" t="n">
        <v>2082</v>
      </c>
      <c r="L45" s="151" t="n">
        <v>4</v>
      </c>
      <c r="M45" s="149" t="n">
        <v>2352</v>
      </c>
      <c r="N45" s="152" t="n">
        <v>0.11328790459966</v>
      </c>
      <c r="O45" s="150" t="n">
        <v>259</v>
      </c>
      <c r="P45" s="150" t="n">
        <v>109</v>
      </c>
      <c r="Q45" s="151" t="n">
        <v>368</v>
      </c>
      <c r="R45" s="149" t="n">
        <v>634</v>
      </c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</row>
    <row r="46" s="135" customFormat="true" ht="12.8" hidden="true" customHeight="false" outlineLevel="0" collapsed="false">
      <c r="A46" s="128" t="s">
        <v>554</v>
      </c>
      <c r="B46" s="54" t="s">
        <v>341</v>
      </c>
      <c r="C46" s="115" t="s">
        <v>342</v>
      </c>
      <c r="D46" s="148" t="n">
        <v>1320</v>
      </c>
      <c r="E46" s="148" t="n">
        <v>401</v>
      </c>
      <c r="F46" s="148" t="n">
        <v>1</v>
      </c>
      <c r="G46" s="149" t="n">
        <v>1722</v>
      </c>
      <c r="H46" s="150" t="n">
        <v>154</v>
      </c>
      <c r="I46" s="150" t="n">
        <v>15</v>
      </c>
      <c r="J46" s="151" t="n">
        <v>169</v>
      </c>
      <c r="K46" s="151" t="n">
        <v>3127</v>
      </c>
      <c r="L46" s="151" t="n">
        <v>12</v>
      </c>
      <c r="M46" s="149" t="n">
        <v>3308</v>
      </c>
      <c r="N46" s="159" t="n">
        <v>0.05127427184466</v>
      </c>
      <c r="O46" s="150" t="n">
        <v>411</v>
      </c>
      <c r="P46" s="150" t="n">
        <v>54</v>
      </c>
      <c r="Q46" s="151" t="n">
        <v>465</v>
      </c>
      <c r="R46" s="149" t="n">
        <v>634</v>
      </c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</row>
    <row r="47" s="135" customFormat="true" ht="12.8" hidden="true" customHeight="false" outlineLevel="0" collapsed="false">
      <c r="A47" s="128" t="s">
        <v>554</v>
      </c>
      <c r="B47" s="54" t="s">
        <v>107</v>
      </c>
      <c r="C47" s="115" t="s">
        <v>108</v>
      </c>
      <c r="D47" s="148" t="n">
        <v>1499</v>
      </c>
      <c r="E47" s="148" t="n">
        <v>177</v>
      </c>
      <c r="F47" s="148" t="n">
        <v>1</v>
      </c>
      <c r="G47" s="149" t="n">
        <v>1677</v>
      </c>
      <c r="H47" s="150" t="n">
        <v>622</v>
      </c>
      <c r="I47" s="150" t="n">
        <v>114</v>
      </c>
      <c r="J47" s="151" t="n">
        <v>736</v>
      </c>
      <c r="K47" s="151" t="n">
        <v>2248</v>
      </c>
      <c r="L47" s="151" t="n">
        <v>12</v>
      </c>
      <c r="M47" s="149" t="n">
        <v>2996</v>
      </c>
      <c r="N47" s="159" t="n">
        <v>0.24664879356568</v>
      </c>
      <c r="O47" s="150" t="n">
        <v>249</v>
      </c>
      <c r="P47" s="150" t="n">
        <v>178</v>
      </c>
      <c r="Q47" s="151" t="n">
        <v>427</v>
      </c>
      <c r="R47" s="149" t="n">
        <v>1163</v>
      </c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</row>
    <row r="48" s="135" customFormat="true" ht="12.8" hidden="true" customHeight="false" outlineLevel="0" collapsed="false">
      <c r="A48" s="142" t="s">
        <v>553</v>
      </c>
      <c r="B48" s="124" t="s">
        <v>277</v>
      </c>
      <c r="C48" s="115" t="s">
        <v>278</v>
      </c>
      <c r="D48" s="148" t="n">
        <v>750</v>
      </c>
      <c r="E48" s="148" t="n">
        <v>887</v>
      </c>
      <c r="F48" s="148" t="n">
        <v>3</v>
      </c>
      <c r="G48" s="149" t="n">
        <v>1640</v>
      </c>
      <c r="H48" s="150" t="n">
        <v>198</v>
      </c>
      <c r="I48" s="150" t="n">
        <v>46</v>
      </c>
      <c r="J48" s="151" t="n">
        <v>244</v>
      </c>
      <c r="K48" s="151" t="n">
        <v>2368</v>
      </c>
      <c r="L48" s="151" t="n">
        <v>7</v>
      </c>
      <c r="M48" s="149" t="n">
        <v>2619</v>
      </c>
      <c r="N48" s="152" t="n">
        <v>0.09341500765697</v>
      </c>
      <c r="O48" s="150" t="n">
        <v>447</v>
      </c>
      <c r="P48" s="150" t="n">
        <v>55</v>
      </c>
      <c r="Q48" s="151" t="n">
        <v>502</v>
      </c>
      <c r="R48" s="149" t="n">
        <v>746</v>
      </c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</row>
    <row r="49" s="135" customFormat="true" ht="12.8" hidden="true" customHeight="false" outlineLevel="0" collapsed="false">
      <c r="A49" s="142" t="s">
        <v>553</v>
      </c>
      <c r="B49" s="124" t="s">
        <v>393</v>
      </c>
      <c r="C49" s="115" t="s">
        <v>394</v>
      </c>
      <c r="D49" s="148" t="n">
        <v>1460</v>
      </c>
      <c r="E49" s="148" t="n">
        <v>178</v>
      </c>
      <c r="F49" s="148" t="n">
        <v>1</v>
      </c>
      <c r="G49" s="149" t="n">
        <v>1639</v>
      </c>
      <c r="H49" s="150" t="n">
        <v>686</v>
      </c>
      <c r="I49" s="150" t="n">
        <v>138</v>
      </c>
      <c r="J49" s="151" t="n">
        <v>824</v>
      </c>
      <c r="K49" s="151" t="n">
        <v>1254</v>
      </c>
      <c r="L49" s="151" t="n">
        <v>29</v>
      </c>
      <c r="M49" s="149" t="n">
        <v>2107</v>
      </c>
      <c r="N49" s="152" t="n">
        <v>0.39653512993263</v>
      </c>
      <c r="O49" s="150" t="n">
        <v>294</v>
      </c>
      <c r="P49" s="150" t="n">
        <v>140</v>
      </c>
      <c r="Q49" s="151" t="n">
        <v>434</v>
      </c>
      <c r="R49" s="149" t="n">
        <v>1258</v>
      </c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</row>
    <row r="50" s="135" customFormat="true" ht="12.8" hidden="true" customHeight="false" outlineLevel="0" collapsed="false">
      <c r="A50" s="128" t="s">
        <v>555</v>
      </c>
      <c r="B50" s="54" t="s">
        <v>47</v>
      </c>
      <c r="C50" s="115" t="s">
        <v>48</v>
      </c>
      <c r="D50" s="148" t="n">
        <v>1609</v>
      </c>
      <c r="E50" s="148" t="n">
        <v>19</v>
      </c>
      <c r="F50" s="148" t="n">
        <v>0</v>
      </c>
      <c r="G50" s="149" t="n">
        <v>1628</v>
      </c>
      <c r="H50" s="150" t="n">
        <v>977</v>
      </c>
      <c r="I50" s="150" t="n">
        <v>312</v>
      </c>
      <c r="J50" s="151" t="n">
        <v>1289</v>
      </c>
      <c r="K50" s="151" t="n">
        <v>104</v>
      </c>
      <c r="L50" s="151" t="n">
        <v>7</v>
      </c>
      <c r="M50" s="149" t="n">
        <v>1400</v>
      </c>
      <c r="N50" s="152" t="n">
        <v>0.92534099066762</v>
      </c>
      <c r="O50" s="150" t="n">
        <v>60</v>
      </c>
      <c r="P50" s="150" t="n">
        <v>63</v>
      </c>
      <c r="Q50" s="151" t="n">
        <v>123</v>
      </c>
      <c r="R50" s="149" t="n">
        <v>1412</v>
      </c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</row>
    <row r="51" s="135" customFormat="true" ht="12.8" hidden="true" customHeight="false" outlineLevel="0" collapsed="false">
      <c r="A51" s="128" t="s">
        <v>555</v>
      </c>
      <c r="B51" s="54" t="s">
        <v>51</v>
      </c>
      <c r="C51" s="115" t="s">
        <v>52</v>
      </c>
      <c r="D51" s="148" t="n">
        <v>1319</v>
      </c>
      <c r="E51" s="148" t="n">
        <v>295</v>
      </c>
      <c r="F51" s="148" t="n">
        <v>0</v>
      </c>
      <c r="G51" s="149" t="n">
        <v>1614</v>
      </c>
      <c r="H51" s="150" t="n">
        <v>25</v>
      </c>
      <c r="I51" s="150" t="n">
        <v>96</v>
      </c>
      <c r="J51" s="151" t="n">
        <v>121</v>
      </c>
      <c r="K51" s="151" t="n">
        <v>911</v>
      </c>
      <c r="L51" s="151" t="n">
        <v>21</v>
      </c>
      <c r="M51" s="149" t="n">
        <v>1053</v>
      </c>
      <c r="N51" s="152" t="n">
        <v>0.1172480620155</v>
      </c>
      <c r="O51" s="150" t="n">
        <v>17</v>
      </c>
      <c r="P51" s="150" t="n">
        <v>67</v>
      </c>
      <c r="Q51" s="151" t="n">
        <v>84</v>
      </c>
      <c r="R51" s="149" t="n">
        <v>205</v>
      </c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</row>
    <row r="52" s="135" customFormat="true" ht="12.8" hidden="false" customHeight="false" outlineLevel="0" collapsed="false">
      <c r="A52" s="128" t="s">
        <v>501</v>
      </c>
      <c r="B52" s="124" t="s">
        <v>155</v>
      </c>
      <c r="C52" s="115" t="s">
        <v>156</v>
      </c>
      <c r="D52" s="148" t="n">
        <v>1312</v>
      </c>
      <c r="E52" s="148" t="n">
        <v>205</v>
      </c>
      <c r="F52" s="148" t="n">
        <v>0</v>
      </c>
      <c r="G52" s="149" t="n">
        <v>1517</v>
      </c>
      <c r="H52" s="150" t="n">
        <v>81</v>
      </c>
      <c r="I52" s="150" t="n">
        <v>59</v>
      </c>
      <c r="J52" s="151" t="n">
        <v>140</v>
      </c>
      <c r="K52" s="151" t="n">
        <v>1850</v>
      </c>
      <c r="L52" s="151" t="n">
        <v>19</v>
      </c>
      <c r="M52" s="149" t="n">
        <v>2009</v>
      </c>
      <c r="N52" s="152" t="n">
        <v>0.07035175879397</v>
      </c>
      <c r="O52" s="150" t="n">
        <v>63</v>
      </c>
      <c r="P52" s="150" t="n">
        <v>55</v>
      </c>
      <c r="Q52" s="151" t="n">
        <v>118</v>
      </c>
      <c r="R52" s="149" t="n">
        <v>258</v>
      </c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</row>
    <row r="53" s="135" customFormat="true" ht="12.8" hidden="false" customHeight="false" outlineLevel="0" collapsed="false">
      <c r="A53" s="128" t="s">
        <v>501</v>
      </c>
      <c r="B53" s="124" t="s">
        <v>381</v>
      </c>
      <c r="C53" s="115" t="s">
        <v>382</v>
      </c>
      <c r="D53" s="148" t="n">
        <v>923</v>
      </c>
      <c r="E53" s="148" t="n">
        <v>572</v>
      </c>
      <c r="F53" s="148" t="n">
        <v>0</v>
      </c>
      <c r="G53" s="149" t="n">
        <v>1495</v>
      </c>
      <c r="H53" s="150" t="n">
        <v>450</v>
      </c>
      <c r="I53" s="150" t="n">
        <v>71</v>
      </c>
      <c r="J53" s="151" t="n">
        <v>521</v>
      </c>
      <c r="K53" s="151" t="n">
        <v>2565</v>
      </c>
      <c r="L53" s="151" t="n">
        <v>28</v>
      </c>
      <c r="M53" s="149" t="n">
        <v>3114</v>
      </c>
      <c r="N53" s="152" t="n">
        <v>0.16882696046662</v>
      </c>
      <c r="O53" s="150" t="n">
        <v>524</v>
      </c>
      <c r="P53" s="150" t="n">
        <v>155</v>
      </c>
      <c r="Q53" s="151" t="n">
        <v>679</v>
      </c>
      <c r="R53" s="149" t="n">
        <v>1200</v>
      </c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</row>
    <row r="54" s="135" customFormat="true" ht="12.8" hidden="true" customHeight="false" outlineLevel="0" collapsed="false">
      <c r="A54" s="128" t="s">
        <v>554</v>
      </c>
      <c r="B54" s="54" t="s">
        <v>219</v>
      </c>
      <c r="C54" s="115" t="s">
        <v>220</v>
      </c>
      <c r="D54" s="148" t="n">
        <v>1095</v>
      </c>
      <c r="E54" s="148" t="n">
        <v>281</v>
      </c>
      <c r="F54" s="148" t="n">
        <v>4</v>
      </c>
      <c r="G54" s="149" t="n">
        <v>1380</v>
      </c>
      <c r="H54" s="150" t="n">
        <v>149</v>
      </c>
      <c r="I54" s="150" t="n">
        <v>193</v>
      </c>
      <c r="J54" s="151" t="n">
        <v>342</v>
      </c>
      <c r="K54" s="151" t="n">
        <v>1433</v>
      </c>
      <c r="L54" s="151" t="n">
        <v>4</v>
      </c>
      <c r="M54" s="149" t="n">
        <v>1779</v>
      </c>
      <c r="N54" s="159" t="n">
        <v>0.19267605633803</v>
      </c>
      <c r="O54" s="150" t="n">
        <v>7</v>
      </c>
      <c r="P54" s="150" t="n">
        <v>10</v>
      </c>
      <c r="Q54" s="151" t="n">
        <v>17</v>
      </c>
      <c r="R54" s="149" t="n">
        <v>359</v>
      </c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</row>
    <row r="55" s="135" customFormat="true" ht="12.8" hidden="true" customHeight="false" outlineLevel="0" collapsed="false">
      <c r="A55" s="142" t="s">
        <v>553</v>
      </c>
      <c r="B55" s="124" t="s">
        <v>155</v>
      </c>
      <c r="C55" s="115" t="s">
        <v>156</v>
      </c>
      <c r="D55" s="148" t="n">
        <v>1186</v>
      </c>
      <c r="E55" s="148" t="n">
        <v>186</v>
      </c>
      <c r="F55" s="148" t="n">
        <v>0</v>
      </c>
      <c r="G55" s="149" t="n">
        <v>1372</v>
      </c>
      <c r="H55" s="150" t="n">
        <v>71</v>
      </c>
      <c r="I55" s="150" t="n">
        <v>31</v>
      </c>
      <c r="J55" s="151" t="n">
        <v>102</v>
      </c>
      <c r="K55" s="151" t="n">
        <v>1638</v>
      </c>
      <c r="L55" s="151" t="n">
        <v>16</v>
      </c>
      <c r="M55" s="149" t="n">
        <v>1756</v>
      </c>
      <c r="N55" s="152" t="n">
        <v>0.05862068965517</v>
      </c>
      <c r="O55" s="150" t="n">
        <v>42</v>
      </c>
      <c r="P55" s="150" t="n">
        <v>19</v>
      </c>
      <c r="Q55" s="151" t="n">
        <v>61</v>
      </c>
      <c r="R55" s="149" t="n">
        <v>163</v>
      </c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</row>
    <row r="56" s="135" customFormat="true" ht="12.8" hidden="true" customHeight="false" outlineLevel="0" collapsed="false">
      <c r="A56" s="142" t="s">
        <v>553</v>
      </c>
      <c r="B56" s="124" t="s">
        <v>425</v>
      </c>
      <c r="C56" s="115" t="s">
        <v>426</v>
      </c>
      <c r="D56" s="148" t="n">
        <v>1256</v>
      </c>
      <c r="E56" s="148" t="n">
        <v>106</v>
      </c>
      <c r="F56" s="148" t="n">
        <v>6</v>
      </c>
      <c r="G56" s="149" t="n">
        <v>1368</v>
      </c>
      <c r="H56" s="150" t="n">
        <v>630</v>
      </c>
      <c r="I56" s="150" t="n">
        <v>983</v>
      </c>
      <c r="J56" s="151" t="n">
        <v>1613</v>
      </c>
      <c r="K56" s="151" t="n">
        <v>403</v>
      </c>
      <c r="L56" s="151" t="n">
        <v>10</v>
      </c>
      <c r="M56" s="149" t="n">
        <v>2026</v>
      </c>
      <c r="N56" s="152" t="n">
        <v>0.80009920634921</v>
      </c>
      <c r="O56" s="150" t="n">
        <v>681</v>
      </c>
      <c r="P56" s="150" t="n">
        <v>108</v>
      </c>
      <c r="Q56" s="151" t="n">
        <v>789</v>
      </c>
      <c r="R56" s="149" t="n">
        <v>2402</v>
      </c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</row>
    <row r="57" s="135" customFormat="true" ht="12.8" hidden="false" customHeight="false" outlineLevel="0" collapsed="false">
      <c r="A57" s="128" t="s">
        <v>501</v>
      </c>
      <c r="B57" s="124" t="s">
        <v>321</v>
      </c>
      <c r="C57" s="115" t="s">
        <v>322</v>
      </c>
      <c r="D57" s="148" t="n">
        <v>1016</v>
      </c>
      <c r="E57" s="148" t="n">
        <v>306</v>
      </c>
      <c r="F57" s="148" t="n">
        <v>1</v>
      </c>
      <c r="G57" s="149" t="n">
        <v>1323</v>
      </c>
      <c r="H57" s="150" t="n">
        <v>326</v>
      </c>
      <c r="I57" s="150" t="n">
        <v>11</v>
      </c>
      <c r="J57" s="151" t="n">
        <v>337</v>
      </c>
      <c r="K57" s="151" t="n">
        <v>1625</v>
      </c>
      <c r="L57" s="151" t="n">
        <v>7</v>
      </c>
      <c r="M57" s="149" t="n">
        <v>1969</v>
      </c>
      <c r="N57" s="152" t="n">
        <v>0.17176350662589</v>
      </c>
      <c r="O57" s="150" t="n">
        <v>171</v>
      </c>
      <c r="P57" s="150" t="n">
        <v>19</v>
      </c>
      <c r="Q57" s="151" t="n">
        <v>190</v>
      </c>
      <c r="R57" s="149" t="n">
        <v>527</v>
      </c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</row>
    <row r="58" s="135" customFormat="true" ht="12.8" hidden="false" customHeight="false" outlineLevel="0" collapsed="false">
      <c r="A58" s="128" t="s">
        <v>501</v>
      </c>
      <c r="B58" s="124" t="s">
        <v>401</v>
      </c>
      <c r="C58" s="115" t="s">
        <v>402</v>
      </c>
      <c r="D58" s="148" t="n">
        <v>1156</v>
      </c>
      <c r="E58" s="148" t="n">
        <v>141</v>
      </c>
      <c r="F58" s="148" t="n">
        <v>0</v>
      </c>
      <c r="G58" s="149" t="n">
        <v>1297</v>
      </c>
      <c r="H58" s="150" t="n">
        <v>245</v>
      </c>
      <c r="I58" s="150" t="n">
        <v>22</v>
      </c>
      <c r="J58" s="151" t="n">
        <v>267</v>
      </c>
      <c r="K58" s="151" t="n">
        <v>1689</v>
      </c>
      <c r="L58" s="151" t="n">
        <v>19</v>
      </c>
      <c r="M58" s="149" t="n">
        <v>1975</v>
      </c>
      <c r="N58" s="152" t="n">
        <v>0.13650306748466</v>
      </c>
      <c r="O58" s="150" t="n">
        <v>169</v>
      </c>
      <c r="P58" s="150" t="n">
        <v>28</v>
      </c>
      <c r="Q58" s="151" t="n">
        <v>197</v>
      </c>
      <c r="R58" s="149" t="n">
        <v>464</v>
      </c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</row>
    <row r="59" s="135" customFormat="true" ht="12.8" hidden="true" customHeight="false" outlineLevel="0" collapsed="false">
      <c r="A59" s="128" t="s">
        <v>555</v>
      </c>
      <c r="B59" s="54" t="s">
        <v>187</v>
      </c>
      <c r="C59" s="115" t="s">
        <v>188</v>
      </c>
      <c r="D59" s="148" t="n">
        <v>1074</v>
      </c>
      <c r="E59" s="148" t="n">
        <v>188</v>
      </c>
      <c r="F59" s="148" t="n">
        <v>1</v>
      </c>
      <c r="G59" s="149" t="n">
        <v>1263</v>
      </c>
      <c r="H59" s="150" t="n">
        <v>39</v>
      </c>
      <c r="I59" s="150" t="n">
        <v>35</v>
      </c>
      <c r="J59" s="151" t="n">
        <v>74</v>
      </c>
      <c r="K59" s="151" t="n">
        <v>759</v>
      </c>
      <c r="L59" s="151" t="n">
        <v>11</v>
      </c>
      <c r="M59" s="149" t="n">
        <v>844</v>
      </c>
      <c r="N59" s="152" t="n">
        <v>0.08883553421369</v>
      </c>
      <c r="O59" s="150" t="n">
        <v>9</v>
      </c>
      <c r="P59" s="150" t="n">
        <v>21</v>
      </c>
      <c r="Q59" s="151" t="n">
        <v>30</v>
      </c>
      <c r="R59" s="149" t="n">
        <v>104</v>
      </c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</row>
    <row r="60" s="135" customFormat="true" ht="12.8" hidden="false" customHeight="false" outlineLevel="0" collapsed="false">
      <c r="A60" s="128" t="s">
        <v>501</v>
      </c>
      <c r="B60" s="124" t="s">
        <v>55</v>
      </c>
      <c r="C60" s="115" t="s">
        <v>56</v>
      </c>
      <c r="D60" s="148" t="n">
        <v>962</v>
      </c>
      <c r="E60" s="148" t="n">
        <v>216</v>
      </c>
      <c r="F60" s="148" t="n">
        <v>0</v>
      </c>
      <c r="G60" s="149" t="n">
        <v>1178</v>
      </c>
      <c r="H60" s="150" t="n">
        <v>16</v>
      </c>
      <c r="I60" s="150" t="n">
        <v>24</v>
      </c>
      <c r="J60" s="151" t="n">
        <v>40</v>
      </c>
      <c r="K60" s="151" t="n">
        <v>1100</v>
      </c>
      <c r="L60" s="151" t="n">
        <v>6</v>
      </c>
      <c r="M60" s="149" t="n">
        <v>1146</v>
      </c>
      <c r="N60" s="152" t="n">
        <v>0.03508771929825</v>
      </c>
      <c r="O60" s="150" t="n">
        <v>29</v>
      </c>
      <c r="P60" s="150" t="n">
        <v>53</v>
      </c>
      <c r="Q60" s="151" t="n">
        <v>82</v>
      </c>
      <c r="R60" s="149" t="n">
        <v>122</v>
      </c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</row>
    <row r="61" s="135" customFormat="true" ht="12.8" hidden="true" customHeight="false" outlineLevel="0" collapsed="false">
      <c r="A61" s="128" t="s">
        <v>555</v>
      </c>
      <c r="B61" s="54" t="s">
        <v>219</v>
      </c>
      <c r="C61" s="115" t="s">
        <v>220</v>
      </c>
      <c r="D61" s="148" t="n">
        <v>899</v>
      </c>
      <c r="E61" s="148" t="n">
        <v>252</v>
      </c>
      <c r="F61" s="148" t="n">
        <v>4</v>
      </c>
      <c r="G61" s="149" t="n">
        <v>1155</v>
      </c>
      <c r="H61" s="150" t="n">
        <v>118</v>
      </c>
      <c r="I61" s="150" t="n">
        <v>137</v>
      </c>
      <c r="J61" s="151" t="n">
        <v>255</v>
      </c>
      <c r="K61" s="151" t="n">
        <v>1278</v>
      </c>
      <c r="L61" s="151" t="n">
        <v>4</v>
      </c>
      <c r="M61" s="149" t="n">
        <v>1537</v>
      </c>
      <c r="N61" s="152" t="n">
        <v>0.16634050880626</v>
      </c>
      <c r="O61" s="150" t="n">
        <v>6</v>
      </c>
      <c r="P61" s="150" t="n">
        <v>7</v>
      </c>
      <c r="Q61" s="151" t="n">
        <v>13</v>
      </c>
      <c r="R61" s="149" t="n">
        <v>268</v>
      </c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</row>
    <row r="62" s="135" customFormat="true" ht="12.8" hidden="true" customHeight="false" outlineLevel="0" collapsed="false">
      <c r="A62" s="128" t="s">
        <v>555</v>
      </c>
      <c r="B62" s="54" t="s">
        <v>199</v>
      </c>
      <c r="C62" s="115" t="s">
        <v>200</v>
      </c>
      <c r="D62" s="148" t="n">
        <v>1015</v>
      </c>
      <c r="E62" s="148" t="n">
        <v>128</v>
      </c>
      <c r="F62" s="148" t="n">
        <v>0</v>
      </c>
      <c r="G62" s="149" t="n">
        <v>1143</v>
      </c>
      <c r="H62" s="150" t="n">
        <v>193</v>
      </c>
      <c r="I62" s="150" t="n">
        <v>32</v>
      </c>
      <c r="J62" s="151" t="n">
        <v>225</v>
      </c>
      <c r="K62" s="151" t="n">
        <v>1570</v>
      </c>
      <c r="L62" s="151" t="n">
        <v>3</v>
      </c>
      <c r="M62" s="149" t="n">
        <v>1798</v>
      </c>
      <c r="N62" s="152" t="n">
        <v>0.12534818941504</v>
      </c>
      <c r="O62" s="150" t="n">
        <v>312</v>
      </c>
      <c r="P62" s="150" t="n">
        <v>90</v>
      </c>
      <c r="Q62" s="151" t="n">
        <v>402</v>
      </c>
      <c r="R62" s="149" t="n">
        <v>627</v>
      </c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</row>
    <row r="63" s="135" customFormat="true" ht="12.8" hidden="false" customHeight="false" outlineLevel="0" collapsed="false">
      <c r="A63" s="128" t="s">
        <v>501</v>
      </c>
      <c r="B63" s="124" t="s">
        <v>293</v>
      </c>
      <c r="C63" s="115" t="s">
        <v>294</v>
      </c>
      <c r="D63" s="148" t="n">
        <v>1059</v>
      </c>
      <c r="E63" s="148" t="n">
        <v>83</v>
      </c>
      <c r="F63" s="148" t="n">
        <v>0</v>
      </c>
      <c r="G63" s="149" t="n">
        <v>1142</v>
      </c>
      <c r="H63" s="150" t="n">
        <v>4</v>
      </c>
      <c r="I63" s="150" t="n">
        <v>10</v>
      </c>
      <c r="J63" s="151" t="n">
        <v>14</v>
      </c>
      <c r="K63" s="151" t="n">
        <v>2031</v>
      </c>
      <c r="L63" s="151" t="n">
        <v>10</v>
      </c>
      <c r="M63" s="149" t="n">
        <v>2055</v>
      </c>
      <c r="N63" s="152" t="n">
        <v>0.00684596577017</v>
      </c>
      <c r="O63" s="150" t="n">
        <v>1</v>
      </c>
      <c r="P63" s="150" t="n">
        <v>0</v>
      </c>
      <c r="Q63" s="151" t="n">
        <v>1</v>
      </c>
      <c r="R63" s="149" t="n">
        <v>15</v>
      </c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</row>
    <row r="64" s="135" customFormat="true" ht="12.8" hidden="true" customHeight="false" outlineLevel="0" collapsed="false">
      <c r="A64" s="142" t="s">
        <v>553</v>
      </c>
      <c r="B64" s="124" t="s">
        <v>321</v>
      </c>
      <c r="C64" s="115" t="s">
        <v>322</v>
      </c>
      <c r="D64" s="148" t="n">
        <v>801</v>
      </c>
      <c r="E64" s="148" t="n">
        <v>297</v>
      </c>
      <c r="F64" s="148" t="n">
        <v>1</v>
      </c>
      <c r="G64" s="149" t="n">
        <v>1099</v>
      </c>
      <c r="H64" s="150" t="n">
        <v>146</v>
      </c>
      <c r="I64" s="150" t="n">
        <v>8</v>
      </c>
      <c r="J64" s="151" t="n">
        <v>154</v>
      </c>
      <c r="K64" s="151" t="n">
        <v>1498</v>
      </c>
      <c r="L64" s="151" t="n">
        <v>5</v>
      </c>
      <c r="M64" s="149" t="n">
        <v>1657</v>
      </c>
      <c r="N64" s="152" t="n">
        <v>0.09322033898305</v>
      </c>
      <c r="O64" s="150" t="n">
        <v>147</v>
      </c>
      <c r="P64" s="150" t="n">
        <v>11</v>
      </c>
      <c r="Q64" s="151" t="n">
        <v>158</v>
      </c>
      <c r="R64" s="149" t="n">
        <v>312</v>
      </c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</row>
    <row r="65" s="135" customFormat="true" ht="12.8" hidden="true" customHeight="false" outlineLevel="0" collapsed="false">
      <c r="A65" s="128" t="s">
        <v>554</v>
      </c>
      <c r="B65" s="54" t="s">
        <v>257</v>
      </c>
      <c r="C65" s="115" t="s">
        <v>258</v>
      </c>
      <c r="D65" s="148" t="n">
        <v>1076</v>
      </c>
      <c r="E65" s="148" t="n">
        <v>20</v>
      </c>
      <c r="F65" s="148" t="n">
        <v>2</v>
      </c>
      <c r="G65" s="149" t="n">
        <v>1098</v>
      </c>
      <c r="H65" s="150" t="n">
        <v>63</v>
      </c>
      <c r="I65" s="150" t="n">
        <v>13</v>
      </c>
      <c r="J65" s="151" t="n">
        <v>76</v>
      </c>
      <c r="K65" s="151" t="n">
        <v>1315</v>
      </c>
      <c r="L65" s="151" t="n">
        <v>7</v>
      </c>
      <c r="M65" s="149" t="n">
        <v>1398</v>
      </c>
      <c r="N65" s="159" t="n">
        <v>0.05463695183321</v>
      </c>
      <c r="O65" s="150" t="n">
        <v>7</v>
      </c>
      <c r="P65" s="150" t="n">
        <v>6</v>
      </c>
      <c r="Q65" s="151" t="n">
        <v>13</v>
      </c>
      <c r="R65" s="149" t="n">
        <v>89</v>
      </c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</row>
    <row r="66" s="135" customFormat="true" ht="12.8" hidden="true" customHeight="false" outlineLevel="0" collapsed="false">
      <c r="A66" s="142" t="s">
        <v>553</v>
      </c>
      <c r="B66" s="124" t="s">
        <v>171</v>
      </c>
      <c r="C66" s="115" t="s">
        <v>172</v>
      </c>
      <c r="D66" s="148" t="n">
        <v>1051</v>
      </c>
      <c r="E66" s="148" t="n">
        <v>40</v>
      </c>
      <c r="F66" s="148" t="n">
        <v>1</v>
      </c>
      <c r="G66" s="149" t="n">
        <v>1092</v>
      </c>
      <c r="H66" s="150" t="n">
        <v>1090</v>
      </c>
      <c r="I66" s="150" t="n">
        <v>1</v>
      </c>
      <c r="J66" s="151" t="n">
        <v>1091</v>
      </c>
      <c r="K66" s="151" t="n">
        <v>636</v>
      </c>
      <c r="L66" s="151" t="n">
        <v>5</v>
      </c>
      <c r="M66" s="149" t="n">
        <v>1732</v>
      </c>
      <c r="N66" s="152" t="n">
        <v>0.63173132599884</v>
      </c>
      <c r="O66" s="150" t="n">
        <v>194</v>
      </c>
      <c r="P66" s="150" t="n">
        <v>8</v>
      </c>
      <c r="Q66" s="151" t="n">
        <v>202</v>
      </c>
      <c r="R66" s="149" t="n">
        <v>1293</v>
      </c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</row>
    <row r="67" s="135" customFormat="true" ht="12.8" hidden="false" customHeight="false" outlineLevel="0" collapsed="false">
      <c r="A67" s="128" t="s">
        <v>501</v>
      </c>
      <c r="B67" s="124" t="s">
        <v>481</v>
      </c>
      <c r="C67" s="115" t="s">
        <v>482</v>
      </c>
      <c r="D67" s="148" t="n">
        <v>743</v>
      </c>
      <c r="E67" s="148" t="n">
        <v>346</v>
      </c>
      <c r="F67" s="148" t="n">
        <v>1</v>
      </c>
      <c r="G67" s="149" t="n">
        <v>1090</v>
      </c>
      <c r="H67" s="150" t="n">
        <v>55</v>
      </c>
      <c r="I67" s="150" t="n">
        <v>66</v>
      </c>
      <c r="J67" s="151" t="n">
        <v>121</v>
      </c>
      <c r="K67" s="151" t="n">
        <v>1156</v>
      </c>
      <c r="L67" s="151" t="n">
        <v>37</v>
      </c>
      <c r="M67" s="149" t="n">
        <v>1314</v>
      </c>
      <c r="N67" s="152" t="n">
        <v>0.09475332811276</v>
      </c>
      <c r="O67" s="150" t="n">
        <v>60</v>
      </c>
      <c r="P67" s="150" t="n">
        <v>39</v>
      </c>
      <c r="Q67" s="151" t="n">
        <v>99</v>
      </c>
      <c r="R67" s="149" t="n">
        <v>220</v>
      </c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</row>
    <row r="68" s="135" customFormat="true" ht="12.8" hidden="true" customHeight="false" outlineLevel="0" collapsed="false">
      <c r="A68" s="128" t="s">
        <v>554</v>
      </c>
      <c r="B68" s="54" t="s">
        <v>425</v>
      </c>
      <c r="C68" s="115" t="s">
        <v>426</v>
      </c>
      <c r="D68" s="148" t="n">
        <v>982</v>
      </c>
      <c r="E68" s="148" t="n">
        <v>89</v>
      </c>
      <c r="F68" s="148" t="n">
        <v>3</v>
      </c>
      <c r="G68" s="149" t="n">
        <v>1074</v>
      </c>
      <c r="H68" s="150" t="n">
        <v>472</v>
      </c>
      <c r="I68" s="150" t="n">
        <v>874</v>
      </c>
      <c r="J68" s="151" t="n">
        <v>1346</v>
      </c>
      <c r="K68" s="151" t="n">
        <v>302</v>
      </c>
      <c r="L68" s="151" t="n">
        <v>4</v>
      </c>
      <c r="M68" s="149" t="n">
        <v>1652</v>
      </c>
      <c r="N68" s="159" t="n">
        <v>0.81674757281553</v>
      </c>
      <c r="O68" s="150" t="n">
        <v>609</v>
      </c>
      <c r="P68" s="150" t="n">
        <v>106</v>
      </c>
      <c r="Q68" s="151" t="n">
        <v>715</v>
      </c>
      <c r="R68" s="149" t="n">
        <v>2061</v>
      </c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</row>
    <row r="69" s="135" customFormat="true" ht="12.8" hidden="true" customHeight="false" outlineLevel="0" collapsed="false">
      <c r="A69" s="128" t="s">
        <v>555</v>
      </c>
      <c r="B69" s="54" t="s">
        <v>107</v>
      </c>
      <c r="C69" s="115" t="s">
        <v>108</v>
      </c>
      <c r="D69" s="148" t="n">
        <v>929</v>
      </c>
      <c r="E69" s="148" t="n">
        <v>134</v>
      </c>
      <c r="F69" s="148" t="n">
        <v>1</v>
      </c>
      <c r="G69" s="149" t="n">
        <v>1064</v>
      </c>
      <c r="H69" s="150" t="n">
        <v>275</v>
      </c>
      <c r="I69" s="150" t="n">
        <v>70</v>
      </c>
      <c r="J69" s="151" t="n">
        <v>345</v>
      </c>
      <c r="K69" s="151" t="n">
        <v>1733</v>
      </c>
      <c r="L69" s="151" t="n">
        <v>9</v>
      </c>
      <c r="M69" s="149" t="n">
        <v>2087</v>
      </c>
      <c r="N69" s="152" t="n">
        <v>0.1660250240616</v>
      </c>
      <c r="O69" s="150" t="n">
        <v>176</v>
      </c>
      <c r="P69" s="150" t="n">
        <v>123</v>
      </c>
      <c r="Q69" s="151" t="n">
        <v>299</v>
      </c>
      <c r="R69" s="149" t="n">
        <v>644</v>
      </c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</row>
    <row r="70" s="135" customFormat="true" ht="12.8" hidden="false" customHeight="false" outlineLevel="0" collapsed="false">
      <c r="A70" s="128" t="s">
        <v>501</v>
      </c>
      <c r="B70" s="124" t="s">
        <v>429</v>
      </c>
      <c r="C70" s="115" t="s">
        <v>430</v>
      </c>
      <c r="D70" s="148" t="n">
        <v>905</v>
      </c>
      <c r="E70" s="148" t="n">
        <v>136</v>
      </c>
      <c r="F70" s="148" t="n">
        <v>1</v>
      </c>
      <c r="G70" s="149" t="n">
        <v>1042</v>
      </c>
      <c r="H70" s="150" t="n">
        <v>162</v>
      </c>
      <c r="I70" s="150" t="n">
        <v>19</v>
      </c>
      <c r="J70" s="151" t="n">
        <v>181</v>
      </c>
      <c r="K70" s="151" t="n">
        <v>1262</v>
      </c>
      <c r="L70" s="151" t="n">
        <v>31</v>
      </c>
      <c r="M70" s="149" t="n">
        <v>1474</v>
      </c>
      <c r="N70" s="152" t="n">
        <v>0.12543312543313</v>
      </c>
      <c r="O70" s="150" t="n">
        <v>105</v>
      </c>
      <c r="P70" s="150" t="n">
        <v>32</v>
      </c>
      <c r="Q70" s="151" t="n">
        <v>137</v>
      </c>
      <c r="R70" s="149" t="n">
        <v>318</v>
      </c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</row>
    <row r="71" s="135" customFormat="true" ht="12.8" hidden="true" customHeight="false" outlineLevel="0" collapsed="false">
      <c r="A71" s="128" t="s">
        <v>554</v>
      </c>
      <c r="B71" s="54" t="s">
        <v>405</v>
      </c>
      <c r="C71" s="115" t="s">
        <v>406</v>
      </c>
      <c r="D71" s="148" t="n">
        <v>959</v>
      </c>
      <c r="E71" s="148" t="n">
        <v>45</v>
      </c>
      <c r="F71" s="148" t="n">
        <v>0</v>
      </c>
      <c r="G71" s="149" t="n">
        <v>1004</v>
      </c>
      <c r="H71" s="150" t="n">
        <v>256</v>
      </c>
      <c r="I71" s="150" t="n">
        <v>272</v>
      </c>
      <c r="J71" s="151" t="n">
        <v>528</v>
      </c>
      <c r="K71" s="151" t="n">
        <v>499</v>
      </c>
      <c r="L71" s="151" t="n">
        <v>3</v>
      </c>
      <c r="M71" s="149" t="n">
        <v>1030</v>
      </c>
      <c r="N71" s="159" t="n">
        <v>0.51411879259981</v>
      </c>
      <c r="O71" s="150" t="n">
        <v>105</v>
      </c>
      <c r="P71" s="150" t="n">
        <v>139</v>
      </c>
      <c r="Q71" s="151" t="n">
        <v>244</v>
      </c>
      <c r="R71" s="149" t="n">
        <v>772</v>
      </c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</row>
    <row r="72" s="135" customFormat="true" ht="12.8" hidden="true" customHeight="false" outlineLevel="0" collapsed="false">
      <c r="A72" s="142" t="s">
        <v>553</v>
      </c>
      <c r="B72" s="124" t="s">
        <v>401</v>
      </c>
      <c r="C72" s="115" t="s">
        <v>402</v>
      </c>
      <c r="D72" s="148" t="n">
        <v>872</v>
      </c>
      <c r="E72" s="148" t="n">
        <v>127</v>
      </c>
      <c r="F72" s="148" t="n">
        <v>0</v>
      </c>
      <c r="G72" s="149" t="n">
        <v>999</v>
      </c>
      <c r="H72" s="150" t="n">
        <v>88</v>
      </c>
      <c r="I72" s="150" t="n">
        <v>17</v>
      </c>
      <c r="J72" s="151" t="n">
        <v>105</v>
      </c>
      <c r="K72" s="151" t="n">
        <v>1478</v>
      </c>
      <c r="L72" s="151" t="n">
        <v>14</v>
      </c>
      <c r="M72" s="149" t="n">
        <v>1597</v>
      </c>
      <c r="N72" s="152" t="n">
        <v>0.06632975363234</v>
      </c>
      <c r="O72" s="150" t="n">
        <v>128</v>
      </c>
      <c r="P72" s="150" t="n">
        <v>22</v>
      </c>
      <c r="Q72" s="151" t="n">
        <v>150</v>
      </c>
      <c r="R72" s="149" t="n">
        <v>255</v>
      </c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</row>
    <row r="73" s="135" customFormat="true" ht="12.8" hidden="true" customHeight="false" outlineLevel="0" collapsed="false">
      <c r="A73" s="128" t="s">
        <v>554</v>
      </c>
      <c r="B73" s="54" t="s">
        <v>457</v>
      </c>
      <c r="C73" s="115" t="s">
        <v>458</v>
      </c>
      <c r="D73" s="148" t="n">
        <v>944</v>
      </c>
      <c r="E73" s="148" t="n">
        <v>42</v>
      </c>
      <c r="F73" s="148" t="n">
        <v>1</v>
      </c>
      <c r="G73" s="149" t="n">
        <v>987</v>
      </c>
      <c r="H73" s="150" t="n">
        <v>29</v>
      </c>
      <c r="I73" s="150" t="n">
        <v>37</v>
      </c>
      <c r="J73" s="151" t="n">
        <v>66</v>
      </c>
      <c r="K73" s="151" t="n">
        <v>1468</v>
      </c>
      <c r="L73" s="151" t="n">
        <v>12</v>
      </c>
      <c r="M73" s="149" t="n">
        <v>1546</v>
      </c>
      <c r="N73" s="159" t="n">
        <v>0.04302477183833</v>
      </c>
      <c r="O73" s="150" t="n">
        <v>32</v>
      </c>
      <c r="P73" s="150" t="n">
        <v>30</v>
      </c>
      <c r="Q73" s="151" t="n">
        <v>62</v>
      </c>
      <c r="R73" s="149" t="n">
        <v>128</v>
      </c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</row>
    <row r="74" s="135" customFormat="true" ht="12.8" hidden="true" customHeight="false" outlineLevel="0" collapsed="false">
      <c r="A74" s="128" t="s">
        <v>555</v>
      </c>
      <c r="B74" s="54" t="s">
        <v>341</v>
      </c>
      <c r="C74" s="115" t="s">
        <v>342</v>
      </c>
      <c r="D74" s="148" t="n">
        <v>630</v>
      </c>
      <c r="E74" s="148" t="n">
        <v>339</v>
      </c>
      <c r="F74" s="148" t="n">
        <v>1</v>
      </c>
      <c r="G74" s="149" t="n">
        <v>970</v>
      </c>
      <c r="H74" s="150" t="n">
        <v>40</v>
      </c>
      <c r="I74" s="150" t="n">
        <v>4</v>
      </c>
      <c r="J74" s="151" t="n">
        <v>44</v>
      </c>
      <c r="K74" s="151" t="n">
        <v>1984</v>
      </c>
      <c r="L74" s="151" t="n">
        <v>7</v>
      </c>
      <c r="M74" s="149" t="n">
        <v>2035</v>
      </c>
      <c r="N74" s="152" t="n">
        <v>0.02169625246548</v>
      </c>
      <c r="O74" s="150" t="n">
        <v>177</v>
      </c>
      <c r="P74" s="150" t="n">
        <v>48</v>
      </c>
      <c r="Q74" s="151" t="n">
        <v>225</v>
      </c>
      <c r="R74" s="149" t="n">
        <v>269</v>
      </c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</row>
    <row r="75" s="135" customFormat="true" ht="12.8" hidden="true" customHeight="false" outlineLevel="0" collapsed="false">
      <c r="A75" s="142" t="s">
        <v>553</v>
      </c>
      <c r="B75" s="124" t="s">
        <v>429</v>
      </c>
      <c r="C75" s="115" t="s">
        <v>430</v>
      </c>
      <c r="D75" s="148" t="n">
        <v>807</v>
      </c>
      <c r="E75" s="148" t="n">
        <v>119</v>
      </c>
      <c r="F75" s="148" t="n">
        <v>1</v>
      </c>
      <c r="G75" s="149" t="n">
        <v>927</v>
      </c>
      <c r="H75" s="150" t="n">
        <v>66</v>
      </c>
      <c r="I75" s="150" t="n">
        <v>12</v>
      </c>
      <c r="J75" s="151" t="n">
        <v>78</v>
      </c>
      <c r="K75" s="151" t="n">
        <v>1066</v>
      </c>
      <c r="L75" s="151" t="n">
        <v>21</v>
      </c>
      <c r="M75" s="149" t="n">
        <v>1165</v>
      </c>
      <c r="N75" s="152" t="n">
        <v>0.06818181818182</v>
      </c>
      <c r="O75" s="150" t="n">
        <v>59</v>
      </c>
      <c r="P75" s="150" t="n">
        <v>17</v>
      </c>
      <c r="Q75" s="151" t="n">
        <v>76</v>
      </c>
      <c r="R75" s="149" t="n">
        <v>154</v>
      </c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</row>
    <row r="76" s="135" customFormat="true" ht="12.8" hidden="true" customHeight="false" outlineLevel="0" collapsed="false">
      <c r="A76" s="128" t="s">
        <v>555</v>
      </c>
      <c r="B76" s="54" t="s">
        <v>457</v>
      </c>
      <c r="C76" s="115" t="s">
        <v>458</v>
      </c>
      <c r="D76" s="148" t="n">
        <v>870</v>
      </c>
      <c r="E76" s="148" t="n">
        <v>28</v>
      </c>
      <c r="F76" s="148" t="n">
        <v>1</v>
      </c>
      <c r="G76" s="149" t="n">
        <v>899</v>
      </c>
      <c r="H76" s="150" t="n">
        <v>16</v>
      </c>
      <c r="I76" s="150" t="n">
        <v>26</v>
      </c>
      <c r="J76" s="151" t="n">
        <v>42</v>
      </c>
      <c r="K76" s="151" t="n">
        <v>1369</v>
      </c>
      <c r="L76" s="151" t="n">
        <v>11</v>
      </c>
      <c r="M76" s="149" t="n">
        <v>1422</v>
      </c>
      <c r="N76" s="152" t="n">
        <v>0.0297661233168</v>
      </c>
      <c r="O76" s="150" t="n">
        <v>22</v>
      </c>
      <c r="P76" s="150" t="n">
        <v>19</v>
      </c>
      <c r="Q76" s="151" t="n">
        <v>41</v>
      </c>
      <c r="R76" s="149" t="n">
        <v>83</v>
      </c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</row>
    <row r="77" s="135" customFormat="true" ht="12.8" hidden="false" customHeight="false" outlineLevel="0" collapsed="false">
      <c r="A77" s="128" t="s">
        <v>501</v>
      </c>
      <c r="B77" s="124" t="s">
        <v>377</v>
      </c>
      <c r="C77" s="115" t="s">
        <v>378</v>
      </c>
      <c r="D77" s="148" t="n">
        <v>701</v>
      </c>
      <c r="E77" s="148" t="n">
        <v>188</v>
      </c>
      <c r="F77" s="148" t="n">
        <v>0</v>
      </c>
      <c r="G77" s="149" t="n">
        <v>889</v>
      </c>
      <c r="H77" s="150" t="n">
        <v>18</v>
      </c>
      <c r="I77" s="150" t="n">
        <v>29</v>
      </c>
      <c r="J77" s="151" t="n">
        <v>47</v>
      </c>
      <c r="K77" s="151" t="n">
        <v>1092</v>
      </c>
      <c r="L77" s="151" t="n">
        <v>27</v>
      </c>
      <c r="M77" s="149" t="n">
        <v>1166</v>
      </c>
      <c r="N77" s="152" t="n">
        <v>0.04126426690079</v>
      </c>
      <c r="O77" s="150" t="n">
        <v>4</v>
      </c>
      <c r="P77" s="150" t="n">
        <v>15</v>
      </c>
      <c r="Q77" s="151" t="n">
        <v>19</v>
      </c>
      <c r="R77" s="149" t="n">
        <v>66</v>
      </c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</row>
    <row r="78" s="135" customFormat="true" ht="12.8" hidden="true" customHeight="false" outlineLevel="0" collapsed="false">
      <c r="A78" s="128" t="s">
        <v>556</v>
      </c>
      <c r="B78" s="124" t="s">
        <v>501</v>
      </c>
      <c r="C78" s="112" t="s">
        <v>501</v>
      </c>
      <c r="D78" s="113" t="n">
        <v>867</v>
      </c>
      <c r="E78" s="113" t="n">
        <v>18</v>
      </c>
      <c r="F78" s="113" t="n">
        <v>0</v>
      </c>
      <c r="G78" s="113" t="n">
        <v>885</v>
      </c>
      <c r="H78" s="160" t="n">
        <v>341</v>
      </c>
      <c r="I78" s="160" t="n">
        <v>379</v>
      </c>
      <c r="J78" s="113" t="n">
        <v>720</v>
      </c>
      <c r="K78" s="113" t="n">
        <v>261</v>
      </c>
      <c r="L78" s="113" t="n">
        <v>23</v>
      </c>
      <c r="M78" s="113" t="n">
        <v>1004</v>
      </c>
      <c r="N78" s="114" t="n">
        <v>0.73394495412844</v>
      </c>
      <c r="O78" s="160" t="n">
        <v>46</v>
      </c>
      <c r="P78" s="160" t="n">
        <v>70</v>
      </c>
      <c r="Q78" s="113" t="n">
        <v>116</v>
      </c>
      <c r="R78" s="113" t="n">
        <v>836</v>
      </c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</row>
    <row r="79" s="135" customFormat="true" ht="12.8" hidden="false" customHeight="false" outlineLevel="0" collapsed="false">
      <c r="A79" s="128" t="s">
        <v>501</v>
      </c>
      <c r="B79" s="124" t="s">
        <v>59</v>
      </c>
      <c r="C79" s="115" t="s">
        <v>60</v>
      </c>
      <c r="D79" s="148" t="n">
        <v>791</v>
      </c>
      <c r="E79" s="148" t="n">
        <v>87</v>
      </c>
      <c r="F79" s="148" t="n">
        <v>0</v>
      </c>
      <c r="G79" s="149" t="n">
        <v>878</v>
      </c>
      <c r="H79" s="150" t="n">
        <v>90</v>
      </c>
      <c r="I79" s="150" t="n">
        <v>66</v>
      </c>
      <c r="J79" s="151" t="n">
        <v>156</v>
      </c>
      <c r="K79" s="151" t="n">
        <v>1675</v>
      </c>
      <c r="L79" s="151" t="n">
        <v>4</v>
      </c>
      <c r="M79" s="149" t="n">
        <v>1835</v>
      </c>
      <c r="N79" s="152" t="n">
        <v>0.08519934462043</v>
      </c>
      <c r="O79" s="150" t="n">
        <v>69</v>
      </c>
      <c r="P79" s="150" t="n">
        <v>169</v>
      </c>
      <c r="Q79" s="151" t="n">
        <v>238</v>
      </c>
      <c r="R79" s="149" t="n">
        <v>394</v>
      </c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</row>
    <row r="80" s="135" customFormat="true" ht="12.8" hidden="true" customHeight="false" outlineLevel="0" collapsed="false">
      <c r="A80" s="142" t="s">
        <v>553</v>
      </c>
      <c r="B80" s="124" t="s">
        <v>381</v>
      </c>
      <c r="C80" s="115" t="s">
        <v>382</v>
      </c>
      <c r="D80" s="148" t="n">
        <v>524</v>
      </c>
      <c r="E80" s="148" t="n">
        <v>342</v>
      </c>
      <c r="F80" s="148" t="n">
        <v>0</v>
      </c>
      <c r="G80" s="149" t="n">
        <v>866</v>
      </c>
      <c r="H80" s="150" t="n">
        <v>222</v>
      </c>
      <c r="I80" s="150" t="n">
        <v>29</v>
      </c>
      <c r="J80" s="151" t="n">
        <v>251</v>
      </c>
      <c r="K80" s="151" t="n">
        <v>1519</v>
      </c>
      <c r="L80" s="151" t="n">
        <v>23</v>
      </c>
      <c r="M80" s="149" t="n">
        <v>1793</v>
      </c>
      <c r="N80" s="152" t="n">
        <v>0.14180790960452</v>
      </c>
      <c r="O80" s="150" t="n">
        <v>300</v>
      </c>
      <c r="P80" s="150" t="n">
        <v>83</v>
      </c>
      <c r="Q80" s="151" t="n">
        <v>383</v>
      </c>
      <c r="R80" s="149" t="n">
        <v>634</v>
      </c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</row>
    <row r="81" s="135" customFormat="true" ht="12.8" hidden="true" customHeight="false" outlineLevel="0" collapsed="false">
      <c r="A81" s="128" t="s">
        <v>554</v>
      </c>
      <c r="B81" s="54" t="s">
        <v>309</v>
      </c>
      <c r="C81" s="115" t="s">
        <v>310</v>
      </c>
      <c r="D81" s="148" t="n">
        <v>807</v>
      </c>
      <c r="E81" s="148" t="n">
        <v>46</v>
      </c>
      <c r="F81" s="148" t="n">
        <v>0</v>
      </c>
      <c r="G81" s="149" t="n">
        <v>853</v>
      </c>
      <c r="H81" s="150" t="n">
        <v>417</v>
      </c>
      <c r="I81" s="150" t="n">
        <v>9</v>
      </c>
      <c r="J81" s="151" t="n">
        <v>426</v>
      </c>
      <c r="K81" s="151" t="n">
        <v>447</v>
      </c>
      <c r="L81" s="151" t="n">
        <v>8</v>
      </c>
      <c r="M81" s="149" t="n">
        <v>881</v>
      </c>
      <c r="N81" s="159" t="n">
        <v>0.48797250859107</v>
      </c>
      <c r="O81" s="150" t="n">
        <v>56</v>
      </c>
      <c r="P81" s="150" t="n">
        <v>23</v>
      </c>
      <c r="Q81" s="151" t="n">
        <v>79</v>
      </c>
      <c r="R81" s="149" t="n">
        <v>505</v>
      </c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</row>
    <row r="82" s="135" customFormat="true" ht="12.8" hidden="true" customHeight="false" outlineLevel="0" collapsed="false">
      <c r="A82" s="142" t="s">
        <v>553</v>
      </c>
      <c r="B82" s="124" t="s">
        <v>293</v>
      </c>
      <c r="C82" s="115" t="s">
        <v>294</v>
      </c>
      <c r="D82" s="148" t="n">
        <v>787</v>
      </c>
      <c r="E82" s="148" t="n">
        <v>65</v>
      </c>
      <c r="F82" s="148" t="n">
        <v>0</v>
      </c>
      <c r="G82" s="149" t="n">
        <v>852</v>
      </c>
      <c r="H82" s="150" t="n">
        <v>2</v>
      </c>
      <c r="I82" s="150" t="n">
        <v>6</v>
      </c>
      <c r="J82" s="151" t="n">
        <v>8</v>
      </c>
      <c r="K82" s="151" t="n">
        <v>1513</v>
      </c>
      <c r="L82" s="151" t="n">
        <v>10</v>
      </c>
      <c r="M82" s="149" t="n">
        <v>1531</v>
      </c>
      <c r="N82" s="152" t="n">
        <v>0.00525969756739</v>
      </c>
      <c r="O82" s="150" t="n">
        <v>1</v>
      </c>
      <c r="P82" s="150" t="n">
        <v>0</v>
      </c>
      <c r="Q82" s="151" t="n">
        <v>1</v>
      </c>
      <c r="R82" s="149" t="n">
        <v>9</v>
      </c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</row>
    <row r="83" s="135" customFormat="true" ht="12.8" hidden="false" customHeight="false" outlineLevel="0" collapsed="false">
      <c r="A83" s="128" t="s">
        <v>501</v>
      </c>
      <c r="B83" s="124" t="s">
        <v>127</v>
      </c>
      <c r="C83" s="115" t="s">
        <v>128</v>
      </c>
      <c r="D83" s="148" t="n">
        <v>778</v>
      </c>
      <c r="E83" s="148" t="n">
        <v>68</v>
      </c>
      <c r="F83" s="148" t="n">
        <v>3</v>
      </c>
      <c r="G83" s="149" t="n">
        <v>849</v>
      </c>
      <c r="H83" s="150" t="n">
        <v>142</v>
      </c>
      <c r="I83" s="150" t="n">
        <v>61</v>
      </c>
      <c r="J83" s="151" t="n">
        <v>203</v>
      </c>
      <c r="K83" s="151" t="n">
        <v>705</v>
      </c>
      <c r="L83" s="151" t="n">
        <v>25</v>
      </c>
      <c r="M83" s="149" t="n">
        <v>933</v>
      </c>
      <c r="N83" s="152" t="n">
        <v>0.22356828193833</v>
      </c>
      <c r="O83" s="150" t="n">
        <v>154</v>
      </c>
      <c r="P83" s="150" t="n">
        <v>48</v>
      </c>
      <c r="Q83" s="151" t="n">
        <v>202</v>
      </c>
      <c r="R83" s="149" t="n">
        <v>405</v>
      </c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</row>
    <row r="84" s="135" customFormat="true" ht="12.8" hidden="true" customHeight="false" outlineLevel="0" collapsed="false">
      <c r="A84" s="128" t="s">
        <v>554</v>
      </c>
      <c r="B84" s="54" t="s">
        <v>171</v>
      </c>
      <c r="C84" s="115" t="s">
        <v>172</v>
      </c>
      <c r="D84" s="148" t="n">
        <v>796</v>
      </c>
      <c r="E84" s="148" t="n">
        <v>23</v>
      </c>
      <c r="F84" s="148" t="n">
        <v>0</v>
      </c>
      <c r="G84" s="149" t="n">
        <v>819</v>
      </c>
      <c r="H84" s="150" t="n">
        <v>758</v>
      </c>
      <c r="I84" s="150" t="n">
        <v>0</v>
      </c>
      <c r="J84" s="151" t="n">
        <v>758</v>
      </c>
      <c r="K84" s="151" t="n">
        <v>219</v>
      </c>
      <c r="L84" s="151" t="n">
        <v>1</v>
      </c>
      <c r="M84" s="149" t="n">
        <v>978</v>
      </c>
      <c r="N84" s="159" t="n">
        <v>0.77584442169908</v>
      </c>
      <c r="O84" s="150" t="n">
        <v>85</v>
      </c>
      <c r="P84" s="150" t="n">
        <v>8</v>
      </c>
      <c r="Q84" s="151" t="n">
        <v>93</v>
      </c>
      <c r="R84" s="149" t="n">
        <v>851</v>
      </c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</row>
    <row r="85" s="135" customFormat="true" ht="12.8" hidden="true" customHeight="false" outlineLevel="0" collapsed="false">
      <c r="A85" s="142" t="s">
        <v>553</v>
      </c>
      <c r="B85" s="124" t="s">
        <v>55</v>
      </c>
      <c r="C85" s="115" t="s">
        <v>56</v>
      </c>
      <c r="D85" s="148" t="n">
        <v>664</v>
      </c>
      <c r="E85" s="148" t="n">
        <v>151</v>
      </c>
      <c r="F85" s="148" t="n">
        <v>0</v>
      </c>
      <c r="G85" s="149" t="n">
        <v>815</v>
      </c>
      <c r="H85" s="150" t="n">
        <v>11</v>
      </c>
      <c r="I85" s="150" t="n">
        <v>15</v>
      </c>
      <c r="J85" s="151" t="n">
        <v>26</v>
      </c>
      <c r="K85" s="151" t="n">
        <v>785</v>
      </c>
      <c r="L85" s="151" t="n">
        <v>4</v>
      </c>
      <c r="M85" s="149" t="n">
        <v>815</v>
      </c>
      <c r="N85" s="152" t="n">
        <v>0.03205918618989</v>
      </c>
      <c r="O85" s="150" t="n">
        <v>21</v>
      </c>
      <c r="P85" s="150" t="n">
        <v>30</v>
      </c>
      <c r="Q85" s="151" t="n">
        <v>51</v>
      </c>
      <c r="R85" s="149" t="n">
        <v>77</v>
      </c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</row>
    <row r="86" s="135" customFormat="true" ht="12.8" hidden="false" customHeight="false" outlineLevel="0" collapsed="false">
      <c r="A86" s="128" t="s">
        <v>501</v>
      </c>
      <c r="B86" s="124" t="s">
        <v>131</v>
      </c>
      <c r="C86" s="115" t="s">
        <v>132</v>
      </c>
      <c r="D86" s="148" t="n">
        <v>784</v>
      </c>
      <c r="E86" s="148" t="n">
        <v>20</v>
      </c>
      <c r="F86" s="148" t="n">
        <v>1</v>
      </c>
      <c r="G86" s="149" t="n">
        <v>805</v>
      </c>
      <c r="H86" s="150" t="n">
        <v>623</v>
      </c>
      <c r="I86" s="150" t="n">
        <v>2</v>
      </c>
      <c r="J86" s="151" t="n">
        <v>625</v>
      </c>
      <c r="K86" s="151" t="n">
        <v>118</v>
      </c>
      <c r="L86" s="151" t="n">
        <v>4</v>
      </c>
      <c r="M86" s="149" t="n">
        <v>747</v>
      </c>
      <c r="N86" s="152" t="n">
        <v>0.84118438761777</v>
      </c>
      <c r="O86" s="150" t="n">
        <v>8</v>
      </c>
      <c r="P86" s="150" t="n">
        <v>0</v>
      </c>
      <c r="Q86" s="151" t="n">
        <v>8</v>
      </c>
      <c r="R86" s="149" t="n">
        <v>633</v>
      </c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</row>
    <row r="87" s="135" customFormat="true" ht="12.8" hidden="false" customHeight="false" outlineLevel="0" collapsed="false">
      <c r="A87" s="128" t="s">
        <v>501</v>
      </c>
      <c r="B87" s="124" t="s">
        <v>179</v>
      </c>
      <c r="C87" s="115" t="s">
        <v>180</v>
      </c>
      <c r="D87" s="148" t="n">
        <v>722</v>
      </c>
      <c r="E87" s="148" t="n">
        <v>66</v>
      </c>
      <c r="F87" s="148" t="n">
        <v>2</v>
      </c>
      <c r="G87" s="149" t="n">
        <v>790</v>
      </c>
      <c r="H87" s="150" t="n">
        <v>279</v>
      </c>
      <c r="I87" s="150" t="n">
        <v>22</v>
      </c>
      <c r="J87" s="151" t="n">
        <v>301</v>
      </c>
      <c r="K87" s="151" t="n">
        <v>681</v>
      </c>
      <c r="L87" s="151" t="n">
        <v>12</v>
      </c>
      <c r="M87" s="149" t="n">
        <v>994</v>
      </c>
      <c r="N87" s="152" t="n">
        <v>0.30651731160896</v>
      </c>
      <c r="O87" s="150" t="n">
        <v>186</v>
      </c>
      <c r="P87" s="150" t="n">
        <v>37</v>
      </c>
      <c r="Q87" s="151" t="n">
        <v>223</v>
      </c>
      <c r="R87" s="149" t="n">
        <v>524</v>
      </c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</row>
    <row r="88" s="135" customFormat="true" ht="12.8" hidden="true" customHeight="false" outlineLevel="0" collapsed="false">
      <c r="A88" s="142" t="s">
        <v>553</v>
      </c>
      <c r="B88" s="124" t="s">
        <v>481</v>
      </c>
      <c r="C88" s="115" t="s">
        <v>482</v>
      </c>
      <c r="D88" s="148" t="n">
        <v>541</v>
      </c>
      <c r="E88" s="148" t="n">
        <v>228</v>
      </c>
      <c r="F88" s="148" t="n">
        <v>1</v>
      </c>
      <c r="G88" s="149" t="n">
        <v>770</v>
      </c>
      <c r="H88" s="150" t="n">
        <v>29</v>
      </c>
      <c r="I88" s="150" t="n">
        <v>24</v>
      </c>
      <c r="J88" s="151" t="n">
        <v>53</v>
      </c>
      <c r="K88" s="151" t="n">
        <v>819</v>
      </c>
      <c r="L88" s="151" t="n">
        <v>21</v>
      </c>
      <c r="M88" s="149" t="n">
        <v>893</v>
      </c>
      <c r="N88" s="152" t="n">
        <v>0.06077981651376</v>
      </c>
      <c r="O88" s="150" t="n">
        <v>32</v>
      </c>
      <c r="P88" s="150" t="n">
        <v>19</v>
      </c>
      <c r="Q88" s="151" t="n">
        <v>51</v>
      </c>
      <c r="R88" s="149" t="n">
        <v>104</v>
      </c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</row>
    <row r="89" s="135" customFormat="true" ht="12.8" hidden="true" customHeight="false" outlineLevel="0" collapsed="false">
      <c r="A89" s="128" t="s">
        <v>555</v>
      </c>
      <c r="B89" s="54" t="s">
        <v>405</v>
      </c>
      <c r="C89" s="115" t="s">
        <v>406</v>
      </c>
      <c r="D89" s="148" t="n">
        <v>694</v>
      </c>
      <c r="E89" s="148" t="n">
        <v>40</v>
      </c>
      <c r="F89" s="148" t="n">
        <v>0</v>
      </c>
      <c r="G89" s="149" t="n">
        <v>734</v>
      </c>
      <c r="H89" s="150" t="n">
        <v>91</v>
      </c>
      <c r="I89" s="150" t="n">
        <v>191</v>
      </c>
      <c r="J89" s="151" t="n">
        <v>282</v>
      </c>
      <c r="K89" s="151" t="n">
        <v>431</v>
      </c>
      <c r="L89" s="151" t="n">
        <v>2</v>
      </c>
      <c r="M89" s="149" t="n">
        <v>715</v>
      </c>
      <c r="N89" s="152" t="n">
        <v>0.39551192145863</v>
      </c>
      <c r="O89" s="150" t="n">
        <v>50</v>
      </c>
      <c r="P89" s="150" t="n">
        <v>120</v>
      </c>
      <c r="Q89" s="151" t="n">
        <v>170</v>
      </c>
      <c r="R89" s="149" t="n">
        <v>452</v>
      </c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</row>
    <row r="90" s="135" customFormat="true" ht="12.8" hidden="false" customHeight="false" outlineLevel="0" collapsed="false">
      <c r="A90" s="128" t="s">
        <v>501</v>
      </c>
      <c r="B90" s="124" t="s">
        <v>135</v>
      </c>
      <c r="C90" s="115" t="s">
        <v>136</v>
      </c>
      <c r="D90" s="148" t="n">
        <v>654</v>
      </c>
      <c r="E90" s="148" t="n">
        <v>57</v>
      </c>
      <c r="F90" s="148" t="n">
        <v>4</v>
      </c>
      <c r="G90" s="149" t="n">
        <v>715</v>
      </c>
      <c r="H90" s="150" t="n">
        <v>51</v>
      </c>
      <c r="I90" s="150" t="n">
        <v>64</v>
      </c>
      <c r="J90" s="151" t="n">
        <v>115</v>
      </c>
      <c r="K90" s="151" t="n">
        <v>735</v>
      </c>
      <c r="L90" s="151" t="n">
        <v>3</v>
      </c>
      <c r="M90" s="149" t="n">
        <v>853</v>
      </c>
      <c r="N90" s="152" t="n">
        <v>0.13529411764706</v>
      </c>
      <c r="O90" s="150" t="n">
        <v>25</v>
      </c>
      <c r="P90" s="150" t="n">
        <v>78</v>
      </c>
      <c r="Q90" s="151" t="n">
        <v>103</v>
      </c>
      <c r="R90" s="149" t="n">
        <v>218</v>
      </c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</row>
    <row r="91" s="135" customFormat="true" ht="12.8" hidden="false" customHeight="false" outlineLevel="0" collapsed="false">
      <c r="A91" s="128" t="s">
        <v>501</v>
      </c>
      <c r="B91" s="124" t="s">
        <v>71</v>
      </c>
      <c r="C91" s="115" t="s">
        <v>72</v>
      </c>
      <c r="D91" s="148" t="n">
        <v>554</v>
      </c>
      <c r="E91" s="148" t="n">
        <v>148</v>
      </c>
      <c r="F91" s="148" t="n">
        <v>0</v>
      </c>
      <c r="G91" s="149" t="n">
        <v>702</v>
      </c>
      <c r="H91" s="150" t="n">
        <v>9</v>
      </c>
      <c r="I91" s="150" t="n">
        <v>8</v>
      </c>
      <c r="J91" s="151" t="n">
        <v>17</v>
      </c>
      <c r="K91" s="151" t="n">
        <v>999</v>
      </c>
      <c r="L91" s="151" t="n">
        <v>12</v>
      </c>
      <c r="M91" s="149" t="n">
        <v>1028</v>
      </c>
      <c r="N91" s="152" t="n">
        <v>0.01673228346457</v>
      </c>
      <c r="O91" s="150" t="n">
        <v>5</v>
      </c>
      <c r="P91" s="150" t="n">
        <v>3</v>
      </c>
      <c r="Q91" s="151" t="n">
        <v>8</v>
      </c>
      <c r="R91" s="149" t="n">
        <v>25</v>
      </c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</row>
    <row r="92" s="135" customFormat="true" ht="12.8" hidden="true" customHeight="false" outlineLevel="0" collapsed="false">
      <c r="A92" s="142" t="s">
        <v>553</v>
      </c>
      <c r="B92" s="124" t="s">
        <v>127</v>
      </c>
      <c r="C92" s="115" t="s">
        <v>128</v>
      </c>
      <c r="D92" s="148" t="n">
        <v>639</v>
      </c>
      <c r="E92" s="148" t="n">
        <v>59</v>
      </c>
      <c r="F92" s="148" t="n">
        <v>3</v>
      </c>
      <c r="G92" s="149" t="n">
        <v>701</v>
      </c>
      <c r="H92" s="150" t="n">
        <v>110</v>
      </c>
      <c r="I92" s="150" t="n">
        <v>37</v>
      </c>
      <c r="J92" s="151" t="n">
        <v>147</v>
      </c>
      <c r="K92" s="151" t="n">
        <v>606</v>
      </c>
      <c r="L92" s="151" t="n">
        <v>20</v>
      </c>
      <c r="M92" s="149" t="n">
        <v>773</v>
      </c>
      <c r="N92" s="152" t="n">
        <v>0.19521912350598</v>
      </c>
      <c r="O92" s="150" t="n">
        <v>134</v>
      </c>
      <c r="P92" s="150" t="n">
        <v>37</v>
      </c>
      <c r="Q92" s="151" t="n">
        <v>171</v>
      </c>
      <c r="R92" s="149" t="n">
        <v>318</v>
      </c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</row>
    <row r="93" s="135" customFormat="true" ht="12.8" hidden="true" customHeight="false" outlineLevel="0" collapsed="false">
      <c r="A93" s="128" t="s">
        <v>554</v>
      </c>
      <c r="B93" s="54" t="s">
        <v>381</v>
      </c>
      <c r="C93" s="115" t="s">
        <v>382</v>
      </c>
      <c r="D93" s="148" t="n">
        <v>445</v>
      </c>
      <c r="E93" s="148" t="n">
        <v>242</v>
      </c>
      <c r="F93" s="148" t="n">
        <v>0</v>
      </c>
      <c r="G93" s="149" t="n">
        <v>687</v>
      </c>
      <c r="H93" s="150" t="n">
        <v>221</v>
      </c>
      <c r="I93" s="150" t="n">
        <v>42</v>
      </c>
      <c r="J93" s="151" t="n">
        <v>263</v>
      </c>
      <c r="K93" s="151" t="n">
        <v>1201</v>
      </c>
      <c r="L93" s="151" t="n">
        <v>14</v>
      </c>
      <c r="M93" s="149" t="n">
        <v>1478</v>
      </c>
      <c r="N93" s="159" t="n">
        <v>0.17964480874317</v>
      </c>
      <c r="O93" s="150" t="n">
        <v>251</v>
      </c>
      <c r="P93" s="150" t="n">
        <v>109</v>
      </c>
      <c r="Q93" s="151" t="n">
        <v>360</v>
      </c>
      <c r="R93" s="149" t="n">
        <v>623</v>
      </c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</row>
    <row r="94" s="135" customFormat="true" ht="12.8" hidden="false" customHeight="false" outlineLevel="0" collapsed="false">
      <c r="A94" s="128" t="s">
        <v>501</v>
      </c>
      <c r="B94" s="124" t="s">
        <v>115</v>
      </c>
      <c r="C94" s="115" t="s">
        <v>116</v>
      </c>
      <c r="D94" s="148" t="n">
        <v>513</v>
      </c>
      <c r="E94" s="148" t="n">
        <v>88</v>
      </c>
      <c r="F94" s="148" t="n">
        <v>3</v>
      </c>
      <c r="G94" s="149" t="n">
        <v>604</v>
      </c>
      <c r="H94" s="150" t="n">
        <v>128</v>
      </c>
      <c r="I94" s="150" t="n">
        <v>17</v>
      </c>
      <c r="J94" s="151" t="n">
        <v>145</v>
      </c>
      <c r="K94" s="151" t="n">
        <v>762</v>
      </c>
      <c r="L94" s="151" t="n">
        <v>17</v>
      </c>
      <c r="M94" s="149" t="n">
        <v>924</v>
      </c>
      <c r="N94" s="152" t="n">
        <v>0.15986769570011</v>
      </c>
      <c r="O94" s="150" t="n">
        <v>69</v>
      </c>
      <c r="P94" s="150" t="n">
        <v>34</v>
      </c>
      <c r="Q94" s="151" t="n">
        <v>103</v>
      </c>
      <c r="R94" s="149" t="n">
        <v>248</v>
      </c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</row>
    <row r="95" s="135" customFormat="true" ht="12.8" hidden="true" customHeight="false" outlineLevel="0" collapsed="false">
      <c r="A95" s="142" t="s">
        <v>553</v>
      </c>
      <c r="B95" s="124" t="s">
        <v>179</v>
      </c>
      <c r="C95" s="115" t="s">
        <v>180</v>
      </c>
      <c r="D95" s="148" t="n">
        <v>539</v>
      </c>
      <c r="E95" s="148" t="n">
        <v>59</v>
      </c>
      <c r="F95" s="148" t="n">
        <v>2</v>
      </c>
      <c r="G95" s="149" t="n">
        <v>600</v>
      </c>
      <c r="H95" s="150" t="n">
        <v>169</v>
      </c>
      <c r="I95" s="150" t="n">
        <v>15</v>
      </c>
      <c r="J95" s="151" t="n">
        <v>184</v>
      </c>
      <c r="K95" s="151" t="n">
        <v>601</v>
      </c>
      <c r="L95" s="151" t="n">
        <v>7</v>
      </c>
      <c r="M95" s="149" t="n">
        <v>792</v>
      </c>
      <c r="N95" s="152" t="n">
        <v>0.2343949044586</v>
      </c>
      <c r="O95" s="150" t="n">
        <v>146</v>
      </c>
      <c r="P95" s="150" t="n">
        <v>30</v>
      </c>
      <c r="Q95" s="151" t="n">
        <v>176</v>
      </c>
      <c r="R95" s="149" t="n">
        <v>360</v>
      </c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</row>
    <row r="96" s="135" customFormat="true" ht="12.8" hidden="true" customHeight="false" outlineLevel="0" collapsed="false">
      <c r="A96" s="128" t="s">
        <v>555</v>
      </c>
      <c r="B96" s="54" t="s">
        <v>425</v>
      </c>
      <c r="C96" s="115" t="s">
        <v>426</v>
      </c>
      <c r="D96" s="148" t="n">
        <v>533</v>
      </c>
      <c r="E96" s="148" t="n">
        <v>49</v>
      </c>
      <c r="F96" s="148" t="n">
        <v>2</v>
      </c>
      <c r="G96" s="149" t="n">
        <v>584</v>
      </c>
      <c r="H96" s="150" t="n">
        <v>254</v>
      </c>
      <c r="I96" s="150" t="n">
        <v>467</v>
      </c>
      <c r="J96" s="151" t="n">
        <v>721</v>
      </c>
      <c r="K96" s="151" t="n">
        <v>169</v>
      </c>
      <c r="L96" s="151" t="n">
        <v>4</v>
      </c>
      <c r="M96" s="149" t="n">
        <v>894</v>
      </c>
      <c r="N96" s="152" t="n">
        <v>0.81011235955056</v>
      </c>
      <c r="O96" s="150" t="n">
        <v>295</v>
      </c>
      <c r="P96" s="150" t="n">
        <v>59</v>
      </c>
      <c r="Q96" s="151" t="n">
        <v>354</v>
      </c>
      <c r="R96" s="149" t="n">
        <v>1075</v>
      </c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</row>
    <row r="97" s="135" customFormat="true" ht="12.8" hidden="true" customHeight="false" outlineLevel="0" collapsed="false">
      <c r="A97" s="142" t="s">
        <v>553</v>
      </c>
      <c r="B97" s="124" t="s">
        <v>131</v>
      </c>
      <c r="C97" s="115" t="s">
        <v>132</v>
      </c>
      <c r="D97" s="148" t="n">
        <v>535</v>
      </c>
      <c r="E97" s="148" t="n">
        <v>18</v>
      </c>
      <c r="F97" s="148" t="n">
        <v>1</v>
      </c>
      <c r="G97" s="149" t="n">
        <v>554</v>
      </c>
      <c r="H97" s="150" t="n">
        <v>434</v>
      </c>
      <c r="I97" s="150" t="n">
        <v>0</v>
      </c>
      <c r="J97" s="151" t="n">
        <v>434</v>
      </c>
      <c r="K97" s="151" t="n">
        <v>105</v>
      </c>
      <c r="L97" s="151" t="n">
        <v>4</v>
      </c>
      <c r="M97" s="149" t="n">
        <v>543</v>
      </c>
      <c r="N97" s="152" t="n">
        <v>0.80519480519481</v>
      </c>
      <c r="O97" s="150" t="n">
        <v>8</v>
      </c>
      <c r="P97" s="150" t="n">
        <v>0</v>
      </c>
      <c r="Q97" s="151" t="n">
        <v>8</v>
      </c>
      <c r="R97" s="149" t="n">
        <v>442</v>
      </c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</row>
    <row r="98" s="135" customFormat="true" ht="12.8" hidden="true" customHeight="false" outlineLevel="0" collapsed="false">
      <c r="A98" s="128" t="s">
        <v>554</v>
      </c>
      <c r="B98" s="54" t="s">
        <v>55</v>
      </c>
      <c r="C98" s="115" t="s">
        <v>56</v>
      </c>
      <c r="D98" s="148" t="n">
        <v>456</v>
      </c>
      <c r="E98" s="148" t="n">
        <v>93</v>
      </c>
      <c r="F98" s="148" t="n">
        <v>0</v>
      </c>
      <c r="G98" s="149" t="n">
        <v>549</v>
      </c>
      <c r="H98" s="150" t="n">
        <v>7</v>
      </c>
      <c r="I98" s="150" t="n">
        <v>16</v>
      </c>
      <c r="J98" s="151" t="n">
        <v>23</v>
      </c>
      <c r="K98" s="151" t="n">
        <v>518</v>
      </c>
      <c r="L98" s="151" t="n">
        <v>2</v>
      </c>
      <c r="M98" s="149" t="n">
        <v>543</v>
      </c>
      <c r="N98" s="159" t="n">
        <v>0.04251386321627</v>
      </c>
      <c r="O98" s="150" t="n">
        <v>12</v>
      </c>
      <c r="P98" s="150" t="n">
        <v>31</v>
      </c>
      <c r="Q98" s="151" t="n">
        <v>43</v>
      </c>
      <c r="R98" s="149" t="n">
        <v>66</v>
      </c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</row>
    <row r="99" s="135" customFormat="true" ht="12.8" hidden="true" customHeight="false" outlineLevel="0" collapsed="false">
      <c r="A99" s="142" t="s">
        <v>553</v>
      </c>
      <c r="B99" s="124" t="s">
        <v>135</v>
      </c>
      <c r="C99" s="115" t="s">
        <v>136</v>
      </c>
      <c r="D99" s="148" t="n">
        <v>478</v>
      </c>
      <c r="E99" s="148" t="n">
        <v>43</v>
      </c>
      <c r="F99" s="148" t="n">
        <v>4</v>
      </c>
      <c r="G99" s="149" t="n">
        <v>525</v>
      </c>
      <c r="H99" s="150" t="n">
        <v>41</v>
      </c>
      <c r="I99" s="150" t="n">
        <v>48</v>
      </c>
      <c r="J99" s="151" t="n">
        <v>89</v>
      </c>
      <c r="K99" s="151" t="n">
        <v>561</v>
      </c>
      <c r="L99" s="151" t="n">
        <v>3</v>
      </c>
      <c r="M99" s="149" t="n">
        <v>653</v>
      </c>
      <c r="N99" s="152" t="n">
        <v>0.13692307692308</v>
      </c>
      <c r="O99" s="150" t="n">
        <v>18</v>
      </c>
      <c r="P99" s="150" t="n">
        <v>58</v>
      </c>
      <c r="Q99" s="151" t="n">
        <v>76</v>
      </c>
      <c r="R99" s="149" t="n">
        <v>165</v>
      </c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</row>
    <row r="100" s="135" customFormat="true" ht="12.8" hidden="true" customHeight="false" outlineLevel="0" collapsed="false">
      <c r="A100" s="128" t="s">
        <v>556</v>
      </c>
      <c r="B100" s="124" t="s">
        <v>47</v>
      </c>
      <c r="C100" s="115" t="s">
        <v>48</v>
      </c>
      <c r="D100" s="116" t="n">
        <v>520</v>
      </c>
      <c r="E100" s="116" t="n">
        <v>4</v>
      </c>
      <c r="F100" s="116" t="n">
        <v>0</v>
      </c>
      <c r="G100" s="117" t="n">
        <v>524</v>
      </c>
      <c r="H100" s="161" t="n">
        <v>184</v>
      </c>
      <c r="I100" s="161" t="n">
        <v>267</v>
      </c>
      <c r="J100" s="118" t="n">
        <v>451</v>
      </c>
      <c r="K100" s="118" t="n">
        <v>31</v>
      </c>
      <c r="L100" s="118" t="n">
        <v>10</v>
      </c>
      <c r="M100" s="117" t="n">
        <v>492</v>
      </c>
      <c r="N100" s="119" t="n">
        <v>0.9356846473029</v>
      </c>
      <c r="O100" s="161" t="n">
        <v>9</v>
      </c>
      <c r="P100" s="161" t="n">
        <v>30</v>
      </c>
      <c r="Q100" s="118" t="n">
        <v>39</v>
      </c>
      <c r="R100" s="162" t="n">
        <v>490</v>
      </c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</row>
    <row r="101" s="135" customFormat="true" ht="12.8" hidden="true" customHeight="false" outlineLevel="0" collapsed="false">
      <c r="A101" s="128" t="s">
        <v>555</v>
      </c>
      <c r="B101" s="54" t="s">
        <v>257</v>
      </c>
      <c r="C101" s="115" t="s">
        <v>258</v>
      </c>
      <c r="D101" s="148" t="n">
        <v>512</v>
      </c>
      <c r="E101" s="148" t="n">
        <v>9</v>
      </c>
      <c r="F101" s="148" t="n">
        <v>1</v>
      </c>
      <c r="G101" s="149" t="n">
        <v>522</v>
      </c>
      <c r="H101" s="150" t="n">
        <v>28</v>
      </c>
      <c r="I101" s="150" t="n">
        <v>9</v>
      </c>
      <c r="J101" s="151" t="n">
        <v>37</v>
      </c>
      <c r="K101" s="151" t="n">
        <v>604</v>
      </c>
      <c r="L101" s="151" t="n">
        <v>6</v>
      </c>
      <c r="M101" s="149" t="n">
        <v>647</v>
      </c>
      <c r="N101" s="152" t="n">
        <v>0.05772230889236</v>
      </c>
      <c r="O101" s="150" t="n">
        <v>2</v>
      </c>
      <c r="P101" s="150" t="n">
        <v>2</v>
      </c>
      <c r="Q101" s="151" t="n">
        <v>4</v>
      </c>
      <c r="R101" s="149" t="n">
        <v>41</v>
      </c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</row>
    <row r="102" s="135" customFormat="true" ht="12.8" hidden="true" customHeight="false" outlineLevel="0" collapsed="false">
      <c r="A102" s="142" t="s">
        <v>553</v>
      </c>
      <c r="B102" s="124" t="s">
        <v>59</v>
      </c>
      <c r="C102" s="115" t="s">
        <v>60</v>
      </c>
      <c r="D102" s="148" t="n">
        <v>461</v>
      </c>
      <c r="E102" s="148" t="n">
        <v>54</v>
      </c>
      <c r="F102" s="148" t="n">
        <v>0</v>
      </c>
      <c r="G102" s="149" t="n">
        <v>515</v>
      </c>
      <c r="H102" s="150" t="n">
        <v>46</v>
      </c>
      <c r="I102" s="150" t="n">
        <v>29</v>
      </c>
      <c r="J102" s="151" t="n">
        <v>75</v>
      </c>
      <c r="K102" s="151" t="n">
        <v>1007</v>
      </c>
      <c r="L102" s="151" t="n">
        <v>3</v>
      </c>
      <c r="M102" s="149" t="n">
        <v>1085</v>
      </c>
      <c r="N102" s="152" t="n">
        <v>0.06931608133087</v>
      </c>
      <c r="O102" s="150" t="n">
        <v>48</v>
      </c>
      <c r="P102" s="150" t="n">
        <v>95</v>
      </c>
      <c r="Q102" s="151" t="n">
        <v>143</v>
      </c>
      <c r="R102" s="149" t="n">
        <v>218</v>
      </c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</row>
    <row r="103" s="135" customFormat="true" ht="12.8" hidden="true" customHeight="false" outlineLevel="0" collapsed="false">
      <c r="A103" s="128" t="s">
        <v>554</v>
      </c>
      <c r="B103" s="54" t="s">
        <v>293</v>
      </c>
      <c r="C103" s="115" t="s">
        <v>294</v>
      </c>
      <c r="D103" s="148" t="n">
        <v>464</v>
      </c>
      <c r="E103" s="148" t="n">
        <v>34</v>
      </c>
      <c r="F103" s="148" t="n">
        <v>0</v>
      </c>
      <c r="G103" s="149" t="n">
        <v>498</v>
      </c>
      <c r="H103" s="150" t="n">
        <v>3</v>
      </c>
      <c r="I103" s="150" t="n">
        <v>8</v>
      </c>
      <c r="J103" s="151" t="n">
        <v>11</v>
      </c>
      <c r="K103" s="151" t="n">
        <v>858</v>
      </c>
      <c r="L103" s="151" t="n">
        <v>3</v>
      </c>
      <c r="M103" s="149" t="n">
        <v>872</v>
      </c>
      <c r="N103" s="159" t="n">
        <v>0.0126582278481</v>
      </c>
      <c r="O103" s="150" t="n">
        <v>0</v>
      </c>
      <c r="P103" s="150" t="n">
        <v>0</v>
      </c>
      <c r="Q103" s="151" t="n">
        <v>0</v>
      </c>
      <c r="R103" s="149" t="n">
        <v>11</v>
      </c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</row>
    <row r="104" s="135" customFormat="true" ht="12.8" hidden="true" customHeight="false" outlineLevel="0" collapsed="false">
      <c r="A104" s="142" t="s">
        <v>553</v>
      </c>
      <c r="B104" s="124" t="s">
        <v>377</v>
      </c>
      <c r="C104" s="115" t="s">
        <v>378</v>
      </c>
      <c r="D104" s="148" t="n">
        <v>381</v>
      </c>
      <c r="E104" s="148" t="n">
        <v>115</v>
      </c>
      <c r="F104" s="148" t="n">
        <v>0</v>
      </c>
      <c r="G104" s="149" t="n">
        <v>496</v>
      </c>
      <c r="H104" s="150" t="n">
        <v>8</v>
      </c>
      <c r="I104" s="150" t="n">
        <v>14</v>
      </c>
      <c r="J104" s="151" t="n">
        <v>22</v>
      </c>
      <c r="K104" s="151" t="n">
        <v>588</v>
      </c>
      <c r="L104" s="151" t="n">
        <v>18</v>
      </c>
      <c r="M104" s="149" t="n">
        <v>628</v>
      </c>
      <c r="N104" s="152" t="n">
        <v>0.03606557377049</v>
      </c>
      <c r="O104" s="150" t="n">
        <v>3</v>
      </c>
      <c r="P104" s="150" t="n">
        <v>10</v>
      </c>
      <c r="Q104" s="151" t="n">
        <v>13</v>
      </c>
      <c r="R104" s="149" t="n">
        <v>35</v>
      </c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</row>
    <row r="105" s="135" customFormat="true" ht="12.8" hidden="true" customHeight="false" outlineLevel="0" collapsed="false">
      <c r="A105" s="128" t="s">
        <v>554</v>
      </c>
      <c r="B105" s="54" t="s">
        <v>401</v>
      </c>
      <c r="C105" s="115" t="s">
        <v>402</v>
      </c>
      <c r="D105" s="148" t="n">
        <v>461</v>
      </c>
      <c r="E105" s="148" t="n">
        <v>34</v>
      </c>
      <c r="F105" s="148" t="n">
        <v>0</v>
      </c>
      <c r="G105" s="149" t="n">
        <v>495</v>
      </c>
      <c r="H105" s="150" t="n">
        <v>193</v>
      </c>
      <c r="I105" s="150" t="n">
        <v>15</v>
      </c>
      <c r="J105" s="151" t="n">
        <v>208</v>
      </c>
      <c r="K105" s="151" t="n">
        <v>434</v>
      </c>
      <c r="L105" s="151" t="n">
        <v>9</v>
      </c>
      <c r="M105" s="149" t="n">
        <v>651</v>
      </c>
      <c r="N105" s="159" t="n">
        <v>0.32398753894081</v>
      </c>
      <c r="O105" s="150" t="n">
        <v>78</v>
      </c>
      <c r="P105" s="150" t="n">
        <v>14</v>
      </c>
      <c r="Q105" s="151" t="n">
        <v>92</v>
      </c>
      <c r="R105" s="149" t="n">
        <v>300</v>
      </c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</row>
    <row r="106" s="135" customFormat="true" ht="12.8" hidden="false" customHeight="false" outlineLevel="0" collapsed="false">
      <c r="A106" s="128" t="s">
        <v>501</v>
      </c>
      <c r="B106" s="124" t="s">
        <v>231</v>
      </c>
      <c r="C106" s="115" t="s">
        <v>232</v>
      </c>
      <c r="D106" s="148" t="n">
        <v>424</v>
      </c>
      <c r="E106" s="148" t="n">
        <v>56</v>
      </c>
      <c r="F106" s="148" t="n">
        <v>2</v>
      </c>
      <c r="G106" s="149" t="n">
        <v>482</v>
      </c>
      <c r="H106" s="150" t="n">
        <v>279</v>
      </c>
      <c r="I106" s="150" t="n">
        <v>133</v>
      </c>
      <c r="J106" s="151" t="n">
        <v>412</v>
      </c>
      <c r="K106" s="151" t="n">
        <v>582</v>
      </c>
      <c r="L106" s="151" t="n">
        <v>11</v>
      </c>
      <c r="M106" s="149" t="n">
        <v>1005</v>
      </c>
      <c r="N106" s="152" t="n">
        <v>0.41448692152918</v>
      </c>
      <c r="O106" s="150" t="n">
        <v>136</v>
      </c>
      <c r="P106" s="150" t="n">
        <v>131</v>
      </c>
      <c r="Q106" s="151" t="n">
        <v>267</v>
      </c>
      <c r="R106" s="149" t="n">
        <v>679</v>
      </c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</row>
    <row r="107" s="135" customFormat="true" ht="12.8" hidden="true" customHeight="false" outlineLevel="0" collapsed="false">
      <c r="A107" s="142" t="s">
        <v>553</v>
      </c>
      <c r="B107" s="124" t="s">
        <v>115</v>
      </c>
      <c r="C107" s="115" t="s">
        <v>116</v>
      </c>
      <c r="D107" s="148" t="n">
        <v>397</v>
      </c>
      <c r="E107" s="148" t="n">
        <v>76</v>
      </c>
      <c r="F107" s="148" t="n">
        <v>3</v>
      </c>
      <c r="G107" s="149" t="n">
        <v>476</v>
      </c>
      <c r="H107" s="150" t="n">
        <v>59</v>
      </c>
      <c r="I107" s="150" t="n">
        <v>6</v>
      </c>
      <c r="J107" s="151" t="n">
        <v>65</v>
      </c>
      <c r="K107" s="151" t="n">
        <v>620</v>
      </c>
      <c r="L107" s="151" t="n">
        <v>13</v>
      </c>
      <c r="M107" s="149" t="n">
        <v>698</v>
      </c>
      <c r="N107" s="152" t="n">
        <v>0.09489051094891</v>
      </c>
      <c r="O107" s="150" t="n">
        <v>54</v>
      </c>
      <c r="P107" s="150" t="n">
        <v>25</v>
      </c>
      <c r="Q107" s="151" t="n">
        <v>79</v>
      </c>
      <c r="R107" s="149" t="n">
        <v>144</v>
      </c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</row>
    <row r="108" s="135" customFormat="true" ht="12.8" hidden="true" customHeight="false" outlineLevel="0" collapsed="false">
      <c r="A108" s="128" t="s">
        <v>554</v>
      </c>
      <c r="B108" s="54" t="s">
        <v>59</v>
      </c>
      <c r="C108" s="115" t="s">
        <v>60</v>
      </c>
      <c r="D108" s="148" t="n">
        <v>421</v>
      </c>
      <c r="E108" s="148" t="n">
        <v>44</v>
      </c>
      <c r="F108" s="148" t="n">
        <v>0</v>
      </c>
      <c r="G108" s="149" t="n">
        <v>465</v>
      </c>
      <c r="H108" s="150" t="n">
        <v>43</v>
      </c>
      <c r="I108" s="150" t="n">
        <v>40</v>
      </c>
      <c r="J108" s="151" t="n">
        <v>83</v>
      </c>
      <c r="K108" s="151" t="n">
        <v>948</v>
      </c>
      <c r="L108" s="151" t="n">
        <v>3</v>
      </c>
      <c r="M108" s="149" t="n">
        <v>1034</v>
      </c>
      <c r="N108" s="159" t="n">
        <v>0.08050436469447</v>
      </c>
      <c r="O108" s="150" t="n">
        <v>27</v>
      </c>
      <c r="P108" s="150" t="n">
        <v>111</v>
      </c>
      <c r="Q108" s="151" t="n">
        <v>138</v>
      </c>
      <c r="R108" s="149" t="n">
        <v>221</v>
      </c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</row>
    <row r="109" s="135" customFormat="true" ht="12.8" hidden="true" customHeight="false" outlineLevel="0" collapsed="false">
      <c r="A109" s="128" t="s">
        <v>554</v>
      </c>
      <c r="B109" s="54" t="s">
        <v>449</v>
      </c>
      <c r="C109" s="115" t="s">
        <v>450</v>
      </c>
      <c r="D109" s="148" t="n">
        <v>415</v>
      </c>
      <c r="E109" s="148" t="n">
        <v>45</v>
      </c>
      <c r="F109" s="148" t="n">
        <v>0</v>
      </c>
      <c r="G109" s="149" t="n">
        <v>460</v>
      </c>
      <c r="H109" s="150" t="n">
        <v>246</v>
      </c>
      <c r="I109" s="150" t="n">
        <v>22</v>
      </c>
      <c r="J109" s="151" t="n">
        <v>268</v>
      </c>
      <c r="K109" s="151" t="n">
        <v>580</v>
      </c>
      <c r="L109" s="151" t="n">
        <v>7</v>
      </c>
      <c r="M109" s="149" t="n">
        <v>855</v>
      </c>
      <c r="N109" s="159" t="n">
        <v>0.31603773584906</v>
      </c>
      <c r="O109" s="150" t="n">
        <v>103</v>
      </c>
      <c r="P109" s="150" t="n">
        <v>10</v>
      </c>
      <c r="Q109" s="151" t="n">
        <v>113</v>
      </c>
      <c r="R109" s="149" t="n">
        <v>381</v>
      </c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</row>
    <row r="110" s="135" customFormat="true" ht="12.8" hidden="true" customHeight="false" outlineLevel="0" collapsed="false">
      <c r="A110" s="128" t="s">
        <v>554</v>
      </c>
      <c r="B110" s="54" t="s">
        <v>377</v>
      </c>
      <c r="C110" s="115" t="s">
        <v>378</v>
      </c>
      <c r="D110" s="148" t="n">
        <v>364</v>
      </c>
      <c r="E110" s="148" t="n">
        <v>92</v>
      </c>
      <c r="F110" s="148" t="n">
        <v>0</v>
      </c>
      <c r="G110" s="149" t="n">
        <v>456</v>
      </c>
      <c r="H110" s="150" t="n">
        <v>9</v>
      </c>
      <c r="I110" s="150" t="n">
        <v>20</v>
      </c>
      <c r="J110" s="151" t="n">
        <v>29</v>
      </c>
      <c r="K110" s="151" t="n">
        <v>547</v>
      </c>
      <c r="L110" s="151" t="n">
        <v>13</v>
      </c>
      <c r="M110" s="149" t="n">
        <v>589</v>
      </c>
      <c r="N110" s="159" t="n">
        <v>0.05034722222222</v>
      </c>
      <c r="O110" s="150" t="n">
        <v>1</v>
      </c>
      <c r="P110" s="150" t="n">
        <v>7</v>
      </c>
      <c r="Q110" s="151" t="n">
        <v>8</v>
      </c>
      <c r="R110" s="149" t="n">
        <v>37</v>
      </c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</row>
    <row r="111" s="135" customFormat="true" ht="12.8" hidden="false" customHeight="false" outlineLevel="0" collapsed="false">
      <c r="A111" s="128" t="s">
        <v>501</v>
      </c>
      <c r="B111" s="124" t="s">
        <v>473</v>
      </c>
      <c r="C111" s="115" t="s">
        <v>474</v>
      </c>
      <c r="D111" s="148" t="n">
        <v>399</v>
      </c>
      <c r="E111" s="148" t="n">
        <v>54</v>
      </c>
      <c r="F111" s="148" t="n">
        <v>0</v>
      </c>
      <c r="G111" s="149" t="n">
        <v>453</v>
      </c>
      <c r="H111" s="150" t="n">
        <v>191</v>
      </c>
      <c r="I111" s="150" t="n">
        <v>58</v>
      </c>
      <c r="J111" s="151" t="n">
        <v>249</v>
      </c>
      <c r="K111" s="151" t="n">
        <v>510</v>
      </c>
      <c r="L111" s="151" t="n">
        <v>8</v>
      </c>
      <c r="M111" s="149" t="n">
        <v>767</v>
      </c>
      <c r="N111" s="152" t="n">
        <v>0.32806324110672</v>
      </c>
      <c r="O111" s="150" t="n">
        <v>71</v>
      </c>
      <c r="P111" s="150" t="n">
        <v>40</v>
      </c>
      <c r="Q111" s="151" t="n">
        <v>111</v>
      </c>
      <c r="R111" s="149" t="n">
        <v>360</v>
      </c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</row>
    <row r="112" s="135" customFormat="true" ht="12.8" hidden="true" customHeight="false" outlineLevel="0" collapsed="false">
      <c r="A112" s="128" t="s">
        <v>555</v>
      </c>
      <c r="B112" s="54" t="s">
        <v>171</v>
      </c>
      <c r="C112" s="115" t="s">
        <v>172</v>
      </c>
      <c r="D112" s="148" t="n">
        <v>428</v>
      </c>
      <c r="E112" s="148" t="n">
        <v>20</v>
      </c>
      <c r="F112" s="148" t="n">
        <v>0</v>
      </c>
      <c r="G112" s="149" t="n">
        <v>448</v>
      </c>
      <c r="H112" s="150" t="n">
        <v>430</v>
      </c>
      <c r="I112" s="150" t="n">
        <v>0</v>
      </c>
      <c r="J112" s="151" t="n">
        <v>430</v>
      </c>
      <c r="K112" s="151" t="n">
        <v>159</v>
      </c>
      <c r="L112" s="151" t="n">
        <v>1</v>
      </c>
      <c r="M112" s="149" t="n">
        <v>590</v>
      </c>
      <c r="N112" s="152" t="n">
        <v>0.73005093378608</v>
      </c>
      <c r="O112" s="150" t="n">
        <v>67</v>
      </c>
      <c r="P112" s="150" t="n">
        <v>6</v>
      </c>
      <c r="Q112" s="151" t="n">
        <v>73</v>
      </c>
      <c r="R112" s="149" t="n">
        <v>503</v>
      </c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</row>
    <row r="113" s="135" customFormat="true" ht="12.8" hidden="false" customHeight="false" outlineLevel="0" collapsed="false">
      <c r="A113" s="128" t="s">
        <v>501</v>
      </c>
      <c r="B113" s="124" t="s">
        <v>289</v>
      </c>
      <c r="C113" s="115" t="s">
        <v>290</v>
      </c>
      <c r="D113" s="148" t="n">
        <v>372</v>
      </c>
      <c r="E113" s="148" t="n">
        <v>68</v>
      </c>
      <c r="F113" s="148" t="n">
        <v>0</v>
      </c>
      <c r="G113" s="149" t="n">
        <v>440</v>
      </c>
      <c r="H113" s="150" t="n">
        <v>111</v>
      </c>
      <c r="I113" s="150" t="n">
        <v>33</v>
      </c>
      <c r="J113" s="151" t="n">
        <v>144</v>
      </c>
      <c r="K113" s="151" t="n">
        <v>561</v>
      </c>
      <c r="L113" s="151" t="n">
        <v>11</v>
      </c>
      <c r="M113" s="149" t="n">
        <v>716</v>
      </c>
      <c r="N113" s="152" t="n">
        <v>0.20425531914894</v>
      </c>
      <c r="O113" s="150" t="n">
        <v>53</v>
      </c>
      <c r="P113" s="150" t="n">
        <v>40</v>
      </c>
      <c r="Q113" s="151" t="n">
        <v>93</v>
      </c>
      <c r="R113" s="149" t="n">
        <v>237</v>
      </c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</row>
    <row r="114" s="135" customFormat="true" ht="12.8" hidden="false" customHeight="false" outlineLevel="0" collapsed="false">
      <c r="A114" s="128" t="s">
        <v>501</v>
      </c>
      <c r="B114" s="124" t="s">
        <v>111</v>
      </c>
      <c r="C114" s="115" t="s">
        <v>112</v>
      </c>
      <c r="D114" s="148" t="n">
        <v>383</v>
      </c>
      <c r="E114" s="148" t="n">
        <v>53</v>
      </c>
      <c r="F114" s="148" t="n">
        <v>0</v>
      </c>
      <c r="G114" s="149" t="n">
        <v>436</v>
      </c>
      <c r="H114" s="150" t="n">
        <v>284</v>
      </c>
      <c r="I114" s="150" t="n">
        <v>53</v>
      </c>
      <c r="J114" s="151" t="n">
        <v>337</v>
      </c>
      <c r="K114" s="151" t="n">
        <v>304</v>
      </c>
      <c r="L114" s="151" t="n">
        <v>8</v>
      </c>
      <c r="M114" s="149" t="n">
        <v>649</v>
      </c>
      <c r="N114" s="152" t="n">
        <v>0.52574102964119</v>
      </c>
      <c r="O114" s="150" t="n">
        <v>32</v>
      </c>
      <c r="P114" s="150" t="n">
        <v>50</v>
      </c>
      <c r="Q114" s="151" t="n">
        <v>82</v>
      </c>
      <c r="R114" s="149" t="n">
        <v>419</v>
      </c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</row>
    <row r="115" s="135" customFormat="true" ht="12.8" hidden="false" customHeight="false" outlineLevel="0" collapsed="false">
      <c r="A115" s="128" t="s">
        <v>501</v>
      </c>
      <c r="B115" s="124" t="s">
        <v>163</v>
      </c>
      <c r="C115" s="115" t="s">
        <v>164</v>
      </c>
      <c r="D115" s="148" t="n">
        <v>312</v>
      </c>
      <c r="E115" s="148" t="n">
        <v>112</v>
      </c>
      <c r="F115" s="148" t="n">
        <v>0</v>
      </c>
      <c r="G115" s="149" t="n">
        <v>424</v>
      </c>
      <c r="H115" s="150" t="n">
        <v>74</v>
      </c>
      <c r="I115" s="150" t="n">
        <v>7</v>
      </c>
      <c r="J115" s="151" t="n">
        <v>81</v>
      </c>
      <c r="K115" s="151" t="n">
        <v>583</v>
      </c>
      <c r="L115" s="151" t="n">
        <v>11</v>
      </c>
      <c r="M115" s="149" t="n">
        <v>675</v>
      </c>
      <c r="N115" s="152" t="n">
        <v>0.12198795180723</v>
      </c>
      <c r="O115" s="150" t="n">
        <v>121</v>
      </c>
      <c r="P115" s="150" t="n">
        <v>8</v>
      </c>
      <c r="Q115" s="151" t="n">
        <v>129</v>
      </c>
      <c r="R115" s="149" t="n">
        <v>210</v>
      </c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</row>
    <row r="116" s="135" customFormat="true" ht="12.8" hidden="true" customHeight="false" outlineLevel="0" collapsed="false">
      <c r="A116" s="128" t="s">
        <v>554</v>
      </c>
      <c r="B116" s="54" t="s">
        <v>481</v>
      </c>
      <c r="C116" s="115" t="s">
        <v>482</v>
      </c>
      <c r="D116" s="148" t="n">
        <v>292</v>
      </c>
      <c r="E116" s="148" t="n">
        <v>126</v>
      </c>
      <c r="F116" s="148" t="n">
        <v>0</v>
      </c>
      <c r="G116" s="149" t="n">
        <v>418</v>
      </c>
      <c r="H116" s="150" t="n">
        <v>23</v>
      </c>
      <c r="I116" s="150" t="n">
        <v>33</v>
      </c>
      <c r="J116" s="151" t="n">
        <v>56</v>
      </c>
      <c r="K116" s="151" t="n">
        <v>447</v>
      </c>
      <c r="L116" s="151" t="n">
        <v>13</v>
      </c>
      <c r="M116" s="149" t="n">
        <v>516</v>
      </c>
      <c r="N116" s="159" t="n">
        <v>0.11133200795229</v>
      </c>
      <c r="O116" s="150" t="n">
        <v>29</v>
      </c>
      <c r="P116" s="150" t="n">
        <v>24</v>
      </c>
      <c r="Q116" s="151" t="n">
        <v>53</v>
      </c>
      <c r="R116" s="149" t="n">
        <v>109</v>
      </c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</row>
    <row r="117" s="135" customFormat="true" ht="12.8" hidden="true" customHeight="false" outlineLevel="0" collapsed="false">
      <c r="A117" s="128" t="s">
        <v>555</v>
      </c>
      <c r="B117" s="54" t="s">
        <v>309</v>
      </c>
      <c r="C117" s="115" t="s">
        <v>310</v>
      </c>
      <c r="D117" s="148" t="n">
        <v>360</v>
      </c>
      <c r="E117" s="148" t="n">
        <v>40</v>
      </c>
      <c r="F117" s="148" t="n">
        <v>0</v>
      </c>
      <c r="G117" s="149" t="n">
        <v>400</v>
      </c>
      <c r="H117" s="150" t="n">
        <v>45</v>
      </c>
      <c r="I117" s="150" t="n">
        <v>6</v>
      </c>
      <c r="J117" s="151" t="n">
        <v>51</v>
      </c>
      <c r="K117" s="151" t="n">
        <v>363</v>
      </c>
      <c r="L117" s="151" t="n">
        <v>1</v>
      </c>
      <c r="M117" s="149" t="n">
        <v>415</v>
      </c>
      <c r="N117" s="152" t="n">
        <v>0.1231884057971</v>
      </c>
      <c r="O117" s="150" t="n">
        <v>31</v>
      </c>
      <c r="P117" s="150" t="n">
        <v>15</v>
      </c>
      <c r="Q117" s="151" t="n">
        <v>46</v>
      </c>
      <c r="R117" s="149" t="n">
        <v>97</v>
      </c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</row>
    <row r="118" s="135" customFormat="true" ht="16.05" hidden="true" customHeight="true" outlineLevel="0" collapsed="false">
      <c r="A118" s="128" t="s">
        <v>555</v>
      </c>
      <c r="B118" s="54" t="s">
        <v>381</v>
      </c>
      <c r="C118" s="115" t="s">
        <v>382</v>
      </c>
      <c r="D118" s="148" t="n">
        <v>252</v>
      </c>
      <c r="E118" s="148" t="n">
        <v>147</v>
      </c>
      <c r="F118" s="148" t="n">
        <v>0</v>
      </c>
      <c r="G118" s="149" t="n">
        <v>399</v>
      </c>
      <c r="H118" s="150" t="n">
        <v>113</v>
      </c>
      <c r="I118" s="150" t="n">
        <v>21</v>
      </c>
      <c r="J118" s="151" t="n">
        <v>134</v>
      </c>
      <c r="K118" s="151" t="n">
        <v>732</v>
      </c>
      <c r="L118" s="151" t="n">
        <v>13</v>
      </c>
      <c r="M118" s="149" t="n">
        <v>879</v>
      </c>
      <c r="N118" s="152" t="n">
        <v>0.15473441108545</v>
      </c>
      <c r="O118" s="150" t="n">
        <v>151</v>
      </c>
      <c r="P118" s="150" t="n">
        <v>70</v>
      </c>
      <c r="Q118" s="151" t="n">
        <v>221</v>
      </c>
      <c r="R118" s="149" t="n">
        <v>355</v>
      </c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</row>
    <row r="119" s="135" customFormat="true" ht="12.75" hidden="true" customHeight="false" outlineLevel="0" collapsed="false">
      <c r="A119" s="128" t="s">
        <v>554</v>
      </c>
      <c r="B119" s="54" t="s">
        <v>131</v>
      </c>
      <c r="C119" s="115" t="s">
        <v>132</v>
      </c>
      <c r="D119" s="148" t="n">
        <v>385</v>
      </c>
      <c r="E119" s="148" t="n">
        <v>7</v>
      </c>
      <c r="F119" s="148" t="n">
        <v>1</v>
      </c>
      <c r="G119" s="149" t="n">
        <v>393</v>
      </c>
      <c r="H119" s="150" t="n">
        <v>281</v>
      </c>
      <c r="I119" s="150" t="n">
        <v>2</v>
      </c>
      <c r="J119" s="151" t="n">
        <v>283</v>
      </c>
      <c r="K119" s="151" t="n">
        <v>61</v>
      </c>
      <c r="L119" s="151" t="n">
        <v>3</v>
      </c>
      <c r="M119" s="149" t="n">
        <v>347</v>
      </c>
      <c r="N119" s="159" t="n">
        <v>0.82267441860465</v>
      </c>
      <c r="O119" s="150" t="n">
        <v>1</v>
      </c>
      <c r="P119" s="150" t="n">
        <v>0</v>
      </c>
      <c r="Q119" s="151" t="n">
        <v>1</v>
      </c>
      <c r="R119" s="149" t="n">
        <v>284</v>
      </c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</row>
    <row r="120" s="135" customFormat="true" ht="12.75" hidden="true" customHeight="false" outlineLevel="0" collapsed="false">
      <c r="A120" s="128" t="s">
        <v>555</v>
      </c>
      <c r="B120" s="54" t="s">
        <v>55</v>
      </c>
      <c r="C120" s="115" t="s">
        <v>56</v>
      </c>
      <c r="D120" s="148" t="n">
        <v>322</v>
      </c>
      <c r="E120" s="148" t="n">
        <v>69</v>
      </c>
      <c r="F120" s="148" t="n">
        <v>0</v>
      </c>
      <c r="G120" s="149" t="n">
        <v>391</v>
      </c>
      <c r="H120" s="150" t="n">
        <v>6</v>
      </c>
      <c r="I120" s="150" t="n">
        <v>11</v>
      </c>
      <c r="J120" s="151" t="n">
        <v>17</v>
      </c>
      <c r="K120" s="151" t="n">
        <v>392</v>
      </c>
      <c r="L120" s="151" t="n">
        <v>2</v>
      </c>
      <c r="M120" s="149" t="n">
        <v>411</v>
      </c>
      <c r="N120" s="152" t="n">
        <v>0.04156479217604</v>
      </c>
      <c r="O120" s="150" t="n">
        <v>9</v>
      </c>
      <c r="P120" s="150" t="n">
        <v>19</v>
      </c>
      <c r="Q120" s="151" t="n">
        <v>28</v>
      </c>
      <c r="R120" s="149" t="n">
        <v>45</v>
      </c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</row>
    <row r="121" s="141" customFormat="true" ht="20.25" hidden="false" customHeight="true" outlineLevel="0" collapsed="false">
      <c r="A121" s="128" t="s">
        <v>501</v>
      </c>
      <c r="B121" s="124" t="s">
        <v>305</v>
      </c>
      <c r="C121" s="115" t="s">
        <v>306</v>
      </c>
      <c r="D121" s="148" t="n">
        <v>321</v>
      </c>
      <c r="E121" s="148" t="n">
        <v>70</v>
      </c>
      <c r="F121" s="148" t="n">
        <v>0</v>
      </c>
      <c r="G121" s="149" t="n">
        <v>391</v>
      </c>
      <c r="H121" s="150" t="n">
        <v>3</v>
      </c>
      <c r="I121" s="150" t="n">
        <v>3</v>
      </c>
      <c r="J121" s="151" t="n">
        <v>6</v>
      </c>
      <c r="K121" s="151" t="n">
        <v>263</v>
      </c>
      <c r="L121" s="151" t="n">
        <v>16</v>
      </c>
      <c r="M121" s="149" t="n">
        <v>285</v>
      </c>
      <c r="N121" s="152" t="n">
        <v>0.02230483271375</v>
      </c>
      <c r="O121" s="150" t="n">
        <v>10</v>
      </c>
      <c r="P121" s="150" t="n">
        <v>8</v>
      </c>
      <c r="Q121" s="151" t="n">
        <v>18</v>
      </c>
      <c r="R121" s="149" t="n">
        <v>24</v>
      </c>
      <c r="S121" s="163" t="s">
        <v>501</v>
      </c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</row>
    <row r="122" s="135" customFormat="true" ht="12.8" hidden="true" customHeight="false" outlineLevel="0" collapsed="false">
      <c r="A122" s="142" t="s">
        <v>553</v>
      </c>
      <c r="B122" s="124" t="s">
        <v>289</v>
      </c>
      <c r="C122" s="115" t="s">
        <v>290</v>
      </c>
      <c r="D122" s="148" t="n">
        <v>331</v>
      </c>
      <c r="E122" s="148" t="n">
        <v>58</v>
      </c>
      <c r="F122" s="148" t="n">
        <v>0</v>
      </c>
      <c r="G122" s="149" t="n">
        <v>389</v>
      </c>
      <c r="H122" s="150" t="n">
        <v>92</v>
      </c>
      <c r="I122" s="150" t="n">
        <v>20</v>
      </c>
      <c r="J122" s="151" t="n">
        <v>112</v>
      </c>
      <c r="K122" s="151" t="n">
        <v>486</v>
      </c>
      <c r="L122" s="151" t="n">
        <v>11</v>
      </c>
      <c r="M122" s="149" t="n">
        <v>609</v>
      </c>
      <c r="N122" s="152" t="n">
        <v>0.18729096989967</v>
      </c>
      <c r="O122" s="150" t="n">
        <v>47</v>
      </c>
      <c r="P122" s="150" t="n">
        <v>20</v>
      </c>
      <c r="Q122" s="151" t="n">
        <v>67</v>
      </c>
      <c r="R122" s="149" t="n">
        <v>179</v>
      </c>
      <c r="S122" s="164" t="s">
        <v>490</v>
      </c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</row>
    <row r="123" s="135" customFormat="true" ht="12.8" hidden="false" customHeight="false" outlineLevel="0" collapsed="false">
      <c r="A123" s="128" t="s">
        <v>501</v>
      </c>
      <c r="B123" s="124" t="s">
        <v>83</v>
      </c>
      <c r="C123" s="115" t="s">
        <v>84</v>
      </c>
      <c r="D123" s="148" t="n">
        <v>367</v>
      </c>
      <c r="E123" s="148" t="n">
        <v>9</v>
      </c>
      <c r="F123" s="148" t="n">
        <v>0</v>
      </c>
      <c r="G123" s="149" t="n">
        <v>376</v>
      </c>
      <c r="H123" s="150" t="n">
        <v>169</v>
      </c>
      <c r="I123" s="150" t="n">
        <v>3</v>
      </c>
      <c r="J123" s="151" t="n">
        <v>172</v>
      </c>
      <c r="K123" s="151" t="n">
        <v>348</v>
      </c>
      <c r="L123" s="151" t="n">
        <v>4</v>
      </c>
      <c r="M123" s="149" t="n">
        <v>524</v>
      </c>
      <c r="N123" s="152" t="n">
        <v>0.33076923076923</v>
      </c>
      <c r="O123" s="150" t="n">
        <v>17</v>
      </c>
      <c r="P123" s="150" t="n">
        <v>1</v>
      </c>
      <c r="Q123" s="151" t="n">
        <v>18</v>
      </c>
      <c r="R123" s="149" t="n">
        <v>190</v>
      </c>
      <c r="S123" s="164" t="s">
        <v>156</v>
      </c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</row>
    <row r="124" s="135" customFormat="true" ht="12.8" hidden="true" customHeight="false" outlineLevel="0" collapsed="false">
      <c r="A124" s="128" t="s">
        <v>554</v>
      </c>
      <c r="B124" s="54" t="s">
        <v>277</v>
      </c>
      <c r="C124" s="115" t="s">
        <v>278</v>
      </c>
      <c r="D124" s="148" t="n">
        <v>200</v>
      </c>
      <c r="E124" s="148" t="n">
        <v>170</v>
      </c>
      <c r="F124" s="148" t="n">
        <v>2</v>
      </c>
      <c r="G124" s="149" t="n">
        <v>372</v>
      </c>
      <c r="H124" s="150" t="n">
        <v>124</v>
      </c>
      <c r="I124" s="150" t="n">
        <v>48</v>
      </c>
      <c r="J124" s="151" t="n">
        <v>172</v>
      </c>
      <c r="K124" s="151" t="n">
        <v>518</v>
      </c>
      <c r="L124" s="151" t="n">
        <v>5</v>
      </c>
      <c r="M124" s="149" t="n">
        <v>695</v>
      </c>
      <c r="N124" s="159" t="n">
        <v>0.24927536231884</v>
      </c>
      <c r="O124" s="150" t="n">
        <v>121</v>
      </c>
      <c r="P124" s="150" t="n">
        <v>46</v>
      </c>
      <c r="Q124" s="151" t="n">
        <v>167</v>
      </c>
      <c r="R124" s="149" t="n">
        <v>339</v>
      </c>
      <c r="S124" s="164" t="s">
        <v>60</v>
      </c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</row>
    <row r="125" s="135" customFormat="true" ht="12.8" hidden="true" customHeight="false" outlineLevel="0" collapsed="false">
      <c r="A125" s="128" t="s">
        <v>554</v>
      </c>
      <c r="B125" s="54" t="s">
        <v>135</v>
      </c>
      <c r="C125" s="115" t="s">
        <v>136</v>
      </c>
      <c r="D125" s="148" t="n">
        <v>347</v>
      </c>
      <c r="E125" s="148" t="n">
        <v>22</v>
      </c>
      <c r="F125" s="148" t="n">
        <v>1</v>
      </c>
      <c r="G125" s="149" t="n">
        <v>370</v>
      </c>
      <c r="H125" s="150" t="n">
        <v>26</v>
      </c>
      <c r="I125" s="150" t="n">
        <v>38</v>
      </c>
      <c r="J125" s="151" t="n">
        <v>64</v>
      </c>
      <c r="K125" s="151" t="n">
        <v>352</v>
      </c>
      <c r="L125" s="151" t="n">
        <v>1</v>
      </c>
      <c r="M125" s="149" t="n">
        <v>417</v>
      </c>
      <c r="N125" s="159" t="n">
        <v>0.15384615384615</v>
      </c>
      <c r="O125" s="150" t="n">
        <v>9</v>
      </c>
      <c r="P125" s="150" t="n">
        <v>42</v>
      </c>
      <c r="Q125" s="151" t="n">
        <v>51</v>
      </c>
      <c r="R125" s="149" t="n">
        <v>115</v>
      </c>
      <c r="S125" s="164" t="s">
        <v>88</v>
      </c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</row>
    <row r="126" s="135" customFormat="true" ht="12.8" hidden="true" customHeight="false" outlineLevel="0" collapsed="false">
      <c r="A126" s="128" t="s">
        <v>555</v>
      </c>
      <c r="B126" s="54" t="s">
        <v>293</v>
      </c>
      <c r="C126" s="115" t="s">
        <v>294</v>
      </c>
      <c r="D126" s="148" t="n">
        <v>332</v>
      </c>
      <c r="E126" s="148" t="n">
        <v>26</v>
      </c>
      <c r="F126" s="148" t="n">
        <v>0</v>
      </c>
      <c r="G126" s="149" t="n">
        <v>358</v>
      </c>
      <c r="H126" s="150" t="n">
        <v>1</v>
      </c>
      <c r="I126" s="150" t="n">
        <v>6</v>
      </c>
      <c r="J126" s="151" t="n">
        <v>7</v>
      </c>
      <c r="K126" s="151" t="n">
        <v>600</v>
      </c>
      <c r="L126" s="151" t="n">
        <v>3</v>
      </c>
      <c r="M126" s="149" t="n">
        <v>610</v>
      </c>
      <c r="N126" s="152" t="n">
        <v>0.01153212520593</v>
      </c>
      <c r="O126" s="150" t="n">
        <v>0</v>
      </c>
      <c r="P126" s="150" t="n">
        <v>0</v>
      </c>
      <c r="Q126" s="151" t="n">
        <v>0</v>
      </c>
      <c r="R126" s="149" t="n">
        <v>7</v>
      </c>
      <c r="S126" s="164" t="s">
        <v>80</v>
      </c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</row>
    <row r="127" s="135" customFormat="true" ht="12.8" hidden="true" customHeight="false" outlineLevel="0" collapsed="false">
      <c r="A127" s="128" t="s">
        <v>555</v>
      </c>
      <c r="B127" s="54" t="s">
        <v>449</v>
      </c>
      <c r="C127" s="115" t="s">
        <v>450</v>
      </c>
      <c r="D127" s="148" t="n">
        <v>311</v>
      </c>
      <c r="E127" s="148" t="n">
        <v>34</v>
      </c>
      <c r="F127" s="148" t="n">
        <v>0</v>
      </c>
      <c r="G127" s="149" t="n">
        <v>345</v>
      </c>
      <c r="H127" s="150" t="n">
        <v>165</v>
      </c>
      <c r="I127" s="150" t="n">
        <v>12</v>
      </c>
      <c r="J127" s="151" t="n">
        <v>177</v>
      </c>
      <c r="K127" s="151" t="n">
        <v>460</v>
      </c>
      <c r="L127" s="151" t="n">
        <v>5</v>
      </c>
      <c r="M127" s="149" t="n">
        <v>642</v>
      </c>
      <c r="N127" s="152" t="n">
        <v>0.27786499215071</v>
      </c>
      <c r="O127" s="150" t="n">
        <v>69</v>
      </c>
      <c r="P127" s="150" t="n">
        <v>10</v>
      </c>
      <c r="Q127" s="151" t="n">
        <v>79</v>
      </c>
      <c r="R127" s="149" t="n">
        <v>256</v>
      </c>
      <c r="S127" s="164" t="s">
        <v>84</v>
      </c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</row>
    <row r="128" s="135" customFormat="true" ht="12.8" hidden="true" customHeight="false" outlineLevel="0" collapsed="false">
      <c r="A128" s="128" t="s">
        <v>554</v>
      </c>
      <c r="B128" s="54" t="s">
        <v>127</v>
      </c>
      <c r="C128" s="115" t="s">
        <v>128</v>
      </c>
      <c r="D128" s="148" t="n">
        <v>324</v>
      </c>
      <c r="E128" s="148" t="n">
        <v>16</v>
      </c>
      <c r="F128" s="148" t="n">
        <v>0</v>
      </c>
      <c r="G128" s="149" t="n">
        <v>340</v>
      </c>
      <c r="H128" s="150" t="n">
        <v>65</v>
      </c>
      <c r="I128" s="150" t="n">
        <v>40</v>
      </c>
      <c r="J128" s="151" t="n">
        <v>105</v>
      </c>
      <c r="K128" s="151" t="n">
        <v>244</v>
      </c>
      <c r="L128" s="151" t="n">
        <v>9</v>
      </c>
      <c r="M128" s="149" t="n">
        <v>358</v>
      </c>
      <c r="N128" s="159" t="n">
        <v>0.30085959885387</v>
      </c>
      <c r="O128" s="150" t="n">
        <v>50</v>
      </c>
      <c r="P128" s="150" t="n">
        <v>25</v>
      </c>
      <c r="Q128" s="151" t="n">
        <v>75</v>
      </c>
      <c r="R128" s="149" t="n">
        <v>180</v>
      </c>
      <c r="S128" s="164" t="s">
        <v>128</v>
      </c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</row>
    <row r="129" s="135" customFormat="true" ht="12.8" hidden="true" customHeight="false" outlineLevel="0" collapsed="false">
      <c r="A129" s="142" t="s">
        <v>553</v>
      </c>
      <c r="B129" s="124" t="s">
        <v>473</v>
      </c>
      <c r="C129" s="115" t="s">
        <v>474</v>
      </c>
      <c r="D129" s="148" t="n">
        <v>296</v>
      </c>
      <c r="E129" s="148" t="n">
        <v>44</v>
      </c>
      <c r="F129" s="148" t="n">
        <v>0</v>
      </c>
      <c r="G129" s="149" t="n">
        <v>340</v>
      </c>
      <c r="H129" s="150" t="n">
        <v>153</v>
      </c>
      <c r="I129" s="150" t="n">
        <v>38</v>
      </c>
      <c r="J129" s="151" t="n">
        <v>191</v>
      </c>
      <c r="K129" s="151" t="n">
        <v>428</v>
      </c>
      <c r="L129" s="151" t="n">
        <v>8</v>
      </c>
      <c r="M129" s="149" t="n">
        <v>627</v>
      </c>
      <c r="N129" s="152" t="n">
        <v>0.30856219709208</v>
      </c>
      <c r="O129" s="150" t="n">
        <v>59</v>
      </c>
      <c r="P129" s="150" t="n">
        <v>25</v>
      </c>
      <c r="Q129" s="151" t="n">
        <v>84</v>
      </c>
      <c r="R129" s="149" t="n">
        <v>275</v>
      </c>
      <c r="S129" s="164" t="s">
        <v>112</v>
      </c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</row>
    <row r="130" s="135" customFormat="true" ht="12.8" hidden="true" customHeight="false" outlineLevel="0" collapsed="false">
      <c r="A130" s="128" t="s">
        <v>554</v>
      </c>
      <c r="B130" s="54" t="s">
        <v>75</v>
      </c>
      <c r="C130" s="115" t="s">
        <v>76</v>
      </c>
      <c r="D130" s="148" t="n">
        <v>295</v>
      </c>
      <c r="E130" s="148" t="n">
        <v>39</v>
      </c>
      <c r="F130" s="148" t="n">
        <v>0</v>
      </c>
      <c r="G130" s="149" t="n">
        <v>334</v>
      </c>
      <c r="H130" s="150" t="n">
        <v>57</v>
      </c>
      <c r="I130" s="150" t="n">
        <v>21</v>
      </c>
      <c r="J130" s="151" t="n">
        <v>78</v>
      </c>
      <c r="K130" s="151" t="n">
        <v>502</v>
      </c>
      <c r="L130" s="151" t="n">
        <v>2</v>
      </c>
      <c r="M130" s="149" t="n">
        <v>582</v>
      </c>
      <c r="N130" s="159" t="n">
        <v>0.13448275862069</v>
      </c>
      <c r="O130" s="150" t="n">
        <v>107</v>
      </c>
      <c r="P130" s="150" t="n">
        <v>112</v>
      </c>
      <c r="Q130" s="151" t="n">
        <v>219</v>
      </c>
      <c r="R130" s="149" t="n">
        <v>297</v>
      </c>
      <c r="S130" s="164" t="s">
        <v>258</v>
      </c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</row>
    <row r="131" s="135" customFormat="true" ht="12.8" hidden="true" customHeight="false" outlineLevel="0" collapsed="false">
      <c r="A131" s="128" t="s">
        <v>554</v>
      </c>
      <c r="B131" s="54" t="s">
        <v>321</v>
      </c>
      <c r="C131" s="115" t="s">
        <v>322</v>
      </c>
      <c r="D131" s="148" t="n">
        <v>285</v>
      </c>
      <c r="E131" s="148" t="n">
        <v>46</v>
      </c>
      <c r="F131" s="148" t="n">
        <v>0</v>
      </c>
      <c r="G131" s="149" t="n">
        <v>331</v>
      </c>
      <c r="H131" s="150" t="n">
        <v>156</v>
      </c>
      <c r="I131" s="150" t="n">
        <v>5</v>
      </c>
      <c r="J131" s="151" t="n">
        <v>161</v>
      </c>
      <c r="K131" s="151" t="n">
        <v>333</v>
      </c>
      <c r="L131" s="151" t="n">
        <v>3</v>
      </c>
      <c r="M131" s="149" t="n">
        <v>497</v>
      </c>
      <c r="N131" s="159" t="n">
        <v>0.32591093117409</v>
      </c>
      <c r="O131" s="150" t="n">
        <v>47</v>
      </c>
      <c r="P131" s="150" t="n">
        <v>12</v>
      </c>
      <c r="Q131" s="151" t="n">
        <v>59</v>
      </c>
      <c r="R131" s="149" t="n">
        <v>220</v>
      </c>
      <c r="S131" s="164" t="s">
        <v>116</v>
      </c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</row>
    <row r="132" s="135" customFormat="true" ht="12.8" hidden="false" customHeight="false" outlineLevel="0" collapsed="false">
      <c r="A132" s="128" t="s">
        <v>501</v>
      </c>
      <c r="B132" s="124" t="s">
        <v>301</v>
      </c>
      <c r="C132" s="115" t="s">
        <v>302</v>
      </c>
      <c r="D132" s="148" t="n">
        <v>326</v>
      </c>
      <c r="E132" s="148" t="n">
        <v>2</v>
      </c>
      <c r="F132" s="148" t="n">
        <v>0</v>
      </c>
      <c r="G132" s="149" t="n">
        <v>328</v>
      </c>
      <c r="H132" s="150" t="n">
        <v>17</v>
      </c>
      <c r="I132" s="150" t="n">
        <v>10</v>
      </c>
      <c r="J132" s="151" t="n">
        <v>27</v>
      </c>
      <c r="K132" s="151" t="n">
        <v>302</v>
      </c>
      <c r="L132" s="151" t="n">
        <v>2</v>
      </c>
      <c r="M132" s="149" t="n">
        <v>331</v>
      </c>
      <c r="N132" s="152" t="n">
        <v>0.08206686930091</v>
      </c>
      <c r="O132" s="150" t="n">
        <v>14</v>
      </c>
      <c r="P132" s="150" t="n">
        <v>7</v>
      </c>
      <c r="Q132" s="151" t="n">
        <v>21</v>
      </c>
      <c r="R132" s="149" t="n">
        <v>48</v>
      </c>
      <c r="S132" s="164" t="s">
        <v>120</v>
      </c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</row>
    <row r="133" s="135" customFormat="true" ht="12.8" hidden="true" customHeight="false" outlineLevel="0" collapsed="false">
      <c r="A133" s="142" t="s">
        <v>553</v>
      </c>
      <c r="B133" s="124" t="s">
        <v>71</v>
      </c>
      <c r="C133" s="115" t="s">
        <v>72</v>
      </c>
      <c r="D133" s="148" t="n">
        <v>247</v>
      </c>
      <c r="E133" s="148" t="n">
        <v>75</v>
      </c>
      <c r="F133" s="148" t="n">
        <v>0</v>
      </c>
      <c r="G133" s="149" t="n">
        <v>322</v>
      </c>
      <c r="H133" s="150" t="n">
        <v>2</v>
      </c>
      <c r="I133" s="150" t="n">
        <v>4</v>
      </c>
      <c r="J133" s="151" t="n">
        <v>6</v>
      </c>
      <c r="K133" s="151" t="n">
        <v>472</v>
      </c>
      <c r="L133" s="151" t="n">
        <v>9</v>
      </c>
      <c r="M133" s="149" t="n">
        <v>487</v>
      </c>
      <c r="N133" s="152" t="n">
        <v>0.01255230125523</v>
      </c>
      <c r="O133" s="150" t="n">
        <v>3</v>
      </c>
      <c r="P133" s="150" t="n">
        <v>2</v>
      </c>
      <c r="Q133" s="151" t="n">
        <v>5</v>
      </c>
      <c r="R133" s="149" t="n">
        <v>11</v>
      </c>
      <c r="S133" s="164" t="s">
        <v>144</v>
      </c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</row>
    <row r="134" s="135" customFormat="true" ht="12.8" hidden="true" customHeight="false" outlineLevel="0" collapsed="false">
      <c r="A134" s="142" t="s">
        <v>553</v>
      </c>
      <c r="B134" s="124" t="s">
        <v>163</v>
      </c>
      <c r="C134" s="115" t="s">
        <v>164</v>
      </c>
      <c r="D134" s="148" t="n">
        <v>237</v>
      </c>
      <c r="E134" s="148" t="n">
        <v>85</v>
      </c>
      <c r="F134" s="148" t="n">
        <v>0</v>
      </c>
      <c r="G134" s="149" t="n">
        <v>322</v>
      </c>
      <c r="H134" s="150" t="n">
        <v>48</v>
      </c>
      <c r="I134" s="150" t="n">
        <v>6</v>
      </c>
      <c r="J134" s="151" t="n">
        <v>54</v>
      </c>
      <c r="K134" s="151" t="n">
        <v>462</v>
      </c>
      <c r="L134" s="151" t="n">
        <v>7</v>
      </c>
      <c r="M134" s="149" t="n">
        <v>523</v>
      </c>
      <c r="N134" s="152" t="n">
        <v>0.1046511627907</v>
      </c>
      <c r="O134" s="150" t="n">
        <v>89</v>
      </c>
      <c r="P134" s="150" t="n">
        <v>6</v>
      </c>
      <c r="Q134" s="151" t="n">
        <v>95</v>
      </c>
      <c r="R134" s="149" t="n">
        <v>149</v>
      </c>
      <c r="S134" s="164" t="s">
        <v>164</v>
      </c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</row>
    <row r="135" s="135" customFormat="true" ht="12.8" hidden="true" customHeight="false" outlineLevel="0" collapsed="false">
      <c r="A135" s="128" t="s">
        <v>554</v>
      </c>
      <c r="B135" s="54" t="s">
        <v>71</v>
      </c>
      <c r="C135" s="115" t="s">
        <v>72</v>
      </c>
      <c r="D135" s="148" t="n">
        <v>254</v>
      </c>
      <c r="E135" s="148" t="n">
        <v>65</v>
      </c>
      <c r="F135" s="148" t="n">
        <v>0</v>
      </c>
      <c r="G135" s="149" t="n">
        <v>319</v>
      </c>
      <c r="H135" s="150" t="n">
        <v>5</v>
      </c>
      <c r="I135" s="150" t="n">
        <v>5</v>
      </c>
      <c r="J135" s="151" t="n">
        <v>10</v>
      </c>
      <c r="K135" s="151" t="n">
        <v>468</v>
      </c>
      <c r="L135" s="151" t="n">
        <v>5</v>
      </c>
      <c r="M135" s="149" t="n">
        <v>483</v>
      </c>
      <c r="N135" s="159" t="n">
        <v>0.02092050209205</v>
      </c>
      <c r="O135" s="150" t="n">
        <v>3</v>
      </c>
      <c r="P135" s="150" t="n">
        <v>2</v>
      </c>
      <c r="Q135" s="151" t="n">
        <v>5</v>
      </c>
      <c r="R135" s="149" t="n">
        <v>15</v>
      </c>
      <c r="S135" s="164" t="s">
        <v>172</v>
      </c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</row>
    <row r="136" s="135" customFormat="true" ht="12.8" hidden="false" customHeight="false" outlineLevel="0" collapsed="false">
      <c r="A136" s="128" t="s">
        <v>501</v>
      </c>
      <c r="B136" s="124" t="s">
        <v>445</v>
      </c>
      <c r="C136" s="115" t="s">
        <v>446</v>
      </c>
      <c r="D136" s="148" t="n">
        <v>279</v>
      </c>
      <c r="E136" s="148" t="n">
        <v>22</v>
      </c>
      <c r="F136" s="148" t="n">
        <v>0</v>
      </c>
      <c r="G136" s="149" t="n">
        <v>301</v>
      </c>
      <c r="H136" s="150" t="n">
        <v>31</v>
      </c>
      <c r="I136" s="150" t="n">
        <v>8</v>
      </c>
      <c r="J136" s="151" t="n">
        <v>39</v>
      </c>
      <c r="K136" s="151" t="n">
        <v>326</v>
      </c>
      <c r="L136" s="151" t="n">
        <v>2</v>
      </c>
      <c r="M136" s="149" t="n">
        <v>367</v>
      </c>
      <c r="N136" s="152" t="n">
        <v>0.10684931506849</v>
      </c>
      <c r="O136" s="150" t="n">
        <v>22</v>
      </c>
      <c r="P136" s="150" t="n">
        <v>25</v>
      </c>
      <c r="Q136" s="151" t="n">
        <v>47</v>
      </c>
      <c r="R136" s="149" t="n">
        <v>86</v>
      </c>
      <c r="S136" s="164" t="s">
        <v>180</v>
      </c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</row>
    <row r="137" s="135" customFormat="true" ht="12.8" hidden="true" customHeight="false" outlineLevel="0" collapsed="false">
      <c r="A137" s="142" t="s">
        <v>553</v>
      </c>
      <c r="B137" s="124" t="s">
        <v>231</v>
      </c>
      <c r="C137" s="115" t="s">
        <v>232</v>
      </c>
      <c r="D137" s="148" t="n">
        <v>257</v>
      </c>
      <c r="E137" s="148" t="n">
        <v>40</v>
      </c>
      <c r="F137" s="148" t="n">
        <v>2</v>
      </c>
      <c r="G137" s="149" t="n">
        <v>299</v>
      </c>
      <c r="H137" s="150" t="n">
        <v>167</v>
      </c>
      <c r="I137" s="150" t="n">
        <v>71</v>
      </c>
      <c r="J137" s="151" t="n">
        <v>238</v>
      </c>
      <c r="K137" s="151" t="n">
        <v>449</v>
      </c>
      <c r="L137" s="151" t="n">
        <v>8</v>
      </c>
      <c r="M137" s="149" t="n">
        <v>695</v>
      </c>
      <c r="N137" s="152" t="n">
        <v>0.34643377001456</v>
      </c>
      <c r="O137" s="150" t="n">
        <v>98</v>
      </c>
      <c r="P137" s="150" t="n">
        <v>83</v>
      </c>
      <c r="Q137" s="151" t="n">
        <v>181</v>
      </c>
      <c r="R137" s="149" t="n">
        <v>419</v>
      </c>
      <c r="S137" s="164" t="s">
        <v>184</v>
      </c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</row>
    <row r="138" s="135" customFormat="true" ht="12.8" hidden="false" customHeight="false" outlineLevel="0" collapsed="false">
      <c r="A138" s="128" t="s">
        <v>501</v>
      </c>
      <c r="B138" s="124" t="s">
        <v>233</v>
      </c>
      <c r="C138" s="115" t="s">
        <v>234</v>
      </c>
      <c r="D138" s="148" t="n">
        <v>229</v>
      </c>
      <c r="E138" s="148" t="n">
        <v>59</v>
      </c>
      <c r="F138" s="148" t="n">
        <v>0</v>
      </c>
      <c r="G138" s="149" t="n">
        <v>288</v>
      </c>
      <c r="H138" s="150" t="n">
        <v>138</v>
      </c>
      <c r="I138" s="150" t="n">
        <v>6</v>
      </c>
      <c r="J138" s="151" t="n">
        <v>144</v>
      </c>
      <c r="K138" s="151" t="n">
        <v>296</v>
      </c>
      <c r="L138" s="151" t="n">
        <v>10</v>
      </c>
      <c r="M138" s="149" t="n">
        <v>450</v>
      </c>
      <c r="N138" s="152" t="n">
        <v>0.32727272727273</v>
      </c>
      <c r="O138" s="150" t="n">
        <v>236</v>
      </c>
      <c r="P138" s="150" t="n">
        <v>9</v>
      </c>
      <c r="Q138" s="151" t="n">
        <v>245</v>
      </c>
      <c r="R138" s="149" t="n">
        <v>389</v>
      </c>
      <c r="S138" s="164" t="s">
        <v>196</v>
      </c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</row>
    <row r="139" s="135" customFormat="true" ht="12.8" hidden="true" customHeight="false" outlineLevel="0" collapsed="false">
      <c r="A139" s="128" t="s">
        <v>555</v>
      </c>
      <c r="B139" s="54" t="s">
        <v>59</v>
      </c>
      <c r="C139" s="115" t="s">
        <v>60</v>
      </c>
      <c r="D139" s="148" t="n">
        <v>258</v>
      </c>
      <c r="E139" s="148" t="n">
        <v>28</v>
      </c>
      <c r="F139" s="148" t="n">
        <v>0</v>
      </c>
      <c r="G139" s="149" t="n">
        <v>286</v>
      </c>
      <c r="H139" s="150" t="n">
        <v>19</v>
      </c>
      <c r="I139" s="150" t="n">
        <v>23</v>
      </c>
      <c r="J139" s="151" t="n">
        <v>42</v>
      </c>
      <c r="K139" s="151" t="n">
        <v>579</v>
      </c>
      <c r="L139" s="151" t="n">
        <v>2</v>
      </c>
      <c r="M139" s="149" t="n">
        <v>623</v>
      </c>
      <c r="N139" s="152" t="n">
        <v>0.06763285024155</v>
      </c>
      <c r="O139" s="150" t="n">
        <v>18</v>
      </c>
      <c r="P139" s="150" t="n">
        <v>73</v>
      </c>
      <c r="Q139" s="151" t="n">
        <v>91</v>
      </c>
      <c r="R139" s="149" t="n">
        <v>133</v>
      </c>
      <c r="S139" s="164" t="s">
        <v>192</v>
      </c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</row>
    <row r="140" s="135" customFormat="true" ht="12.8" hidden="true" customHeight="false" outlineLevel="0" collapsed="false">
      <c r="A140" s="142" t="s">
        <v>553</v>
      </c>
      <c r="B140" s="124" t="s">
        <v>111</v>
      </c>
      <c r="C140" s="115" t="s">
        <v>112</v>
      </c>
      <c r="D140" s="148" t="n">
        <v>238</v>
      </c>
      <c r="E140" s="148" t="n">
        <v>46</v>
      </c>
      <c r="F140" s="148" t="n">
        <v>0</v>
      </c>
      <c r="G140" s="149" t="n">
        <v>284</v>
      </c>
      <c r="H140" s="150" t="n">
        <v>137</v>
      </c>
      <c r="I140" s="150" t="n">
        <v>36</v>
      </c>
      <c r="J140" s="151" t="n">
        <v>173</v>
      </c>
      <c r="K140" s="151" t="n">
        <v>254</v>
      </c>
      <c r="L140" s="151" t="n">
        <v>7</v>
      </c>
      <c r="M140" s="149" t="n">
        <v>434</v>
      </c>
      <c r="N140" s="152" t="n">
        <v>0.40515222482436</v>
      </c>
      <c r="O140" s="150" t="n">
        <v>29</v>
      </c>
      <c r="P140" s="150" t="n">
        <v>43</v>
      </c>
      <c r="Q140" s="151" t="n">
        <v>72</v>
      </c>
      <c r="R140" s="149" t="n">
        <v>245</v>
      </c>
      <c r="S140" s="164" t="s">
        <v>200</v>
      </c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</row>
    <row r="141" s="135" customFormat="true" ht="12.8" hidden="false" customHeight="false" outlineLevel="0" collapsed="false">
      <c r="A141" s="128" t="s">
        <v>501</v>
      </c>
      <c r="B141" s="124" t="s">
        <v>195</v>
      </c>
      <c r="C141" s="115" t="s">
        <v>196</v>
      </c>
      <c r="D141" s="148" t="n">
        <v>257</v>
      </c>
      <c r="E141" s="148" t="n">
        <v>27</v>
      </c>
      <c r="F141" s="148" t="n">
        <v>0</v>
      </c>
      <c r="G141" s="149" t="n">
        <v>284</v>
      </c>
      <c r="H141" s="150" t="n">
        <v>53</v>
      </c>
      <c r="I141" s="150" t="n">
        <v>12</v>
      </c>
      <c r="J141" s="151" t="n">
        <v>65</v>
      </c>
      <c r="K141" s="151" t="n">
        <v>484</v>
      </c>
      <c r="L141" s="151" t="n">
        <v>6</v>
      </c>
      <c r="M141" s="149" t="n">
        <v>555</v>
      </c>
      <c r="N141" s="152" t="n">
        <v>0.1183970856102</v>
      </c>
      <c r="O141" s="150" t="n">
        <v>16</v>
      </c>
      <c r="P141" s="150" t="n">
        <v>9</v>
      </c>
      <c r="Q141" s="151" t="n">
        <v>25</v>
      </c>
      <c r="R141" s="149" t="n">
        <v>90</v>
      </c>
      <c r="S141" s="164" t="s">
        <v>204</v>
      </c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</row>
    <row r="142" s="135" customFormat="true" ht="12.8" hidden="true" customHeight="false" outlineLevel="0" collapsed="false">
      <c r="A142" s="128" t="s">
        <v>555</v>
      </c>
      <c r="B142" s="54" t="s">
        <v>277</v>
      </c>
      <c r="C142" s="115" t="s">
        <v>278</v>
      </c>
      <c r="D142" s="148" t="n">
        <v>127</v>
      </c>
      <c r="E142" s="148" t="n">
        <v>154</v>
      </c>
      <c r="F142" s="148" t="n">
        <v>2</v>
      </c>
      <c r="G142" s="149" t="n">
        <v>283</v>
      </c>
      <c r="H142" s="150" t="n">
        <v>85</v>
      </c>
      <c r="I142" s="150" t="n">
        <v>43</v>
      </c>
      <c r="J142" s="151" t="n">
        <v>128</v>
      </c>
      <c r="K142" s="151" t="n">
        <v>416</v>
      </c>
      <c r="L142" s="151" t="n">
        <v>4</v>
      </c>
      <c r="M142" s="149" t="n">
        <v>548</v>
      </c>
      <c r="N142" s="152" t="n">
        <v>0.23529411764706</v>
      </c>
      <c r="O142" s="150" t="n">
        <v>100</v>
      </c>
      <c r="P142" s="150" t="n">
        <v>36</v>
      </c>
      <c r="Q142" s="151" t="n">
        <v>136</v>
      </c>
      <c r="R142" s="149" t="n">
        <v>264</v>
      </c>
      <c r="S142" s="164" t="s">
        <v>246</v>
      </c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</row>
    <row r="143" s="135" customFormat="true" ht="12.8" hidden="true" customHeight="false" outlineLevel="0" collapsed="false">
      <c r="A143" s="128" t="s">
        <v>554</v>
      </c>
      <c r="B143" s="54" t="s">
        <v>115</v>
      </c>
      <c r="C143" s="115" t="s">
        <v>116</v>
      </c>
      <c r="D143" s="148" t="n">
        <v>248</v>
      </c>
      <c r="E143" s="148" t="n">
        <v>29</v>
      </c>
      <c r="F143" s="148" t="n">
        <v>1</v>
      </c>
      <c r="G143" s="149" t="n">
        <v>278</v>
      </c>
      <c r="H143" s="150" t="n">
        <v>62</v>
      </c>
      <c r="I143" s="150" t="n">
        <v>9</v>
      </c>
      <c r="J143" s="151" t="n">
        <v>71</v>
      </c>
      <c r="K143" s="151" t="n">
        <v>392</v>
      </c>
      <c r="L143" s="151" t="n">
        <v>8</v>
      </c>
      <c r="M143" s="149" t="n">
        <v>471</v>
      </c>
      <c r="N143" s="159" t="n">
        <v>0.15334773218143</v>
      </c>
      <c r="O143" s="150" t="n">
        <v>25</v>
      </c>
      <c r="P143" s="150" t="n">
        <v>25</v>
      </c>
      <c r="Q143" s="151" t="n">
        <v>50</v>
      </c>
      <c r="R143" s="149" t="n">
        <v>121</v>
      </c>
      <c r="S143" s="164" t="s">
        <v>282</v>
      </c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</row>
    <row r="144" s="135" customFormat="true" ht="12.8" hidden="true" customHeight="false" outlineLevel="0" collapsed="false">
      <c r="A144" s="142" t="s">
        <v>553</v>
      </c>
      <c r="B144" s="124" t="s">
        <v>301</v>
      </c>
      <c r="C144" s="115" t="s">
        <v>302</v>
      </c>
      <c r="D144" s="148" t="n">
        <v>276</v>
      </c>
      <c r="E144" s="148" t="n">
        <v>1</v>
      </c>
      <c r="F144" s="148" t="n">
        <v>0</v>
      </c>
      <c r="G144" s="149" t="n">
        <v>277</v>
      </c>
      <c r="H144" s="150" t="n">
        <v>13</v>
      </c>
      <c r="I144" s="150" t="n">
        <v>8</v>
      </c>
      <c r="J144" s="151" t="n">
        <v>21</v>
      </c>
      <c r="K144" s="151" t="n">
        <v>243</v>
      </c>
      <c r="L144" s="151" t="n">
        <v>2</v>
      </c>
      <c r="M144" s="149" t="n">
        <v>266</v>
      </c>
      <c r="N144" s="152" t="n">
        <v>0.07954545454545</v>
      </c>
      <c r="O144" s="150" t="n">
        <v>9</v>
      </c>
      <c r="P144" s="150" t="n">
        <v>4</v>
      </c>
      <c r="Q144" s="151" t="n">
        <v>13</v>
      </c>
      <c r="R144" s="149" t="n">
        <v>34</v>
      </c>
      <c r="S144" s="164" t="s">
        <v>286</v>
      </c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</row>
    <row r="145" s="135" customFormat="true" ht="12.8" hidden="true" customHeight="false" outlineLevel="0" collapsed="false">
      <c r="A145" s="128" t="s">
        <v>555</v>
      </c>
      <c r="B145" s="54" t="s">
        <v>401</v>
      </c>
      <c r="C145" s="115" t="s">
        <v>402</v>
      </c>
      <c r="D145" s="148" t="n">
        <v>248</v>
      </c>
      <c r="E145" s="148" t="n">
        <v>28</v>
      </c>
      <c r="F145" s="148" t="n">
        <v>0</v>
      </c>
      <c r="G145" s="149" t="n">
        <v>276</v>
      </c>
      <c r="H145" s="150" t="n">
        <v>49</v>
      </c>
      <c r="I145" s="150" t="n">
        <v>12</v>
      </c>
      <c r="J145" s="151" t="n">
        <v>61</v>
      </c>
      <c r="K145" s="151" t="n">
        <v>320</v>
      </c>
      <c r="L145" s="151" t="n">
        <v>5</v>
      </c>
      <c r="M145" s="149" t="n">
        <v>386</v>
      </c>
      <c r="N145" s="152" t="n">
        <v>0.16010498687664</v>
      </c>
      <c r="O145" s="150" t="n">
        <v>38</v>
      </c>
      <c r="P145" s="150" t="n">
        <v>14</v>
      </c>
      <c r="Q145" s="151" t="n">
        <v>52</v>
      </c>
      <c r="R145" s="149" t="n">
        <v>113</v>
      </c>
      <c r="S145" s="164" t="s">
        <v>302</v>
      </c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</row>
    <row r="146" s="135" customFormat="true" ht="12.8" hidden="true" customHeight="false" outlineLevel="0" collapsed="false">
      <c r="A146" s="142" t="s">
        <v>553</v>
      </c>
      <c r="B146" s="124" t="s">
        <v>83</v>
      </c>
      <c r="C146" s="115" t="s">
        <v>84</v>
      </c>
      <c r="D146" s="148" t="n">
        <v>265</v>
      </c>
      <c r="E146" s="148" t="n">
        <v>8</v>
      </c>
      <c r="F146" s="148" t="n">
        <v>0</v>
      </c>
      <c r="G146" s="149" t="n">
        <v>273</v>
      </c>
      <c r="H146" s="150" t="n">
        <v>109</v>
      </c>
      <c r="I146" s="150" t="n">
        <v>3</v>
      </c>
      <c r="J146" s="151" t="n">
        <v>112</v>
      </c>
      <c r="K146" s="151" t="n">
        <v>292</v>
      </c>
      <c r="L146" s="151" t="n">
        <v>4</v>
      </c>
      <c r="M146" s="149" t="n">
        <v>408</v>
      </c>
      <c r="N146" s="152" t="n">
        <v>0.27722772277228</v>
      </c>
      <c r="O146" s="150" t="n">
        <v>14</v>
      </c>
      <c r="P146" s="150" t="n">
        <v>1</v>
      </c>
      <c r="Q146" s="151" t="n">
        <v>15</v>
      </c>
      <c r="R146" s="149" t="n">
        <v>127</v>
      </c>
      <c r="S146" s="164" t="s">
        <v>310</v>
      </c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</row>
    <row r="147" s="135" customFormat="true" ht="12.8" hidden="true" customHeight="false" outlineLevel="0" collapsed="false">
      <c r="A147" s="128" t="s">
        <v>555</v>
      </c>
      <c r="B147" s="54" t="s">
        <v>135</v>
      </c>
      <c r="C147" s="115" t="s">
        <v>136</v>
      </c>
      <c r="D147" s="148" t="n">
        <v>254</v>
      </c>
      <c r="E147" s="148" t="n">
        <v>18</v>
      </c>
      <c r="F147" s="148" t="n">
        <v>1</v>
      </c>
      <c r="G147" s="149" t="n">
        <v>273</v>
      </c>
      <c r="H147" s="150" t="n">
        <v>20</v>
      </c>
      <c r="I147" s="150" t="n">
        <v>30</v>
      </c>
      <c r="J147" s="151" t="n">
        <v>50</v>
      </c>
      <c r="K147" s="151" t="n">
        <v>266</v>
      </c>
      <c r="L147" s="151" t="n">
        <v>1</v>
      </c>
      <c r="M147" s="149" t="n">
        <v>317</v>
      </c>
      <c r="N147" s="152" t="n">
        <v>0.15822784810127</v>
      </c>
      <c r="O147" s="150" t="n">
        <v>6</v>
      </c>
      <c r="P147" s="150" t="n">
        <v>31</v>
      </c>
      <c r="Q147" s="151" t="n">
        <v>37</v>
      </c>
      <c r="R147" s="149" t="n">
        <v>87</v>
      </c>
      <c r="S147" s="164" t="s">
        <v>290</v>
      </c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</row>
    <row r="148" s="135" customFormat="true" ht="12.8" hidden="false" customHeight="false" outlineLevel="0" collapsed="false">
      <c r="A148" s="128" t="s">
        <v>501</v>
      </c>
      <c r="B148" s="124" t="s">
        <v>67</v>
      </c>
      <c r="C148" s="115" t="s">
        <v>68</v>
      </c>
      <c r="D148" s="148" t="n">
        <v>174</v>
      </c>
      <c r="E148" s="148" t="n">
        <v>96</v>
      </c>
      <c r="F148" s="148" t="n">
        <v>0</v>
      </c>
      <c r="G148" s="149" t="n">
        <v>270</v>
      </c>
      <c r="H148" s="150" t="n">
        <v>46</v>
      </c>
      <c r="I148" s="150" t="n">
        <v>8</v>
      </c>
      <c r="J148" s="151" t="n">
        <v>54</v>
      </c>
      <c r="K148" s="151" t="n">
        <v>394</v>
      </c>
      <c r="L148" s="151" t="n">
        <v>5</v>
      </c>
      <c r="M148" s="149" t="n">
        <v>453</v>
      </c>
      <c r="N148" s="152" t="n">
        <v>0.12053571428571</v>
      </c>
      <c r="O148" s="150" t="n">
        <v>142</v>
      </c>
      <c r="P148" s="150" t="n">
        <v>8</v>
      </c>
      <c r="Q148" s="151" t="n">
        <v>150</v>
      </c>
      <c r="R148" s="149" t="n">
        <v>204</v>
      </c>
      <c r="S148" s="164" t="s">
        <v>326</v>
      </c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</row>
    <row r="149" s="135" customFormat="true" ht="12.8" hidden="true" customHeight="false" outlineLevel="0" collapsed="false">
      <c r="A149" s="128" t="s">
        <v>555</v>
      </c>
      <c r="B149" s="54" t="s">
        <v>481</v>
      </c>
      <c r="C149" s="115" t="s">
        <v>482</v>
      </c>
      <c r="D149" s="148" t="n">
        <v>188</v>
      </c>
      <c r="E149" s="148" t="n">
        <v>79</v>
      </c>
      <c r="F149" s="148" t="n">
        <v>0</v>
      </c>
      <c r="G149" s="149" t="n">
        <v>267</v>
      </c>
      <c r="H149" s="150" t="n">
        <v>12</v>
      </c>
      <c r="I149" s="150" t="n">
        <v>17</v>
      </c>
      <c r="J149" s="151" t="n">
        <v>29</v>
      </c>
      <c r="K149" s="151" t="n">
        <v>285</v>
      </c>
      <c r="L149" s="151" t="n">
        <v>6</v>
      </c>
      <c r="M149" s="149" t="n">
        <v>320</v>
      </c>
      <c r="N149" s="152" t="n">
        <v>0.09235668789809</v>
      </c>
      <c r="O149" s="150" t="n">
        <v>16</v>
      </c>
      <c r="P149" s="150" t="n">
        <v>14</v>
      </c>
      <c r="Q149" s="151" t="n">
        <v>30</v>
      </c>
      <c r="R149" s="149" t="n">
        <v>59</v>
      </c>
      <c r="S149" s="164" t="s">
        <v>322</v>
      </c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</row>
    <row r="150" s="135" customFormat="true" ht="12.8" hidden="false" customHeight="false" outlineLevel="0" collapsed="false">
      <c r="A150" s="128" t="s">
        <v>501</v>
      </c>
      <c r="B150" s="124" t="s">
        <v>417</v>
      </c>
      <c r="C150" s="115" t="s">
        <v>509</v>
      </c>
      <c r="D150" s="148" t="n">
        <v>266</v>
      </c>
      <c r="E150" s="148" t="n">
        <v>0</v>
      </c>
      <c r="F150" s="148" t="n">
        <v>0</v>
      </c>
      <c r="G150" s="149" t="n">
        <v>266</v>
      </c>
      <c r="H150" s="150" t="n">
        <v>119</v>
      </c>
      <c r="I150" s="150" t="n">
        <v>0</v>
      </c>
      <c r="J150" s="151" t="n">
        <v>119</v>
      </c>
      <c r="K150" s="151" t="n">
        <v>371</v>
      </c>
      <c r="L150" s="151" t="n">
        <v>1</v>
      </c>
      <c r="M150" s="149" t="n">
        <v>491</v>
      </c>
      <c r="N150" s="152" t="n">
        <v>0.24285714285714</v>
      </c>
      <c r="O150" s="150" t="n">
        <v>1</v>
      </c>
      <c r="P150" s="150" t="n">
        <v>0</v>
      </c>
      <c r="Q150" s="151" t="n">
        <v>1</v>
      </c>
      <c r="R150" s="149" t="n">
        <v>120</v>
      </c>
      <c r="S150" s="164" t="s">
        <v>338</v>
      </c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</row>
    <row r="151" s="135" customFormat="true" ht="12.8" hidden="true" customHeight="false" outlineLevel="0" collapsed="false">
      <c r="A151" s="128" t="s">
        <v>555</v>
      </c>
      <c r="B151" s="54" t="s">
        <v>131</v>
      </c>
      <c r="C151" s="115" t="s">
        <v>132</v>
      </c>
      <c r="D151" s="148" t="n">
        <v>257</v>
      </c>
      <c r="E151" s="148" t="n">
        <v>6</v>
      </c>
      <c r="F151" s="148" t="n">
        <v>1</v>
      </c>
      <c r="G151" s="149" t="n">
        <v>264</v>
      </c>
      <c r="H151" s="150" t="n">
        <v>181</v>
      </c>
      <c r="I151" s="150" t="n">
        <v>0</v>
      </c>
      <c r="J151" s="151" t="n">
        <v>181</v>
      </c>
      <c r="K151" s="151" t="n">
        <v>54</v>
      </c>
      <c r="L151" s="151" t="n">
        <v>3</v>
      </c>
      <c r="M151" s="149" t="n">
        <v>238</v>
      </c>
      <c r="N151" s="152" t="n">
        <v>0.77021276595745</v>
      </c>
      <c r="O151" s="150" t="n">
        <v>1</v>
      </c>
      <c r="P151" s="150" t="n">
        <v>0</v>
      </c>
      <c r="Q151" s="151" t="n">
        <v>1</v>
      </c>
      <c r="R151" s="149" t="n">
        <v>182</v>
      </c>
      <c r="S151" s="164" t="s">
        <v>342</v>
      </c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</row>
    <row r="152" s="135" customFormat="true" ht="12.8" hidden="true" customHeight="false" outlineLevel="0" collapsed="false">
      <c r="A152" s="128" t="s">
        <v>554</v>
      </c>
      <c r="B152" s="54" t="s">
        <v>179</v>
      </c>
      <c r="C152" s="115" t="s">
        <v>180</v>
      </c>
      <c r="D152" s="148" t="n">
        <v>240</v>
      </c>
      <c r="E152" s="148" t="n">
        <v>22</v>
      </c>
      <c r="F152" s="148" t="n">
        <v>0</v>
      </c>
      <c r="G152" s="149" t="n">
        <v>262</v>
      </c>
      <c r="H152" s="150" t="n">
        <v>122</v>
      </c>
      <c r="I152" s="150" t="n">
        <v>14</v>
      </c>
      <c r="J152" s="151" t="n">
        <v>136</v>
      </c>
      <c r="K152" s="151" t="n">
        <v>178</v>
      </c>
      <c r="L152" s="151" t="n">
        <v>3</v>
      </c>
      <c r="M152" s="149" t="n">
        <v>317</v>
      </c>
      <c r="N152" s="159" t="n">
        <v>0.43312101910828</v>
      </c>
      <c r="O152" s="150" t="n">
        <v>70</v>
      </c>
      <c r="P152" s="150" t="n">
        <v>17</v>
      </c>
      <c r="Q152" s="151" t="n">
        <v>87</v>
      </c>
      <c r="R152" s="149" t="n">
        <v>223</v>
      </c>
      <c r="S152" s="164" t="s">
        <v>462</v>
      </c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</row>
    <row r="153" s="135" customFormat="true" ht="12.8" hidden="false" customHeight="false" outlineLevel="0" collapsed="false">
      <c r="A153" s="128" t="s">
        <v>501</v>
      </c>
      <c r="B153" s="124" t="s">
        <v>285</v>
      </c>
      <c r="C153" s="115" t="s">
        <v>286</v>
      </c>
      <c r="D153" s="148" t="n">
        <v>226</v>
      </c>
      <c r="E153" s="148" t="n">
        <v>31</v>
      </c>
      <c r="F153" s="148" t="n">
        <v>1</v>
      </c>
      <c r="G153" s="149" t="n">
        <v>258</v>
      </c>
      <c r="H153" s="150" t="n">
        <v>104</v>
      </c>
      <c r="I153" s="150" t="n">
        <v>86</v>
      </c>
      <c r="J153" s="151" t="n">
        <v>190</v>
      </c>
      <c r="K153" s="151" t="n">
        <v>225</v>
      </c>
      <c r="L153" s="151" t="n">
        <v>10</v>
      </c>
      <c r="M153" s="149" t="n">
        <v>425</v>
      </c>
      <c r="N153" s="152" t="n">
        <v>0.4578313253012</v>
      </c>
      <c r="O153" s="150" t="n">
        <v>68</v>
      </c>
      <c r="P153" s="150" t="n">
        <v>147</v>
      </c>
      <c r="Q153" s="151" t="n">
        <v>215</v>
      </c>
      <c r="R153" s="149" t="n">
        <v>405</v>
      </c>
      <c r="S153" s="164" t="s">
        <v>108</v>
      </c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</row>
    <row r="154" s="135" customFormat="true" ht="12.8" hidden="false" customHeight="false" outlineLevel="0" collapsed="false">
      <c r="A154" s="128" t="s">
        <v>501</v>
      </c>
      <c r="B154" s="124" t="s">
        <v>167</v>
      </c>
      <c r="C154" s="115" t="s">
        <v>168</v>
      </c>
      <c r="D154" s="148" t="n">
        <v>213</v>
      </c>
      <c r="E154" s="148" t="n">
        <v>45</v>
      </c>
      <c r="F154" s="148" t="n">
        <v>0</v>
      </c>
      <c r="G154" s="149" t="n">
        <v>258</v>
      </c>
      <c r="H154" s="150" t="n">
        <v>36</v>
      </c>
      <c r="I154" s="150" t="n">
        <v>5</v>
      </c>
      <c r="J154" s="151" t="n">
        <v>41</v>
      </c>
      <c r="K154" s="151" t="n">
        <v>492</v>
      </c>
      <c r="L154" s="151" t="n">
        <v>1</v>
      </c>
      <c r="M154" s="149" t="n">
        <v>534</v>
      </c>
      <c r="N154" s="152" t="n">
        <v>0.07692307692308</v>
      </c>
      <c r="O154" s="150" t="n">
        <v>23</v>
      </c>
      <c r="P154" s="150" t="n">
        <v>4</v>
      </c>
      <c r="Q154" s="151" t="n">
        <v>27</v>
      </c>
      <c r="R154" s="149" t="n">
        <v>68</v>
      </c>
      <c r="S154" s="164" t="s">
        <v>386</v>
      </c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</row>
    <row r="155" s="135" customFormat="true" ht="12.8" hidden="false" customHeight="false" outlineLevel="0" collapsed="false">
      <c r="A155" s="128" t="s">
        <v>501</v>
      </c>
      <c r="B155" s="124" t="s">
        <v>397</v>
      </c>
      <c r="C155" s="115" t="s">
        <v>398</v>
      </c>
      <c r="D155" s="148" t="n">
        <v>220</v>
      </c>
      <c r="E155" s="148" t="n">
        <v>36</v>
      </c>
      <c r="F155" s="148" t="n">
        <v>1</v>
      </c>
      <c r="G155" s="149" t="n">
        <v>257</v>
      </c>
      <c r="H155" s="150" t="n">
        <v>89</v>
      </c>
      <c r="I155" s="150" t="n">
        <v>13</v>
      </c>
      <c r="J155" s="151" t="n">
        <v>102</v>
      </c>
      <c r="K155" s="151" t="n">
        <v>268</v>
      </c>
      <c r="L155" s="151" t="n">
        <v>3</v>
      </c>
      <c r="M155" s="149" t="n">
        <v>373</v>
      </c>
      <c r="N155" s="152" t="n">
        <v>0.27567567567568</v>
      </c>
      <c r="O155" s="150" t="n">
        <v>42</v>
      </c>
      <c r="P155" s="150" t="n">
        <v>12</v>
      </c>
      <c r="Q155" s="151" t="n">
        <v>54</v>
      </c>
      <c r="R155" s="149" t="n">
        <v>156</v>
      </c>
      <c r="S155" s="164" t="s">
        <v>168</v>
      </c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</row>
    <row r="156" s="135" customFormat="true" ht="12.8" hidden="true" customHeight="false" outlineLevel="0" collapsed="false">
      <c r="A156" s="128" t="s">
        <v>554</v>
      </c>
      <c r="B156" s="54" t="s">
        <v>473</v>
      </c>
      <c r="C156" s="115" t="s">
        <v>474</v>
      </c>
      <c r="D156" s="148" t="n">
        <v>228</v>
      </c>
      <c r="E156" s="148" t="n">
        <v>29</v>
      </c>
      <c r="F156" s="148" t="n">
        <v>0</v>
      </c>
      <c r="G156" s="149" t="n">
        <v>257</v>
      </c>
      <c r="H156" s="150" t="n">
        <v>99</v>
      </c>
      <c r="I156" s="150" t="n">
        <v>36</v>
      </c>
      <c r="J156" s="151" t="n">
        <v>135</v>
      </c>
      <c r="K156" s="151" t="n">
        <v>262</v>
      </c>
      <c r="L156" s="151" t="n">
        <v>1</v>
      </c>
      <c r="M156" s="149" t="n">
        <v>398</v>
      </c>
      <c r="N156" s="159" t="n">
        <v>0.34005037783375</v>
      </c>
      <c r="O156" s="150" t="n">
        <v>35</v>
      </c>
      <c r="P156" s="150" t="n">
        <v>21</v>
      </c>
      <c r="Q156" s="151" t="n">
        <v>56</v>
      </c>
      <c r="R156" s="149" t="n">
        <v>191</v>
      </c>
      <c r="S156" s="164" t="s">
        <v>402</v>
      </c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</row>
    <row r="157" s="135" customFormat="true" ht="12.8" hidden="true" customHeight="false" outlineLevel="0" collapsed="false">
      <c r="A157" s="128" t="s">
        <v>555</v>
      </c>
      <c r="B157" s="54" t="s">
        <v>127</v>
      </c>
      <c r="C157" s="115" t="s">
        <v>128</v>
      </c>
      <c r="D157" s="148" t="n">
        <v>245</v>
      </c>
      <c r="E157" s="148" t="n">
        <v>9</v>
      </c>
      <c r="F157" s="148" t="n">
        <v>0</v>
      </c>
      <c r="G157" s="149" t="n">
        <v>254</v>
      </c>
      <c r="H157" s="150" t="n">
        <v>44</v>
      </c>
      <c r="I157" s="150" t="n">
        <v>27</v>
      </c>
      <c r="J157" s="151" t="n">
        <v>71</v>
      </c>
      <c r="K157" s="151" t="n">
        <v>200</v>
      </c>
      <c r="L157" s="151" t="n">
        <v>8</v>
      </c>
      <c r="M157" s="149" t="n">
        <v>279</v>
      </c>
      <c r="N157" s="152" t="n">
        <v>0.2619926199262</v>
      </c>
      <c r="O157" s="150" t="n">
        <v>40</v>
      </c>
      <c r="P157" s="150" t="n">
        <v>21</v>
      </c>
      <c r="Q157" s="151" t="n">
        <v>61</v>
      </c>
      <c r="R157" s="149" t="n">
        <v>132</v>
      </c>
      <c r="S157" s="164" t="s">
        <v>398</v>
      </c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</row>
    <row r="158" s="135" customFormat="true" ht="12.8" hidden="true" customHeight="false" outlineLevel="0" collapsed="false">
      <c r="A158" s="142" t="s">
        <v>553</v>
      </c>
      <c r="B158" s="124" t="s">
        <v>417</v>
      </c>
      <c r="C158" s="115" t="s">
        <v>509</v>
      </c>
      <c r="D158" s="148" t="n">
        <v>254</v>
      </c>
      <c r="E158" s="148" t="n">
        <v>0</v>
      </c>
      <c r="F158" s="148" t="n">
        <v>0</v>
      </c>
      <c r="G158" s="149" t="n">
        <v>254</v>
      </c>
      <c r="H158" s="150" t="n">
        <v>101</v>
      </c>
      <c r="I158" s="150" t="n">
        <v>0</v>
      </c>
      <c r="J158" s="151" t="n">
        <v>101</v>
      </c>
      <c r="K158" s="151" t="n">
        <v>345</v>
      </c>
      <c r="L158" s="151" t="n">
        <v>1</v>
      </c>
      <c r="M158" s="149" t="n">
        <v>447</v>
      </c>
      <c r="N158" s="152" t="n">
        <v>0.2264573991</v>
      </c>
      <c r="O158" s="150" t="n">
        <v>1</v>
      </c>
      <c r="P158" s="150" t="n">
        <v>0</v>
      </c>
      <c r="Q158" s="151" t="n">
        <v>1</v>
      </c>
      <c r="R158" s="149" t="n">
        <v>102</v>
      </c>
      <c r="S158" s="164" t="s">
        <v>406</v>
      </c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</row>
    <row r="159" s="135" customFormat="true" ht="12.8" hidden="false" customHeight="false" outlineLevel="0" collapsed="false">
      <c r="A159" s="128" t="s">
        <v>501</v>
      </c>
      <c r="B159" s="124" t="s">
        <v>385</v>
      </c>
      <c r="C159" s="115" t="s">
        <v>386</v>
      </c>
      <c r="D159" s="148" t="n">
        <v>232</v>
      </c>
      <c r="E159" s="148" t="n">
        <v>21</v>
      </c>
      <c r="F159" s="148" t="n">
        <v>0</v>
      </c>
      <c r="G159" s="149" t="n">
        <v>253</v>
      </c>
      <c r="H159" s="150" t="n">
        <v>137</v>
      </c>
      <c r="I159" s="150" t="n">
        <v>2</v>
      </c>
      <c r="J159" s="151" t="n">
        <v>139</v>
      </c>
      <c r="K159" s="151" t="n">
        <v>232</v>
      </c>
      <c r="L159" s="151" t="n">
        <v>4</v>
      </c>
      <c r="M159" s="149" t="n">
        <v>375</v>
      </c>
      <c r="N159" s="152" t="n">
        <v>0.37466307277628</v>
      </c>
      <c r="O159" s="150" t="n">
        <v>53</v>
      </c>
      <c r="P159" s="150" t="n">
        <v>0</v>
      </c>
      <c r="Q159" s="151" t="n">
        <v>53</v>
      </c>
      <c r="R159" s="149" t="n">
        <v>192</v>
      </c>
      <c r="S159" s="164" t="s">
        <v>394</v>
      </c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</row>
    <row r="160" s="135" customFormat="true" ht="12.8" hidden="true" customHeight="false" outlineLevel="0" collapsed="false">
      <c r="A160" s="142" t="s">
        <v>553</v>
      </c>
      <c r="B160" s="124" t="s">
        <v>445</v>
      </c>
      <c r="C160" s="115" t="s">
        <v>446</v>
      </c>
      <c r="D160" s="148" t="n">
        <v>233</v>
      </c>
      <c r="E160" s="148" t="n">
        <v>19</v>
      </c>
      <c r="F160" s="148" t="n">
        <v>0</v>
      </c>
      <c r="G160" s="149" t="n">
        <v>252</v>
      </c>
      <c r="H160" s="150" t="n">
        <v>26</v>
      </c>
      <c r="I160" s="150" t="n">
        <v>7</v>
      </c>
      <c r="J160" s="151" t="n">
        <v>33</v>
      </c>
      <c r="K160" s="151" t="n">
        <v>271</v>
      </c>
      <c r="L160" s="151" t="n">
        <v>2</v>
      </c>
      <c r="M160" s="149" t="n">
        <v>306</v>
      </c>
      <c r="N160" s="152" t="n">
        <v>0.10855263157895</v>
      </c>
      <c r="O160" s="150" t="n">
        <v>19</v>
      </c>
      <c r="P160" s="150" t="n">
        <v>14</v>
      </c>
      <c r="Q160" s="151" t="n">
        <v>33</v>
      </c>
      <c r="R160" s="149" t="n">
        <v>66</v>
      </c>
      <c r="S160" s="164" t="s">
        <v>414</v>
      </c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</row>
    <row r="161" s="135" customFormat="true" ht="12.8" hidden="true" customHeight="false" outlineLevel="0" collapsed="false">
      <c r="A161" s="142" t="s">
        <v>553</v>
      </c>
      <c r="B161" s="124" t="s">
        <v>167</v>
      </c>
      <c r="C161" s="115" t="s">
        <v>168</v>
      </c>
      <c r="D161" s="148" t="n">
        <v>205</v>
      </c>
      <c r="E161" s="148" t="n">
        <v>45</v>
      </c>
      <c r="F161" s="148" t="n">
        <v>0</v>
      </c>
      <c r="G161" s="149" t="n">
        <v>250</v>
      </c>
      <c r="H161" s="150" t="n">
        <v>31</v>
      </c>
      <c r="I161" s="150" t="n">
        <v>4</v>
      </c>
      <c r="J161" s="151" t="n">
        <v>35</v>
      </c>
      <c r="K161" s="151" t="n">
        <v>484</v>
      </c>
      <c r="L161" s="151" t="n">
        <v>1</v>
      </c>
      <c r="M161" s="149" t="n">
        <v>520</v>
      </c>
      <c r="N161" s="152" t="n">
        <v>0.06743737957611</v>
      </c>
      <c r="O161" s="150" t="n">
        <v>22</v>
      </c>
      <c r="P161" s="150" t="n">
        <v>4</v>
      </c>
      <c r="Q161" s="151" t="n">
        <v>26</v>
      </c>
      <c r="R161" s="149" t="n">
        <v>61</v>
      </c>
      <c r="S161" s="164" t="s">
        <v>454</v>
      </c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</row>
    <row r="162" s="135" customFormat="true" ht="12.8" hidden="true" customHeight="false" outlineLevel="0" collapsed="false">
      <c r="A162" s="128" t="s">
        <v>555</v>
      </c>
      <c r="B162" s="54" t="s">
        <v>377</v>
      </c>
      <c r="C162" s="115" t="s">
        <v>378</v>
      </c>
      <c r="D162" s="148" t="n">
        <v>200</v>
      </c>
      <c r="E162" s="148" t="n">
        <v>50</v>
      </c>
      <c r="F162" s="148" t="n">
        <v>0</v>
      </c>
      <c r="G162" s="149" t="n">
        <v>250</v>
      </c>
      <c r="H162" s="150" t="n">
        <v>2</v>
      </c>
      <c r="I162" s="150" t="n">
        <v>12</v>
      </c>
      <c r="J162" s="151" t="n">
        <v>14</v>
      </c>
      <c r="K162" s="151" t="n">
        <v>287</v>
      </c>
      <c r="L162" s="151" t="n">
        <v>8</v>
      </c>
      <c r="M162" s="149" t="n">
        <v>309</v>
      </c>
      <c r="N162" s="152" t="n">
        <v>0.04651162790698</v>
      </c>
      <c r="O162" s="150" t="n">
        <v>1</v>
      </c>
      <c r="P162" s="150" t="n">
        <v>4</v>
      </c>
      <c r="Q162" s="151" t="n">
        <v>5</v>
      </c>
      <c r="R162" s="149" t="n">
        <v>19</v>
      </c>
      <c r="S162" s="164" t="s">
        <v>430</v>
      </c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</row>
    <row r="163" s="135" customFormat="true" ht="12.8" hidden="true" customHeight="false" outlineLevel="0" collapsed="false">
      <c r="A163" s="128" t="s">
        <v>554</v>
      </c>
      <c r="B163" s="54" t="s">
        <v>393</v>
      </c>
      <c r="C163" s="115" t="s">
        <v>394</v>
      </c>
      <c r="D163" s="148" t="n">
        <v>215</v>
      </c>
      <c r="E163" s="148" t="n">
        <v>35</v>
      </c>
      <c r="F163" s="148" t="n">
        <v>0</v>
      </c>
      <c r="G163" s="149" t="n">
        <v>250</v>
      </c>
      <c r="H163" s="150" t="n">
        <v>272</v>
      </c>
      <c r="I163" s="150" t="n">
        <v>14</v>
      </c>
      <c r="J163" s="151" t="n">
        <v>286</v>
      </c>
      <c r="K163" s="151" t="n">
        <v>192</v>
      </c>
      <c r="L163" s="151" t="n">
        <v>9</v>
      </c>
      <c r="M163" s="149" t="n">
        <v>487</v>
      </c>
      <c r="N163" s="159" t="n">
        <v>0.59832635983264</v>
      </c>
      <c r="O163" s="150" t="n">
        <v>114</v>
      </c>
      <c r="P163" s="150" t="n">
        <v>20</v>
      </c>
      <c r="Q163" s="151" t="n">
        <v>134</v>
      </c>
      <c r="R163" s="149" t="n">
        <v>420</v>
      </c>
      <c r="S163" s="164" t="s">
        <v>434</v>
      </c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</row>
    <row r="164" s="135" customFormat="true" ht="12.8" hidden="true" customHeight="false" outlineLevel="0" collapsed="false">
      <c r="A164" s="128" t="s">
        <v>554</v>
      </c>
      <c r="B164" s="54" t="s">
        <v>155</v>
      </c>
      <c r="C164" s="115" t="s">
        <v>156</v>
      </c>
      <c r="D164" s="148" t="n">
        <v>220</v>
      </c>
      <c r="E164" s="148" t="n">
        <v>21</v>
      </c>
      <c r="F164" s="148" t="n">
        <v>0</v>
      </c>
      <c r="G164" s="149" t="n">
        <v>241</v>
      </c>
      <c r="H164" s="150" t="n">
        <v>26</v>
      </c>
      <c r="I164" s="150" t="n">
        <v>40</v>
      </c>
      <c r="J164" s="151" t="n">
        <v>66</v>
      </c>
      <c r="K164" s="151" t="n">
        <v>315</v>
      </c>
      <c r="L164" s="151" t="n">
        <v>4</v>
      </c>
      <c r="M164" s="149" t="n">
        <v>385</v>
      </c>
      <c r="N164" s="159" t="n">
        <v>0.17322834645669</v>
      </c>
      <c r="O164" s="150" t="n">
        <v>19</v>
      </c>
      <c r="P164" s="150" t="n">
        <v>33</v>
      </c>
      <c r="Q164" s="151" t="n">
        <v>52</v>
      </c>
      <c r="R164" s="149" t="n">
        <v>118</v>
      </c>
      <c r="S164" s="164" t="s">
        <v>446</v>
      </c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</row>
    <row r="165" s="135" customFormat="true" ht="12.8" hidden="true" customHeight="false" outlineLevel="0" collapsed="false">
      <c r="A165" s="142" t="s">
        <v>553</v>
      </c>
      <c r="B165" s="124" t="s">
        <v>195</v>
      </c>
      <c r="C165" s="115" t="s">
        <v>196</v>
      </c>
      <c r="D165" s="148" t="n">
        <v>213</v>
      </c>
      <c r="E165" s="148" t="n">
        <v>26</v>
      </c>
      <c r="F165" s="148" t="n">
        <v>0</v>
      </c>
      <c r="G165" s="149" t="n">
        <v>239</v>
      </c>
      <c r="H165" s="150" t="n">
        <v>18</v>
      </c>
      <c r="I165" s="150" t="n">
        <v>10</v>
      </c>
      <c r="J165" s="151" t="n">
        <v>28</v>
      </c>
      <c r="K165" s="151" t="n">
        <v>446</v>
      </c>
      <c r="L165" s="151" t="n">
        <v>4</v>
      </c>
      <c r="M165" s="149" t="n">
        <v>478</v>
      </c>
      <c r="N165" s="152" t="n">
        <v>0.05907172995781</v>
      </c>
      <c r="O165" s="150" t="n">
        <v>13</v>
      </c>
      <c r="P165" s="150" t="n">
        <v>9</v>
      </c>
      <c r="Q165" s="151" t="n">
        <v>22</v>
      </c>
      <c r="R165" s="149" t="n">
        <v>50</v>
      </c>
      <c r="S165" s="164" t="s">
        <v>510</v>
      </c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</row>
    <row r="166" s="135" customFormat="true" ht="12.8" hidden="true" customHeight="false" outlineLevel="0" collapsed="false">
      <c r="A166" s="142" t="s">
        <v>553</v>
      </c>
      <c r="B166" s="124" t="s">
        <v>233</v>
      </c>
      <c r="C166" s="115" t="s">
        <v>234</v>
      </c>
      <c r="D166" s="148" t="n">
        <v>187</v>
      </c>
      <c r="E166" s="148" t="n">
        <v>47</v>
      </c>
      <c r="F166" s="148" t="n">
        <v>0</v>
      </c>
      <c r="G166" s="149" t="n">
        <v>234</v>
      </c>
      <c r="H166" s="150" t="n">
        <v>110</v>
      </c>
      <c r="I166" s="150" t="n">
        <v>4</v>
      </c>
      <c r="J166" s="151" t="n">
        <v>114</v>
      </c>
      <c r="K166" s="151" t="n">
        <v>251</v>
      </c>
      <c r="L166" s="151" t="n">
        <v>9</v>
      </c>
      <c r="M166" s="149" t="n">
        <v>374</v>
      </c>
      <c r="N166" s="152" t="n">
        <v>0.31232876712329</v>
      </c>
      <c r="O166" s="150" t="n">
        <v>195</v>
      </c>
      <c r="P166" s="150" t="n">
        <v>7</v>
      </c>
      <c r="Q166" s="151" t="n">
        <v>202</v>
      </c>
      <c r="R166" s="149" t="n">
        <v>316</v>
      </c>
      <c r="S166" s="164" t="s">
        <v>494</v>
      </c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</row>
    <row r="167" s="135" customFormat="true" ht="12.8" hidden="false" customHeight="false" outlineLevel="0" collapsed="false">
      <c r="A167" s="128" t="s">
        <v>501</v>
      </c>
      <c r="B167" s="124" t="s">
        <v>269</v>
      </c>
      <c r="C167" s="115" t="s">
        <v>270</v>
      </c>
      <c r="D167" s="148" t="n">
        <v>208</v>
      </c>
      <c r="E167" s="148" t="n">
        <v>19</v>
      </c>
      <c r="F167" s="148" t="n">
        <v>0</v>
      </c>
      <c r="G167" s="149" t="n">
        <v>227</v>
      </c>
      <c r="H167" s="150" t="n">
        <v>28</v>
      </c>
      <c r="I167" s="150" t="n">
        <v>17</v>
      </c>
      <c r="J167" s="151" t="n">
        <v>45</v>
      </c>
      <c r="K167" s="151" t="n">
        <v>183</v>
      </c>
      <c r="L167" s="151" t="n">
        <v>16</v>
      </c>
      <c r="M167" s="149" t="n">
        <v>244</v>
      </c>
      <c r="N167" s="152" t="n">
        <v>0.19736842105263</v>
      </c>
      <c r="O167" s="150" t="n">
        <v>15</v>
      </c>
      <c r="P167" s="150" t="n">
        <v>15</v>
      </c>
      <c r="Q167" s="151" t="n">
        <v>30</v>
      </c>
      <c r="R167" s="149" t="n">
        <v>75</v>
      </c>
      <c r="S167" s="164" t="s">
        <v>64</v>
      </c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</row>
    <row r="168" s="135" customFormat="true" ht="12.8" hidden="true" customHeight="false" outlineLevel="0" collapsed="false">
      <c r="A168" s="142" t="s">
        <v>553</v>
      </c>
      <c r="B168" s="124" t="s">
        <v>305</v>
      </c>
      <c r="C168" s="115" t="s">
        <v>306</v>
      </c>
      <c r="D168" s="148" t="n">
        <v>177</v>
      </c>
      <c r="E168" s="148" t="n">
        <v>36</v>
      </c>
      <c r="F168" s="148" t="n">
        <v>0</v>
      </c>
      <c r="G168" s="149" t="n">
        <v>213</v>
      </c>
      <c r="H168" s="150" t="n">
        <v>0</v>
      </c>
      <c r="I168" s="150" t="n">
        <v>2</v>
      </c>
      <c r="J168" s="151" t="n">
        <v>2</v>
      </c>
      <c r="K168" s="151" t="n">
        <v>152</v>
      </c>
      <c r="L168" s="151" t="n">
        <v>8</v>
      </c>
      <c r="M168" s="149" t="n">
        <v>162</v>
      </c>
      <c r="N168" s="152" t="n">
        <v>0.01298701298701</v>
      </c>
      <c r="O168" s="150" t="n">
        <v>7</v>
      </c>
      <c r="P168" s="150" t="n">
        <v>3</v>
      </c>
      <c r="Q168" s="151" t="n">
        <v>10</v>
      </c>
      <c r="R168" s="149" t="n">
        <v>12</v>
      </c>
      <c r="S168" s="164" t="s">
        <v>92</v>
      </c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</row>
    <row r="169" s="135" customFormat="true" ht="12.8" hidden="true" customHeight="false" outlineLevel="0" collapsed="false">
      <c r="A169" s="128" t="s">
        <v>555</v>
      </c>
      <c r="B169" s="54" t="s">
        <v>75</v>
      </c>
      <c r="C169" s="115" t="s">
        <v>76</v>
      </c>
      <c r="D169" s="148" t="n">
        <v>186</v>
      </c>
      <c r="E169" s="148" t="n">
        <v>23</v>
      </c>
      <c r="F169" s="148" t="n">
        <v>0</v>
      </c>
      <c r="G169" s="149" t="n">
        <v>209</v>
      </c>
      <c r="H169" s="150" t="n">
        <v>39</v>
      </c>
      <c r="I169" s="150" t="n">
        <v>11</v>
      </c>
      <c r="J169" s="151" t="n">
        <v>50</v>
      </c>
      <c r="K169" s="151" t="n">
        <v>342</v>
      </c>
      <c r="L169" s="151" t="n">
        <v>0</v>
      </c>
      <c r="M169" s="149" t="n">
        <v>392</v>
      </c>
      <c r="N169" s="152" t="n">
        <v>0.12755102040816</v>
      </c>
      <c r="O169" s="150" t="n">
        <v>78</v>
      </c>
      <c r="P169" s="150" t="n">
        <v>83</v>
      </c>
      <c r="Q169" s="151" t="n">
        <v>161</v>
      </c>
      <c r="R169" s="149" t="n">
        <v>211</v>
      </c>
      <c r="S169" s="164" t="s">
        <v>96</v>
      </c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</row>
    <row r="170" s="135" customFormat="true" ht="12.8" hidden="true" customHeight="false" outlineLevel="0" collapsed="false">
      <c r="A170" s="128" t="s">
        <v>555</v>
      </c>
      <c r="B170" s="54" t="s">
        <v>115</v>
      </c>
      <c r="C170" s="115" t="s">
        <v>116</v>
      </c>
      <c r="D170" s="148" t="n">
        <v>182</v>
      </c>
      <c r="E170" s="148" t="n">
        <v>25</v>
      </c>
      <c r="F170" s="148" t="n">
        <v>1</v>
      </c>
      <c r="G170" s="149" t="n">
        <v>208</v>
      </c>
      <c r="H170" s="150" t="n">
        <v>27</v>
      </c>
      <c r="I170" s="150" t="n">
        <v>3</v>
      </c>
      <c r="J170" s="151" t="n">
        <v>30</v>
      </c>
      <c r="K170" s="151" t="n">
        <v>322</v>
      </c>
      <c r="L170" s="151" t="n">
        <v>5</v>
      </c>
      <c r="M170" s="149" t="n">
        <v>357</v>
      </c>
      <c r="N170" s="152" t="n">
        <v>0.08522727272727</v>
      </c>
      <c r="O170" s="150" t="n">
        <v>19</v>
      </c>
      <c r="P170" s="150" t="n">
        <v>19</v>
      </c>
      <c r="Q170" s="151" t="n">
        <v>38</v>
      </c>
      <c r="R170" s="149" t="n">
        <v>68</v>
      </c>
      <c r="S170" s="164" t="s">
        <v>124</v>
      </c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</row>
    <row r="171" s="135" customFormat="true" ht="12.8" hidden="false" customHeight="false" outlineLevel="0" collapsed="false">
      <c r="A171" s="128" t="s">
        <v>501</v>
      </c>
      <c r="B171" s="124" t="s">
        <v>79</v>
      </c>
      <c r="C171" s="115" t="s">
        <v>80</v>
      </c>
      <c r="D171" s="148" t="n">
        <v>193</v>
      </c>
      <c r="E171" s="148" t="n">
        <v>11</v>
      </c>
      <c r="F171" s="148" t="n">
        <v>0</v>
      </c>
      <c r="G171" s="149" t="n">
        <v>204</v>
      </c>
      <c r="H171" s="150" t="n">
        <v>52</v>
      </c>
      <c r="I171" s="150" t="n">
        <v>16</v>
      </c>
      <c r="J171" s="151" t="n">
        <v>68</v>
      </c>
      <c r="K171" s="151" t="n">
        <v>211</v>
      </c>
      <c r="L171" s="151" t="n">
        <v>6</v>
      </c>
      <c r="M171" s="149" t="n">
        <v>285</v>
      </c>
      <c r="N171" s="152" t="n">
        <v>0.24372759856631</v>
      </c>
      <c r="O171" s="150" t="n">
        <v>29</v>
      </c>
      <c r="P171" s="150" t="n">
        <v>12</v>
      </c>
      <c r="Q171" s="151" t="n">
        <v>41</v>
      </c>
      <c r="R171" s="149" t="n">
        <v>109</v>
      </c>
      <c r="S171" s="164" t="s">
        <v>136</v>
      </c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</row>
    <row r="172" s="135" customFormat="true" ht="12.8" hidden="false" customHeight="false" outlineLevel="0" collapsed="false">
      <c r="A172" s="128" t="s">
        <v>501</v>
      </c>
      <c r="B172" s="124" t="s">
        <v>227</v>
      </c>
      <c r="C172" s="115" t="s">
        <v>228</v>
      </c>
      <c r="D172" s="148" t="n">
        <v>124</v>
      </c>
      <c r="E172" s="148" t="n">
        <v>77</v>
      </c>
      <c r="F172" s="148" t="n">
        <v>0</v>
      </c>
      <c r="G172" s="149" t="n">
        <v>201</v>
      </c>
      <c r="H172" s="150" t="n">
        <v>7</v>
      </c>
      <c r="I172" s="150" t="n">
        <v>4</v>
      </c>
      <c r="J172" s="151" t="n">
        <v>11</v>
      </c>
      <c r="K172" s="151" t="n">
        <v>388</v>
      </c>
      <c r="L172" s="151" t="n">
        <v>6</v>
      </c>
      <c r="M172" s="149" t="n">
        <v>405</v>
      </c>
      <c r="N172" s="152" t="n">
        <v>0.02756892230576</v>
      </c>
      <c r="O172" s="150" t="n">
        <v>0</v>
      </c>
      <c r="P172" s="150" t="n">
        <v>6</v>
      </c>
      <c r="Q172" s="151" t="n">
        <v>6</v>
      </c>
      <c r="R172" s="149" t="n">
        <v>17</v>
      </c>
      <c r="S172" s="164" t="s">
        <v>140</v>
      </c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</row>
    <row r="173" s="135" customFormat="true" ht="12.8" hidden="true" customHeight="false" outlineLevel="0" collapsed="false">
      <c r="A173" s="128" t="s">
        <v>555</v>
      </c>
      <c r="B173" s="54" t="s">
        <v>321</v>
      </c>
      <c r="C173" s="115" t="s">
        <v>322</v>
      </c>
      <c r="D173" s="148" t="n">
        <v>152</v>
      </c>
      <c r="E173" s="148" t="n">
        <v>44</v>
      </c>
      <c r="F173" s="148" t="n">
        <v>0</v>
      </c>
      <c r="G173" s="149" t="n">
        <v>196</v>
      </c>
      <c r="H173" s="150" t="n">
        <v>38</v>
      </c>
      <c r="I173" s="150" t="n">
        <v>5</v>
      </c>
      <c r="J173" s="151" t="n">
        <v>43</v>
      </c>
      <c r="K173" s="151" t="n">
        <v>274</v>
      </c>
      <c r="L173" s="151" t="n">
        <v>2</v>
      </c>
      <c r="M173" s="149" t="n">
        <v>319</v>
      </c>
      <c r="N173" s="152" t="n">
        <v>0.13564668769716</v>
      </c>
      <c r="O173" s="150" t="n">
        <v>28</v>
      </c>
      <c r="P173" s="150" t="n">
        <v>7</v>
      </c>
      <c r="Q173" s="151" t="n">
        <v>35</v>
      </c>
      <c r="R173" s="149" t="n">
        <v>78</v>
      </c>
      <c r="S173" s="164" t="s">
        <v>152</v>
      </c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</row>
    <row r="174" s="135" customFormat="true" ht="12.8" hidden="true" customHeight="false" outlineLevel="0" collapsed="false">
      <c r="A174" s="128" t="s">
        <v>554</v>
      </c>
      <c r="B174" s="54" t="s">
        <v>305</v>
      </c>
      <c r="C174" s="115" t="s">
        <v>306</v>
      </c>
      <c r="D174" s="148" t="n">
        <v>164</v>
      </c>
      <c r="E174" s="148" t="n">
        <v>30</v>
      </c>
      <c r="F174" s="148" t="n">
        <v>0</v>
      </c>
      <c r="G174" s="149" t="n">
        <v>194</v>
      </c>
      <c r="H174" s="150" t="n">
        <v>0</v>
      </c>
      <c r="I174" s="150" t="n">
        <v>2</v>
      </c>
      <c r="J174" s="151" t="n">
        <v>2</v>
      </c>
      <c r="K174" s="151" t="n">
        <v>127</v>
      </c>
      <c r="L174" s="151" t="n">
        <v>5</v>
      </c>
      <c r="M174" s="149" t="n">
        <v>134</v>
      </c>
      <c r="N174" s="159" t="n">
        <v>0.01550387596899</v>
      </c>
      <c r="O174" s="150" t="n">
        <v>5</v>
      </c>
      <c r="P174" s="150" t="n">
        <v>6</v>
      </c>
      <c r="Q174" s="151" t="n">
        <v>11</v>
      </c>
      <c r="R174" s="149" t="n">
        <v>13</v>
      </c>
      <c r="S174" s="164" t="s">
        <v>148</v>
      </c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</row>
    <row r="175" s="135" customFormat="true" ht="12.8" hidden="true" customHeight="false" outlineLevel="0" collapsed="false">
      <c r="A175" s="128" t="s">
        <v>555</v>
      </c>
      <c r="B175" s="54" t="s">
        <v>473</v>
      </c>
      <c r="C175" s="115" t="s">
        <v>474</v>
      </c>
      <c r="D175" s="148" t="n">
        <v>168</v>
      </c>
      <c r="E175" s="148" t="n">
        <v>21</v>
      </c>
      <c r="F175" s="148" t="n">
        <v>0</v>
      </c>
      <c r="G175" s="149" t="n">
        <v>189</v>
      </c>
      <c r="H175" s="150" t="n">
        <v>81</v>
      </c>
      <c r="I175" s="150" t="n">
        <v>27</v>
      </c>
      <c r="J175" s="151" t="n">
        <v>108</v>
      </c>
      <c r="K175" s="151" t="n">
        <v>219</v>
      </c>
      <c r="L175" s="151" t="n">
        <v>1</v>
      </c>
      <c r="M175" s="149" t="n">
        <v>328</v>
      </c>
      <c r="N175" s="152" t="n">
        <v>0.3302752293578</v>
      </c>
      <c r="O175" s="150" t="n">
        <v>28</v>
      </c>
      <c r="P175" s="150" t="n">
        <v>17</v>
      </c>
      <c r="Q175" s="151" t="n">
        <v>45</v>
      </c>
      <c r="R175" s="149" t="n">
        <v>153</v>
      </c>
      <c r="S175" s="164" t="s">
        <v>160</v>
      </c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</row>
    <row r="176" s="135" customFormat="true" ht="12.8" hidden="true" customHeight="false" outlineLevel="0" collapsed="false">
      <c r="A176" s="142" t="s">
        <v>553</v>
      </c>
      <c r="B176" s="124" t="s">
        <v>385</v>
      </c>
      <c r="C176" s="115" t="s">
        <v>386</v>
      </c>
      <c r="D176" s="148" t="n">
        <v>169</v>
      </c>
      <c r="E176" s="148" t="n">
        <v>19</v>
      </c>
      <c r="F176" s="148" t="n">
        <v>0</v>
      </c>
      <c r="G176" s="149" t="n">
        <v>188</v>
      </c>
      <c r="H176" s="150" t="n">
        <v>78</v>
      </c>
      <c r="I176" s="150" t="n">
        <v>2</v>
      </c>
      <c r="J176" s="151" t="n">
        <v>80</v>
      </c>
      <c r="K176" s="151" t="n">
        <v>169</v>
      </c>
      <c r="L176" s="151" t="n">
        <v>2</v>
      </c>
      <c r="M176" s="149" t="n">
        <v>251</v>
      </c>
      <c r="N176" s="152" t="n">
        <v>0.32128514056225</v>
      </c>
      <c r="O176" s="150" t="n">
        <v>35</v>
      </c>
      <c r="P176" s="150" t="n">
        <v>0</v>
      </c>
      <c r="Q176" s="151" t="n">
        <v>35</v>
      </c>
      <c r="R176" s="149" t="n">
        <v>115</v>
      </c>
      <c r="S176" s="164" t="s">
        <v>466</v>
      </c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</row>
    <row r="177" s="135" customFormat="true" ht="12.8" hidden="true" customHeight="false" outlineLevel="0" collapsed="false">
      <c r="A177" s="142" t="s">
        <v>553</v>
      </c>
      <c r="B177" s="124" t="s">
        <v>397</v>
      </c>
      <c r="C177" s="115" t="s">
        <v>398</v>
      </c>
      <c r="D177" s="148" t="n">
        <v>159</v>
      </c>
      <c r="E177" s="148" t="n">
        <v>29</v>
      </c>
      <c r="F177" s="148" t="n">
        <v>0</v>
      </c>
      <c r="G177" s="149" t="n">
        <v>188</v>
      </c>
      <c r="H177" s="150" t="n">
        <v>29</v>
      </c>
      <c r="I177" s="150" t="n">
        <v>12</v>
      </c>
      <c r="J177" s="151" t="n">
        <v>41</v>
      </c>
      <c r="K177" s="151" t="n">
        <v>221</v>
      </c>
      <c r="L177" s="151" t="n">
        <v>1</v>
      </c>
      <c r="M177" s="149" t="n">
        <v>263</v>
      </c>
      <c r="N177" s="152" t="n">
        <v>0.15648854961832</v>
      </c>
      <c r="O177" s="150" t="n">
        <v>35</v>
      </c>
      <c r="P177" s="150" t="n">
        <v>9</v>
      </c>
      <c r="Q177" s="151" t="n">
        <v>44</v>
      </c>
      <c r="R177" s="149" t="n">
        <v>85</v>
      </c>
      <c r="S177" s="164" t="s">
        <v>208</v>
      </c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</row>
    <row r="178" s="135" customFormat="true" ht="12.8" hidden="false" customHeight="false" outlineLevel="0" collapsed="false">
      <c r="A178" s="128" t="s">
        <v>501</v>
      </c>
      <c r="B178" s="124" t="s">
        <v>103</v>
      </c>
      <c r="C178" s="115" t="s">
        <v>104</v>
      </c>
      <c r="D178" s="148" t="n">
        <v>164</v>
      </c>
      <c r="E178" s="148" t="n">
        <v>18</v>
      </c>
      <c r="F178" s="148" t="n">
        <v>0</v>
      </c>
      <c r="G178" s="149" t="n">
        <v>182</v>
      </c>
      <c r="H178" s="150" t="n">
        <v>36</v>
      </c>
      <c r="I178" s="150" t="n">
        <v>7</v>
      </c>
      <c r="J178" s="151" t="n">
        <v>43</v>
      </c>
      <c r="K178" s="151" t="n">
        <v>174</v>
      </c>
      <c r="L178" s="151" t="n">
        <v>21</v>
      </c>
      <c r="M178" s="149" t="n">
        <v>238</v>
      </c>
      <c r="N178" s="152" t="n">
        <v>0.19815668202765</v>
      </c>
      <c r="O178" s="150" t="n">
        <v>33</v>
      </c>
      <c r="P178" s="150" t="n">
        <v>4</v>
      </c>
      <c r="Q178" s="151" t="n">
        <v>37</v>
      </c>
      <c r="R178" s="149" t="n">
        <v>80</v>
      </c>
      <c r="S178" s="164" t="s">
        <v>220</v>
      </c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</row>
    <row r="179" s="135" customFormat="true" ht="12.8" hidden="false" customHeight="false" outlineLevel="0" collapsed="false">
      <c r="A179" s="128" t="s">
        <v>501</v>
      </c>
      <c r="B179" s="124" t="s">
        <v>261</v>
      </c>
      <c r="C179" s="115" t="s">
        <v>262</v>
      </c>
      <c r="D179" s="148" t="n">
        <v>174</v>
      </c>
      <c r="E179" s="148" t="n">
        <v>7</v>
      </c>
      <c r="F179" s="148" t="n">
        <v>0</v>
      </c>
      <c r="G179" s="149" t="n">
        <v>181</v>
      </c>
      <c r="H179" s="150" t="n">
        <v>58</v>
      </c>
      <c r="I179" s="150" t="n">
        <v>0</v>
      </c>
      <c r="J179" s="151" t="n">
        <v>58</v>
      </c>
      <c r="K179" s="151" t="n">
        <v>282</v>
      </c>
      <c r="L179" s="151" t="n">
        <v>44</v>
      </c>
      <c r="M179" s="149" t="n">
        <v>384</v>
      </c>
      <c r="N179" s="152" t="n">
        <v>0.17058823529412</v>
      </c>
      <c r="O179" s="150" t="n">
        <v>139</v>
      </c>
      <c r="P179" s="150" t="n">
        <v>0</v>
      </c>
      <c r="Q179" s="151" t="n">
        <v>139</v>
      </c>
      <c r="R179" s="149" t="n">
        <v>197</v>
      </c>
      <c r="S179" s="164" t="s">
        <v>212</v>
      </c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</row>
    <row r="180" s="135" customFormat="true" ht="12.8" hidden="true" customHeight="false" outlineLevel="0" collapsed="false">
      <c r="A180" s="142" t="s">
        <v>553</v>
      </c>
      <c r="B180" s="124" t="s">
        <v>67</v>
      </c>
      <c r="C180" s="115" t="s">
        <v>68</v>
      </c>
      <c r="D180" s="148" t="n">
        <v>114</v>
      </c>
      <c r="E180" s="148" t="n">
        <v>65</v>
      </c>
      <c r="F180" s="148" t="n">
        <v>0</v>
      </c>
      <c r="G180" s="149" t="n">
        <v>179</v>
      </c>
      <c r="H180" s="150" t="n">
        <v>27</v>
      </c>
      <c r="I180" s="150" t="n">
        <v>5</v>
      </c>
      <c r="J180" s="151" t="n">
        <v>32</v>
      </c>
      <c r="K180" s="151" t="n">
        <v>250</v>
      </c>
      <c r="L180" s="151" t="n">
        <v>5</v>
      </c>
      <c r="M180" s="149" t="n">
        <v>287</v>
      </c>
      <c r="N180" s="152" t="n">
        <v>0.11347517730496</v>
      </c>
      <c r="O180" s="150" t="n">
        <v>88</v>
      </c>
      <c r="P180" s="150" t="n">
        <v>5</v>
      </c>
      <c r="Q180" s="151" t="n">
        <v>93</v>
      </c>
      <c r="R180" s="149" t="n">
        <v>125</v>
      </c>
      <c r="S180" s="164" t="s">
        <v>238</v>
      </c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</row>
    <row r="181" s="135" customFormat="true" ht="12.8" hidden="true" customHeight="false" outlineLevel="0" collapsed="false">
      <c r="A181" s="142" t="s">
        <v>553</v>
      </c>
      <c r="B181" s="124" t="s">
        <v>285</v>
      </c>
      <c r="C181" s="115" t="s">
        <v>286</v>
      </c>
      <c r="D181" s="148" t="n">
        <v>150</v>
      </c>
      <c r="E181" s="148" t="n">
        <v>28</v>
      </c>
      <c r="F181" s="148" t="n">
        <v>1</v>
      </c>
      <c r="G181" s="149" t="n">
        <v>179</v>
      </c>
      <c r="H181" s="150" t="n">
        <v>53</v>
      </c>
      <c r="I181" s="150" t="n">
        <v>44</v>
      </c>
      <c r="J181" s="151" t="n">
        <v>97</v>
      </c>
      <c r="K181" s="151" t="n">
        <v>168</v>
      </c>
      <c r="L181" s="151" t="n">
        <v>6</v>
      </c>
      <c r="M181" s="149" t="n">
        <v>271</v>
      </c>
      <c r="N181" s="152" t="n">
        <v>0.36603773584906</v>
      </c>
      <c r="O181" s="150" t="n">
        <v>45</v>
      </c>
      <c r="P181" s="150" t="n">
        <v>102</v>
      </c>
      <c r="Q181" s="151" t="n">
        <v>147</v>
      </c>
      <c r="R181" s="149" t="n">
        <v>244</v>
      </c>
      <c r="S181" s="164" t="s">
        <v>330</v>
      </c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</row>
    <row r="182" s="135" customFormat="true" ht="12.8" hidden="true" customHeight="false" outlineLevel="0" collapsed="false">
      <c r="A182" s="128" t="s">
        <v>554</v>
      </c>
      <c r="B182" s="54" t="s">
        <v>429</v>
      </c>
      <c r="C182" s="115" t="s">
        <v>430</v>
      </c>
      <c r="D182" s="148" t="n">
        <v>140</v>
      </c>
      <c r="E182" s="148" t="n">
        <v>38</v>
      </c>
      <c r="F182" s="148" t="n">
        <v>1</v>
      </c>
      <c r="G182" s="149" t="n">
        <v>179</v>
      </c>
      <c r="H182" s="150" t="n">
        <v>93</v>
      </c>
      <c r="I182" s="150" t="n">
        <v>10</v>
      </c>
      <c r="J182" s="151" t="n">
        <v>103</v>
      </c>
      <c r="K182" s="151" t="n">
        <v>321</v>
      </c>
      <c r="L182" s="151" t="n">
        <v>14</v>
      </c>
      <c r="M182" s="149" t="n">
        <v>438</v>
      </c>
      <c r="N182" s="159" t="n">
        <v>0.24292452830189</v>
      </c>
      <c r="O182" s="150" t="n">
        <v>51</v>
      </c>
      <c r="P182" s="150" t="n">
        <v>19</v>
      </c>
      <c r="Q182" s="151" t="n">
        <v>70</v>
      </c>
      <c r="R182" s="149" t="n">
        <v>173</v>
      </c>
      <c r="S182" s="164" t="s">
        <v>346</v>
      </c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</row>
    <row r="183" s="135" customFormat="true" ht="12.8" hidden="true" customHeight="false" outlineLevel="0" collapsed="false">
      <c r="A183" s="128" t="s">
        <v>555</v>
      </c>
      <c r="B183" s="54" t="s">
        <v>155</v>
      </c>
      <c r="C183" s="115" t="s">
        <v>156</v>
      </c>
      <c r="D183" s="148" t="n">
        <v>162</v>
      </c>
      <c r="E183" s="148" t="n">
        <v>16</v>
      </c>
      <c r="F183" s="148" t="n">
        <v>0</v>
      </c>
      <c r="G183" s="149" t="n">
        <v>178</v>
      </c>
      <c r="H183" s="150" t="n">
        <v>19</v>
      </c>
      <c r="I183" s="150" t="n">
        <v>26</v>
      </c>
      <c r="J183" s="151" t="n">
        <v>45</v>
      </c>
      <c r="K183" s="151" t="n">
        <v>216</v>
      </c>
      <c r="L183" s="151" t="n">
        <v>2</v>
      </c>
      <c r="M183" s="149" t="n">
        <v>263</v>
      </c>
      <c r="N183" s="152" t="n">
        <v>0.17241379310345</v>
      </c>
      <c r="O183" s="150" t="n">
        <v>11</v>
      </c>
      <c r="P183" s="150" t="n">
        <v>16</v>
      </c>
      <c r="Q183" s="151" t="n">
        <v>27</v>
      </c>
      <c r="R183" s="149" t="n">
        <v>72</v>
      </c>
      <c r="S183" s="164" t="s">
        <v>374</v>
      </c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</row>
    <row r="184" s="135" customFormat="true" ht="12.8" hidden="true" customHeight="false" outlineLevel="0" collapsed="false">
      <c r="A184" s="142" t="s">
        <v>553</v>
      </c>
      <c r="B184" s="124" t="s">
        <v>227</v>
      </c>
      <c r="C184" s="115" t="s">
        <v>228</v>
      </c>
      <c r="D184" s="148" t="n">
        <v>110</v>
      </c>
      <c r="E184" s="148" t="n">
        <v>66</v>
      </c>
      <c r="F184" s="148" t="n">
        <v>0</v>
      </c>
      <c r="G184" s="149" t="n">
        <v>176</v>
      </c>
      <c r="H184" s="150" t="n">
        <v>6</v>
      </c>
      <c r="I184" s="150" t="n">
        <v>2</v>
      </c>
      <c r="J184" s="151" t="n">
        <v>8</v>
      </c>
      <c r="K184" s="151" t="n">
        <v>347</v>
      </c>
      <c r="L184" s="151" t="n">
        <v>6</v>
      </c>
      <c r="M184" s="149" t="n">
        <v>361</v>
      </c>
      <c r="N184" s="152" t="n">
        <v>0.02253521126761</v>
      </c>
      <c r="O184" s="150" t="n">
        <v>0</v>
      </c>
      <c r="P184" s="150" t="n">
        <v>5</v>
      </c>
      <c r="Q184" s="151" t="n">
        <v>5</v>
      </c>
      <c r="R184" s="149" t="n">
        <v>13</v>
      </c>
      <c r="S184" s="164" t="s">
        <v>354</v>
      </c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</row>
    <row r="185" s="135" customFormat="true" ht="12.8" hidden="true" customHeight="false" outlineLevel="0" collapsed="false">
      <c r="A185" s="128" t="s">
        <v>554</v>
      </c>
      <c r="B185" s="54" t="s">
        <v>111</v>
      </c>
      <c r="C185" s="115" t="s">
        <v>112</v>
      </c>
      <c r="D185" s="148" t="n">
        <v>159</v>
      </c>
      <c r="E185" s="148" t="n">
        <v>16</v>
      </c>
      <c r="F185" s="148" t="n">
        <v>0</v>
      </c>
      <c r="G185" s="149" t="n">
        <v>175</v>
      </c>
      <c r="H185" s="150" t="n">
        <v>141</v>
      </c>
      <c r="I185" s="150" t="n">
        <v>36</v>
      </c>
      <c r="J185" s="151" t="n">
        <v>177</v>
      </c>
      <c r="K185" s="151" t="n">
        <v>109</v>
      </c>
      <c r="L185" s="151" t="n">
        <v>4</v>
      </c>
      <c r="M185" s="149" t="n">
        <v>290</v>
      </c>
      <c r="N185" s="159" t="n">
        <v>0.61888111888112</v>
      </c>
      <c r="O185" s="150" t="n">
        <v>6</v>
      </c>
      <c r="P185" s="150" t="n">
        <v>29</v>
      </c>
      <c r="Q185" s="151" t="n">
        <v>35</v>
      </c>
      <c r="R185" s="149" t="n">
        <v>212</v>
      </c>
      <c r="S185" s="164" t="s">
        <v>274</v>
      </c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</row>
    <row r="186" s="135" customFormat="true" ht="12.8" hidden="false" customHeight="false" outlineLevel="0" collapsed="false">
      <c r="A186" s="128" t="s">
        <v>501</v>
      </c>
      <c r="B186" s="124" t="s">
        <v>139</v>
      </c>
      <c r="C186" s="115" t="s">
        <v>140</v>
      </c>
      <c r="D186" s="148" t="n">
        <v>144</v>
      </c>
      <c r="E186" s="148" t="n">
        <v>30</v>
      </c>
      <c r="F186" s="148" t="n">
        <v>0</v>
      </c>
      <c r="G186" s="149" t="n">
        <v>174</v>
      </c>
      <c r="H186" s="150" t="n">
        <v>44</v>
      </c>
      <c r="I186" s="150" t="n">
        <v>1</v>
      </c>
      <c r="J186" s="151" t="n">
        <v>45</v>
      </c>
      <c r="K186" s="151" t="n">
        <v>196</v>
      </c>
      <c r="L186" s="151" t="n">
        <v>1</v>
      </c>
      <c r="M186" s="149" t="n">
        <v>242</v>
      </c>
      <c r="N186" s="152" t="n">
        <v>0.18672199170124</v>
      </c>
      <c r="O186" s="150" t="n">
        <v>5</v>
      </c>
      <c r="P186" s="150" t="n">
        <v>2</v>
      </c>
      <c r="Q186" s="151" t="n">
        <v>7</v>
      </c>
      <c r="R186" s="149" t="n">
        <v>52</v>
      </c>
      <c r="S186" s="164" t="s">
        <v>422</v>
      </c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</row>
    <row r="187" s="135" customFormat="true" ht="12.8" hidden="false" customHeight="false" outlineLevel="0" collapsed="false">
      <c r="A187" s="128" t="s">
        <v>501</v>
      </c>
      <c r="B187" s="124" t="s">
        <v>485</v>
      </c>
      <c r="C187" s="115" t="s">
        <v>486</v>
      </c>
      <c r="D187" s="148" t="n">
        <v>167</v>
      </c>
      <c r="E187" s="148" t="n">
        <v>6</v>
      </c>
      <c r="F187" s="148" t="n">
        <v>0</v>
      </c>
      <c r="G187" s="149" t="n">
        <v>173</v>
      </c>
      <c r="H187" s="150" t="n">
        <v>50</v>
      </c>
      <c r="I187" s="150" t="n">
        <v>101</v>
      </c>
      <c r="J187" s="151" t="n">
        <v>151</v>
      </c>
      <c r="K187" s="151" t="n">
        <v>95</v>
      </c>
      <c r="L187" s="151" t="n">
        <v>0</v>
      </c>
      <c r="M187" s="149" t="n">
        <v>246</v>
      </c>
      <c r="N187" s="152" t="n">
        <v>0.61382113821138</v>
      </c>
      <c r="O187" s="150" t="n">
        <v>15</v>
      </c>
      <c r="P187" s="150" t="n">
        <v>42</v>
      </c>
      <c r="Q187" s="151" t="n">
        <v>57</v>
      </c>
      <c r="R187" s="149" t="n">
        <v>208</v>
      </c>
      <c r="S187" s="164" t="s">
        <v>410</v>
      </c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</row>
    <row r="188" s="135" customFormat="true" ht="12.8" hidden="true" customHeight="false" outlineLevel="0" collapsed="false">
      <c r="A188" s="128" t="s">
        <v>554</v>
      </c>
      <c r="B188" s="54" t="s">
        <v>361</v>
      </c>
      <c r="C188" s="115" t="s">
        <v>362</v>
      </c>
      <c r="D188" s="148" t="n">
        <v>124</v>
      </c>
      <c r="E188" s="148" t="n">
        <v>47</v>
      </c>
      <c r="F188" s="148" t="n">
        <v>0</v>
      </c>
      <c r="G188" s="149" t="n">
        <v>171</v>
      </c>
      <c r="H188" s="150" t="n">
        <v>31</v>
      </c>
      <c r="I188" s="150" t="n">
        <v>20</v>
      </c>
      <c r="J188" s="151" t="n">
        <v>51</v>
      </c>
      <c r="K188" s="151" t="n">
        <v>202</v>
      </c>
      <c r="L188" s="151" t="n">
        <v>1</v>
      </c>
      <c r="M188" s="149" t="n">
        <v>254</v>
      </c>
      <c r="N188" s="159" t="n">
        <v>0.20158102766798</v>
      </c>
      <c r="O188" s="150" t="n">
        <v>24</v>
      </c>
      <c r="P188" s="150" t="n">
        <v>14</v>
      </c>
      <c r="Q188" s="151" t="n">
        <v>38</v>
      </c>
      <c r="R188" s="149" t="n">
        <v>89</v>
      </c>
      <c r="S188" s="164" t="s">
        <v>474</v>
      </c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</row>
    <row r="189" s="135" customFormat="true" ht="12.8" hidden="true" customHeight="false" outlineLevel="0" collapsed="false">
      <c r="A189" s="128" t="s">
        <v>554</v>
      </c>
      <c r="B189" s="54" t="s">
        <v>231</v>
      </c>
      <c r="C189" s="115" t="s">
        <v>232</v>
      </c>
      <c r="D189" s="148" t="n">
        <v>161</v>
      </c>
      <c r="E189" s="148" t="n">
        <v>9</v>
      </c>
      <c r="F189" s="148" t="n">
        <v>0</v>
      </c>
      <c r="G189" s="149" t="n">
        <v>170</v>
      </c>
      <c r="H189" s="150" t="n">
        <v>134</v>
      </c>
      <c r="I189" s="150" t="n">
        <v>51</v>
      </c>
      <c r="J189" s="151" t="n">
        <v>185</v>
      </c>
      <c r="K189" s="151" t="n">
        <v>139</v>
      </c>
      <c r="L189" s="151" t="n">
        <v>4</v>
      </c>
      <c r="M189" s="149" t="n">
        <v>328</v>
      </c>
      <c r="N189" s="159" t="n">
        <v>0.57098765432099</v>
      </c>
      <c r="O189" s="150" t="n">
        <v>36</v>
      </c>
      <c r="P189" s="150" t="n">
        <v>40</v>
      </c>
      <c r="Q189" s="151" t="n">
        <v>76</v>
      </c>
      <c r="R189" s="149" t="n">
        <v>261</v>
      </c>
      <c r="S189" s="164" t="s">
        <v>557</v>
      </c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</row>
    <row r="190" s="135" customFormat="true" ht="12.8" hidden="true" customHeight="false" outlineLevel="0" collapsed="false">
      <c r="A190" s="128" t="s">
        <v>554</v>
      </c>
      <c r="B190" s="54" t="s">
        <v>301</v>
      </c>
      <c r="C190" s="115" t="s">
        <v>302</v>
      </c>
      <c r="D190" s="148" t="n">
        <v>169</v>
      </c>
      <c r="E190" s="148" t="n">
        <v>0</v>
      </c>
      <c r="F190" s="148" t="n">
        <v>0</v>
      </c>
      <c r="G190" s="149" t="n">
        <v>169</v>
      </c>
      <c r="H190" s="150" t="n">
        <v>10</v>
      </c>
      <c r="I190" s="150" t="n">
        <v>7</v>
      </c>
      <c r="J190" s="151" t="n">
        <v>17</v>
      </c>
      <c r="K190" s="151" t="n">
        <v>145</v>
      </c>
      <c r="L190" s="151" t="n">
        <v>1</v>
      </c>
      <c r="M190" s="149" t="n">
        <v>163</v>
      </c>
      <c r="N190" s="159" t="n">
        <v>0.10493827160494</v>
      </c>
      <c r="O190" s="150" t="n">
        <v>8</v>
      </c>
      <c r="P190" s="150" t="n">
        <v>4</v>
      </c>
      <c r="Q190" s="151" t="n">
        <v>12</v>
      </c>
      <c r="R190" s="149" t="n">
        <v>29</v>
      </c>
      <c r="S190" s="164" t="s">
        <v>48</v>
      </c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</row>
    <row r="191" s="135" customFormat="true" ht="12.8" hidden="true" customHeight="false" outlineLevel="0" collapsed="false">
      <c r="A191" s="128" t="s">
        <v>554</v>
      </c>
      <c r="B191" s="54" t="s">
        <v>83</v>
      </c>
      <c r="C191" s="115" t="s">
        <v>84</v>
      </c>
      <c r="D191" s="148" t="n">
        <v>161</v>
      </c>
      <c r="E191" s="148" t="n">
        <v>4</v>
      </c>
      <c r="F191" s="148" t="n">
        <v>0</v>
      </c>
      <c r="G191" s="149" t="n">
        <v>165</v>
      </c>
      <c r="H191" s="150" t="n">
        <v>69</v>
      </c>
      <c r="I191" s="150" t="n">
        <v>1</v>
      </c>
      <c r="J191" s="151" t="n">
        <v>70</v>
      </c>
      <c r="K191" s="151" t="n">
        <v>136</v>
      </c>
      <c r="L191" s="151" t="n">
        <v>1</v>
      </c>
      <c r="M191" s="149" t="n">
        <v>207</v>
      </c>
      <c r="N191" s="159" t="n">
        <v>0.33980582524272</v>
      </c>
      <c r="O191" s="150" t="n">
        <v>11</v>
      </c>
      <c r="P191" s="150" t="n">
        <v>1</v>
      </c>
      <c r="Q191" s="151" t="n">
        <v>12</v>
      </c>
      <c r="R191" s="149" t="n">
        <v>82</v>
      </c>
      <c r="S191" s="164" t="s">
        <v>390</v>
      </c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</row>
    <row r="192" s="135" customFormat="true" ht="12.8" hidden="true" customHeight="false" outlineLevel="0" collapsed="false">
      <c r="A192" s="128" t="s">
        <v>555</v>
      </c>
      <c r="B192" s="54" t="s">
        <v>179</v>
      </c>
      <c r="C192" s="115" t="s">
        <v>180</v>
      </c>
      <c r="D192" s="148" t="n">
        <v>143</v>
      </c>
      <c r="E192" s="148" t="n">
        <v>20</v>
      </c>
      <c r="F192" s="148" t="n">
        <v>0</v>
      </c>
      <c r="G192" s="149" t="n">
        <v>163</v>
      </c>
      <c r="H192" s="150" t="n">
        <v>46</v>
      </c>
      <c r="I192" s="150" t="n">
        <v>12</v>
      </c>
      <c r="J192" s="151" t="n">
        <v>58</v>
      </c>
      <c r="K192" s="151" t="n">
        <v>144</v>
      </c>
      <c r="L192" s="151" t="n">
        <v>0</v>
      </c>
      <c r="M192" s="149" t="n">
        <v>202</v>
      </c>
      <c r="N192" s="152" t="n">
        <v>0.28712871287129</v>
      </c>
      <c r="O192" s="150" t="n">
        <v>45</v>
      </c>
      <c r="P192" s="150" t="n">
        <v>14</v>
      </c>
      <c r="Q192" s="151" t="n">
        <v>59</v>
      </c>
      <c r="R192" s="149" t="n">
        <v>117</v>
      </c>
      <c r="S192" s="164" t="s">
        <v>76</v>
      </c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</row>
    <row r="193" s="135" customFormat="true" ht="12.8" hidden="true" customHeight="false" outlineLevel="0" collapsed="false">
      <c r="A193" s="142" t="s">
        <v>553</v>
      </c>
      <c r="B193" s="124" t="s">
        <v>269</v>
      </c>
      <c r="C193" s="115" t="s">
        <v>270</v>
      </c>
      <c r="D193" s="148" t="n">
        <v>148</v>
      </c>
      <c r="E193" s="148" t="n">
        <v>12</v>
      </c>
      <c r="F193" s="148" t="n">
        <v>0</v>
      </c>
      <c r="G193" s="149" t="n">
        <v>160</v>
      </c>
      <c r="H193" s="150" t="n">
        <v>24</v>
      </c>
      <c r="I193" s="150" t="n">
        <v>9</v>
      </c>
      <c r="J193" s="151" t="n">
        <v>33</v>
      </c>
      <c r="K193" s="151" t="n">
        <v>128</v>
      </c>
      <c r="L193" s="151" t="n">
        <v>10</v>
      </c>
      <c r="M193" s="149" t="n">
        <v>171</v>
      </c>
      <c r="N193" s="152" t="n">
        <v>0.20496894409938</v>
      </c>
      <c r="O193" s="150" t="n">
        <v>11</v>
      </c>
      <c r="P193" s="150" t="n">
        <v>8</v>
      </c>
      <c r="Q193" s="151" t="n">
        <v>19</v>
      </c>
      <c r="R193" s="149" t="n">
        <v>52</v>
      </c>
      <c r="S193" s="164" t="s">
        <v>100</v>
      </c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</row>
    <row r="194" s="135" customFormat="true" ht="12.8" hidden="true" customHeight="false" outlineLevel="0" collapsed="false">
      <c r="A194" s="142" t="s">
        <v>553</v>
      </c>
      <c r="B194" s="124" t="s">
        <v>79</v>
      </c>
      <c r="C194" s="115" t="s">
        <v>80</v>
      </c>
      <c r="D194" s="148" t="n">
        <v>141</v>
      </c>
      <c r="E194" s="148" t="n">
        <v>10</v>
      </c>
      <c r="F194" s="148" t="n">
        <v>0</v>
      </c>
      <c r="G194" s="149" t="n">
        <v>151</v>
      </c>
      <c r="H194" s="150" t="n">
        <v>13</v>
      </c>
      <c r="I194" s="150" t="n">
        <v>12</v>
      </c>
      <c r="J194" s="151" t="n">
        <v>25</v>
      </c>
      <c r="K194" s="151" t="n">
        <v>186</v>
      </c>
      <c r="L194" s="151" t="n">
        <v>5</v>
      </c>
      <c r="M194" s="149" t="n">
        <v>216</v>
      </c>
      <c r="N194" s="152" t="n">
        <v>0.11848341232227</v>
      </c>
      <c r="O194" s="150" t="n">
        <v>24</v>
      </c>
      <c r="P194" s="150" t="n">
        <v>12</v>
      </c>
      <c r="Q194" s="151" t="n">
        <v>36</v>
      </c>
      <c r="R194" s="149" t="n">
        <v>61</v>
      </c>
      <c r="S194" s="164" t="s">
        <v>314</v>
      </c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</row>
    <row r="195" s="135" customFormat="true" ht="12.8" hidden="true" customHeight="false" outlineLevel="0" collapsed="false">
      <c r="A195" s="142" t="s">
        <v>553</v>
      </c>
      <c r="B195" s="124" t="s">
        <v>139</v>
      </c>
      <c r="C195" s="115" t="s">
        <v>140</v>
      </c>
      <c r="D195" s="148" t="n">
        <v>126</v>
      </c>
      <c r="E195" s="148" t="n">
        <v>24</v>
      </c>
      <c r="F195" s="148" t="n">
        <v>0</v>
      </c>
      <c r="G195" s="149" t="n">
        <v>150</v>
      </c>
      <c r="H195" s="150" t="n">
        <v>39</v>
      </c>
      <c r="I195" s="150" t="n">
        <v>1</v>
      </c>
      <c r="J195" s="151" t="n">
        <v>40</v>
      </c>
      <c r="K195" s="151" t="n">
        <v>160</v>
      </c>
      <c r="L195" s="151" t="n">
        <v>1</v>
      </c>
      <c r="M195" s="149" t="n">
        <v>201</v>
      </c>
      <c r="N195" s="152" t="n">
        <v>0.2</v>
      </c>
      <c r="O195" s="150" t="n">
        <v>4</v>
      </c>
      <c r="P195" s="150" t="n">
        <v>1</v>
      </c>
      <c r="Q195" s="151" t="n">
        <v>5</v>
      </c>
      <c r="R195" s="149" t="n">
        <v>45</v>
      </c>
      <c r="S195" s="164" t="s">
        <v>254</v>
      </c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</row>
    <row r="196" s="135" customFormat="true" ht="12.8" hidden="true" customHeight="false" outlineLevel="0" collapsed="false">
      <c r="A196" s="128" t="s">
        <v>555</v>
      </c>
      <c r="B196" s="54" t="s">
        <v>301</v>
      </c>
      <c r="C196" s="115" t="s">
        <v>302</v>
      </c>
      <c r="D196" s="148" t="n">
        <v>150</v>
      </c>
      <c r="E196" s="148" t="n">
        <v>0</v>
      </c>
      <c r="F196" s="148" t="n">
        <v>0</v>
      </c>
      <c r="G196" s="149" t="n">
        <v>150</v>
      </c>
      <c r="H196" s="150" t="n">
        <v>7</v>
      </c>
      <c r="I196" s="150" t="n">
        <v>7</v>
      </c>
      <c r="J196" s="151" t="n">
        <v>14</v>
      </c>
      <c r="K196" s="151" t="n">
        <v>117</v>
      </c>
      <c r="L196" s="151" t="n">
        <v>1</v>
      </c>
      <c r="M196" s="149" t="n">
        <v>132</v>
      </c>
      <c r="N196" s="152" t="n">
        <v>0.10687022900763</v>
      </c>
      <c r="O196" s="150" t="n">
        <v>5</v>
      </c>
      <c r="P196" s="150" t="n">
        <v>2</v>
      </c>
      <c r="Q196" s="151" t="n">
        <v>7</v>
      </c>
      <c r="R196" s="149" t="n">
        <v>21</v>
      </c>
      <c r="S196" s="164" t="s">
        <v>132</v>
      </c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</row>
    <row r="197" s="135" customFormat="true" ht="12.8" hidden="true" customHeight="false" outlineLevel="0" collapsed="false">
      <c r="A197" s="128" t="s">
        <v>555</v>
      </c>
      <c r="B197" s="54" t="s">
        <v>71</v>
      </c>
      <c r="C197" s="115" t="s">
        <v>72</v>
      </c>
      <c r="D197" s="148" t="n">
        <v>116</v>
      </c>
      <c r="E197" s="148" t="n">
        <v>33</v>
      </c>
      <c r="F197" s="148" t="n">
        <v>0</v>
      </c>
      <c r="G197" s="149" t="n">
        <v>149</v>
      </c>
      <c r="H197" s="150" t="n">
        <v>0</v>
      </c>
      <c r="I197" s="150" t="n">
        <v>3</v>
      </c>
      <c r="J197" s="151" t="n">
        <v>3</v>
      </c>
      <c r="K197" s="151" t="n">
        <v>232</v>
      </c>
      <c r="L197" s="151" t="n">
        <v>4</v>
      </c>
      <c r="M197" s="149" t="n">
        <v>239</v>
      </c>
      <c r="N197" s="152" t="n">
        <v>0.01276595744681</v>
      </c>
      <c r="O197" s="150" t="n">
        <v>2</v>
      </c>
      <c r="P197" s="150" t="n">
        <v>2</v>
      </c>
      <c r="Q197" s="151" t="n">
        <v>4</v>
      </c>
      <c r="R197" s="149" t="n">
        <v>7</v>
      </c>
      <c r="S197" s="164" t="s">
        <v>228</v>
      </c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</row>
    <row r="198" s="135" customFormat="true" ht="12.8" hidden="false" customHeight="false" outlineLevel="0" collapsed="false">
      <c r="A198" s="128" t="s">
        <v>501</v>
      </c>
      <c r="B198" s="124" t="s">
        <v>369</v>
      </c>
      <c r="C198" s="115" t="s">
        <v>370</v>
      </c>
      <c r="D198" s="148" t="n">
        <v>123</v>
      </c>
      <c r="E198" s="148" t="n">
        <v>11</v>
      </c>
      <c r="F198" s="148" t="n">
        <v>0</v>
      </c>
      <c r="G198" s="149" t="n">
        <v>134</v>
      </c>
      <c r="H198" s="150" t="n">
        <v>76</v>
      </c>
      <c r="I198" s="150" t="n">
        <v>3</v>
      </c>
      <c r="J198" s="151" t="n">
        <v>79</v>
      </c>
      <c r="K198" s="151" t="n">
        <v>82</v>
      </c>
      <c r="L198" s="151" t="n">
        <v>1</v>
      </c>
      <c r="M198" s="149" t="n">
        <v>162</v>
      </c>
      <c r="N198" s="152" t="n">
        <v>0.49068322981366</v>
      </c>
      <c r="O198" s="150" t="n">
        <v>81</v>
      </c>
      <c r="P198" s="150" t="n">
        <v>3</v>
      </c>
      <c r="Q198" s="151" t="n">
        <v>84</v>
      </c>
      <c r="R198" s="149" t="n">
        <v>163</v>
      </c>
      <c r="S198" s="164" t="s">
        <v>232</v>
      </c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</row>
    <row r="199" s="135" customFormat="true" ht="12.8" hidden="true" customHeight="false" outlineLevel="0" collapsed="false">
      <c r="A199" s="128" t="s">
        <v>555</v>
      </c>
      <c r="B199" s="54" t="s">
        <v>393</v>
      </c>
      <c r="C199" s="115" t="s">
        <v>394</v>
      </c>
      <c r="D199" s="148" t="n">
        <v>110</v>
      </c>
      <c r="E199" s="148" t="n">
        <v>24</v>
      </c>
      <c r="F199" s="148" t="n">
        <v>0</v>
      </c>
      <c r="G199" s="149" t="n">
        <v>134</v>
      </c>
      <c r="H199" s="150" t="n">
        <v>105</v>
      </c>
      <c r="I199" s="150" t="n">
        <v>8</v>
      </c>
      <c r="J199" s="151" t="n">
        <v>113</v>
      </c>
      <c r="K199" s="151" t="n">
        <v>141</v>
      </c>
      <c r="L199" s="151" t="n">
        <v>4</v>
      </c>
      <c r="M199" s="149" t="n">
        <v>258</v>
      </c>
      <c r="N199" s="152" t="n">
        <v>0.44488188976378</v>
      </c>
      <c r="O199" s="150" t="n">
        <v>57</v>
      </c>
      <c r="P199" s="150" t="n">
        <v>17</v>
      </c>
      <c r="Q199" s="151" t="n">
        <v>74</v>
      </c>
      <c r="R199" s="149" t="n">
        <v>187</v>
      </c>
      <c r="S199" s="164" t="s">
        <v>234</v>
      </c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</row>
    <row r="200" s="135" customFormat="true" ht="12.8" hidden="false" customHeight="false" outlineLevel="0" collapsed="false">
      <c r="A200" s="128" t="s">
        <v>501</v>
      </c>
      <c r="B200" s="124" t="s">
        <v>353</v>
      </c>
      <c r="C200" s="115" t="s">
        <v>354</v>
      </c>
      <c r="D200" s="148" t="n">
        <v>118</v>
      </c>
      <c r="E200" s="148" t="n">
        <v>14</v>
      </c>
      <c r="F200" s="148" t="n">
        <v>0</v>
      </c>
      <c r="G200" s="149" t="n">
        <v>132</v>
      </c>
      <c r="H200" s="150" t="n">
        <v>13</v>
      </c>
      <c r="I200" s="150" t="n">
        <v>20</v>
      </c>
      <c r="J200" s="151" t="n">
        <v>33</v>
      </c>
      <c r="K200" s="151" t="n">
        <v>151</v>
      </c>
      <c r="L200" s="151" t="n">
        <v>2</v>
      </c>
      <c r="M200" s="149" t="n">
        <v>186</v>
      </c>
      <c r="N200" s="152" t="n">
        <v>0.17934782608696</v>
      </c>
      <c r="O200" s="150" t="n">
        <v>3</v>
      </c>
      <c r="P200" s="150" t="n">
        <v>18</v>
      </c>
      <c r="Q200" s="151" t="n">
        <v>21</v>
      </c>
      <c r="R200" s="149" t="n">
        <v>54</v>
      </c>
      <c r="S200" s="164" t="s">
        <v>242</v>
      </c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</row>
    <row r="201" s="135" customFormat="true" ht="12.8" hidden="true" customHeight="false" outlineLevel="0" collapsed="false">
      <c r="A201" s="142" t="s">
        <v>553</v>
      </c>
      <c r="B201" s="124" t="s">
        <v>485</v>
      </c>
      <c r="C201" s="115" t="s">
        <v>486</v>
      </c>
      <c r="D201" s="148" t="n">
        <v>129</v>
      </c>
      <c r="E201" s="148" t="n">
        <v>3</v>
      </c>
      <c r="F201" s="148" t="n">
        <v>0</v>
      </c>
      <c r="G201" s="149" t="n">
        <v>132</v>
      </c>
      <c r="H201" s="150" t="n">
        <v>43</v>
      </c>
      <c r="I201" s="150" t="n">
        <v>77</v>
      </c>
      <c r="J201" s="151" t="n">
        <v>120</v>
      </c>
      <c r="K201" s="151" t="n">
        <v>88</v>
      </c>
      <c r="L201" s="151" t="n">
        <v>0</v>
      </c>
      <c r="M201" s="149" t="n">
        <v>208</v>
      </c>
      <c r="N201" s="152" t="n">
        <v>0.57692307692308</v>
      </c>
      <c r="O201" s="150" t="n">
        <v>11</v>
      </c>
      <c r="P201" s="150" t="n">
        <v>41</v>
      </c>
      <c r="Q201" s="151" t="n">
        <v>52</v>
      </c>
      <c r="R201" s="149" t="n">
        <v>172</v>
      </c>
      <c r="S201" s="164" t="s">
        <v>266</v>
      </c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</row>
    <row r="202" s="135" customFormat="true" ht="12.8" hidden="true" customHeight="false" outlineLevel="0" collapsed="false">
      <c r="A202" s="142" t="s">
        <v>553</v>
      </c>
      <c r="B202" s="124" t="s">
        <v>103</v>
      </c>
      <c r="C202" s="115" t="s">
        <v>104</v>
      </c>
      <c r="D202" s="148" t="n">
        <v>116</v>
      </c>
      <c r="E202" s="148" t="n">
        <v>13</v>
      </c>
      <c r="F202" s="148" t="n">
        <v>0</v>
      </c>
      <c r="G202" s="149" t="n">
        <v>129</v>
      </c>
      <c r="H202" s="150" t="n">
        <v>24</v>
      </c>
      <c r="I202" s="150" t="n">
        <v>2</v>
      </c>
      <c r="J202" s="151" t="n">
        <v>26</v>
      </c>
      <c r="K202" s="151" t="n">
        <v>126</v>
      </c>
      <c r="L202" s="151" t="n">
        <v>10</v>
      </c>
      <c r="M202" s="149" t="n">
        <v>162</v>
      </c>
      <c r="N202" s="152" t="n">
        <v>0.17105263157895</v>
      </c>
      <c r="O202" s="150" t="n">
        <v>20</v>
      </c>
      <c r="P202" s="150" t="n">
        <v>2</v>
      </c>
      <c r="Q202" s="151" t="n">
        <v>22</v>
      </c>
      <c r="R202" s="149" t="n">
        <v>48</v>
      </c>
      <c r="S202" s="164" t="s">
        <v>250</v>
      </c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</row>
    <row r="203" s="135" customFormat="true" ht="12.8" hidden="false" customHeight="false" outlineLevel="0" collapsed="false">
      <c r="A203" s="128" t="s">
        <v>501</v>
      </c>
      <c r="B203" s="124" t="s">
        <v>349</v>
      </c>
      <c r="C203" s="115" t="s">
        <v>350</v>
      </c>
      <c r="D203" s="148" t="n">
        <v>118</v>
      </c>
      <c r="E203" s="148" t="n">
        <v>4</v>
      </c>
      <c r="F203" s="148" t="n">
        <v>0</v>
      </c>
      <c r="G203" s="149" t="n">
        <v>122</v>
      </c>
      <c r="H203" s="150" t="n">
        <v>6</v>
      </c>
      <c r="I203" s="150" t="n">
        <v>3</v>
      </c>
      <c r="J203" s="151" t="n">
        <v>9</v>
      </c>
      <c r="K203" s="151" t="n">
        <v>109</v>
      </c>
      <c r="L203" s="151" t="n">
        <v>1</v>
      </c>
      <c r="M203" s="149" t="n">
        <v>119</v>
      </c>
      <c r="N203" s="152" t="n">
        <v>0.07627118644068</v>
      </c>
      <c r="O203" s="150" t="n">
        <v>6</v>
      </c>
      <c r="P203" s="150" t="n">
        <v>5</v>
      </c>
      <c r="Q203" s="151" t="n">
        <v>11</v>
      </c>
      <c r="R203" s="149" t="n">
        <v>20</v>
      </c>
      <c r="S203" s="164" t="s">
        <v>262</v>
      </c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</row>
    <row r="204" s="135" customFormat="true" ht="12.8" hidden="true" customHeight="false" outlineLevel="0" collapsed="false">
      <c r="A204" s="128" t="s">
        <v>555</v>
      </c>
      <c r="B204" s="54" t="s">
        <v>83</v>
      </c>
      <c r="C204" s="115" t="s">
        <v>84</v>
      </c>
      <c r="D204" s="148" t="n">
        <v>114</v>
      </c>
      <c r="E204" s="148" t="n">
        <v>3</v>
      </c>
      <c r="F204" s="148" t="n">
        <v>0</v>
      </c>
      <c r="G204" s="149" t="n">
        <v>117</v>
      </c>
      <c r="H204" s="150" t="n">
        <v>40</v>
      </c>
      <c r="I204" s="150" t="n">
        <v>1</v>
      </c>
      <c r="J204" s="151" t="n">
        <v>41</v>
      </c>
      <c r="K204" s="151" t="n">
        <v>105</v>
      </c>
      <c r="L204" s="151" t="n">
        <v>1</v>
      </c>
      <c r="M204" s="149" t="n">
        <v>147</v>
      </c>
      <c r="N204" s="152" t="n">
        <v>0.28082191780822</v>
      </c>
      <c r="O204" s="150" t="n">
        <v>8</v>
      </c>
      <c r="P204" s="150" t="n">
        <v>1</v>
      </c>
      <c r="Q204" s="151" t="n">
        <v>9</v>
      </c>
      <c r="R204" s="149" t="n">
        <v>50</v>
      </c>
      <c r="S204" s="164" t="s">
        <v>270</v>
      </c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</row>
    <row r="205" s="135" customFormat="true" ht="12.8" hidden="true" customHeight="false" outlineLevel="0" collapsed="false">
      <c r="A205" s="128" t="s">
        <v>554</v>
      </c>
      <c r="B205" s="54" t="s">
        <v>269</v>
      </c>
      <c r="C205" s="115" t="s">
        <v>270</v>
      </c>
      <c r="D205" s="148" t="n">
        <v>105</v>
      </c>
      <c r="E205" s="148" t="n">
        <v>12</v>
      </c>
      <c r="F205" s="148" t="n">
        <v>0</v>
      </c>
      <c r="G205" s="149" t="n">
        <v>117</v>
      </c>
      <c r="H205" s="150" t="n">
        <v>8</v>
      </c>
      <c r="I205" s="150" t="n">
        <v>10</v>
      </c>
      <c r="J205" s="151" t="n">
        <v>18</v>
      </c>
      <c r="K205" s="151" t="n">
        <v>89</v>
      </c>
      <c r="L205" s="151" t="n">
        <v>7</v>
      </c>
      <c r="M205" s="149" t="n">
        <v>114</v>
      </c>
      <c r="N205" s="159" t="n">
        <v>0.16822429906542</v>
      </c>
      <c r="O205" s="150" t="n">
        <v>3</v>
      </c>
      <c r="P205" s="150" t="n">
        <v>7</v>
      </c>
      <c r="Q205" s="151" t="n">
        <v>10</v>
      </c>
      <c r="R205" s="149" t="n">
        <v>28</v>
      </c>
      <c r="S205" s="164" t="s">
        <v>334</v>
      </c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</row>
    <row r="206" s="135" customFormat="true" ht="12.8" hidden="true" customHeight="false" outlineLevel="0" collapsed="false">
      <c r="A206" s="128" t="s">
        <v>554</v>
      </c>
      <c r="B206" s="54" t="s">
        <v>385</v>
      </c>
      <c r="C206" s="115" t="s">
        <v>386</v>
      </c>
      <c r="D206" s="148" t="n">
        <v>109</v>
      </c>
      <c r="E206" s="148" t="n">
        <v>7</v>
      </c>
      <c r="F206" s="148" t="n">
        <v>0</v>
      </c>
      <c r="G206" s="149" t="n">
        <v>116</v>
      </c>
      <c r="H206" s="150" t="n">
        <v>74</v>
      </c>
      <c r="I206" s="150" t="n">
        <v>2</v>
      </c>
      <c r="J206" s="151" t="n">
        <v>76</v>
      </c>
      <c r="K206" s="151" t="n">
        <v>110</v>
      </c>
      <c r="L206" s="151" t="n">
        <v>2</v>
      </c>
      <c r="M206" s="149" t="n">
        <v>188</v>
      </c>
      <c r="N206" s="159" t="n">
        <v>0.40860215053763</v>
      </c>
      <c r="O206" s="150" t="n">
        <v>22</v>
      </c>
      <c r="P206" s="150" t="n">
        <v>0</v>
      </c>
      <c r="Q206" s="151" t="n">
        <v>22</v>
      </c>
      <c r="R206" s="149" t="n">
        <v>98</v>
      </c>
      <c r="S206" s="164" t="s">
        <v>318</v>
      </c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</row>
    <row r="207" s="135" customFormat="true" ht="12.8" hidden="true" customHeight="false" outlineLevel="0" collapsed="false">
      <c r="A207" s="128" t="s">
        <v>555</v>
      </c>
      <c r="B207" s="54" t="s">
        <v>429</v>
      </c>
      <c r="C207" s="115" t="s">
        <v>430</v>
      </c>
      <c r="D207" s="148" t="n">
        <v>81</v>
      </c>
      <c r="E207" s="148" t="n">
        <v>33</v>
      </c>
      <c r="F207" s="148" t="n">
        <v>1</v>
      </c>
      <c r="G207" s="149" t="n">
        <v>115</v>
      </c>
      <c r="H207" s="150" t="n">
        <v>21</v>
      </c>
      <c r="I207" s="150" t="n">
        <v>9</v>
      </c>
      <c r="J207" s="151" t="n">
        <v>30</v>
      </c>
      <c r="K207" s="151" t="n">
        <v>225</v>
      </c>
      <c r="L207" s="151" t="n">
        <v>6</v>
      </c>
      <c r="M207" s="149" t="n">
        <v>261</v>
      </c>
      <c r="N207" s="152" t="n">
        <v>0.11764705882353</v>
      </c>
      <c r="O207" s="150" t="n">
        <v>22</v>
      </c>
      <c r="P207" s="150" t="n">
        <v>11</v>
      </c>
      <c r="Q207" s="151" t="n">
        <v>33</v>
      </c>
      <c r="R207" s="149" t="n">
        <v>63</v>
      </c>
      <c r="S207" s="164" t="s">
        <v>350</v>
      </c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</row>
    <row r="208" s="135" customFormat="true" ht="12.8" hidden="true" customHeight="false" outlineLevel="0" collapsed="false">
      <c r="A208" s="128" t="s">
        <v>554</v>
      </c>
      <c r="B208" s="54" t="s">
        <v>67</v>
      </c>
      <c r="C208" s="115" t="s">
        <v>68</v>
      </c>
      <c r="D208" s="148" t="n">
        <v>73</v>
      </c>
      <c r="E208" s="148" t="n">
        <v>41</v>
      </c>
      <c r="F208" s="148" t="n">
        <v>0</v>
      </c>
      <c r="G208" s="149" t="n">
        <v>114</v>
      </c>
      <c r="H208" s="150" t="n">
        <v>25</v>
      </c>
      <c r="I208" s="150" t="n">
        <v>6</v>
      </c>
      <c r="J208" s="151" t="n">
        <v>31</v>
      </c>
      <c r="K208" s="151" t="n">
        <v>164</v>
      </c>
      <c r="L208" s="151" t="n">
        <v>2</v>
      </c>
      <c r="M208" s="149" t="n">
        <v>197</v>
      </c>
      <c r="N208" s="159" t="n">
        <v>0.15897435897436</v>
      </c>
      <c r="O208" s="150" t="n">
        <v>67</v>
      </c>
      <c r="P208" s="150" t="n">
        <v>5</v>
      </c>
      <c r="Q208" s="151" t="n">
        <v>72</v>
      </c>
      <c r="R208" s="149" t="n">
        <v>103</v>
      </c>
      <c r="S208" s="164" t="s">
        <v>470</v>
      </c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</row>
    <row r="209" s="135" customFormat="true" ht="12.8" hidden="true" customHeight="false" outlineLevel="0" collapsed="false">
      <c r="A209" s="142" t="s">
        <v>553</v>
      </c>
      <c r="B209" s="124" t="s">
        <v>349</v>
      </c>
      <c r="C209" s="115" t="s">
        <v>350</v>
      </c>
      <c r="D209" s="148" t="n">
        <v>111</v>
      </c>
      <c r="E209" s="148" t="n">
        <v>3</v>
      </c>
      <c r="F209" s="148" t="n">
        <v>0</v>
      </c>
      <c r="G209" s="149" t="n">
        <v>114</v>
      </c>
      <c r="H209" s="150" t="n">
        <v>5</v>
      </c>
      <c r="I209" s="150" t="n">
        <v>3</v>
      </c>
      <c r="J209" s="151" t="n">
        <v>8</v>
      </c>
      <c r="K209" s="151" t="n">
        <v>104</v>
      </c>
      <c r="L209" s="151" t="n">
        <v>1</v>
      </c>
      <c r="M209" s="149" t="n">
        <v>113</v>
      </c>
      <c r="N209" s="152" t="n">
        <v>0.07142857142857</v>
      </c>
      <c r="O209" s="150" t="n">
        <v>6</v>
      </c>
      <c r="P209" s="150" t="n">
        <v>5</v>
      </c>
      <c r="Q209" s="151" t="n">
        <v>11</v>
      </c>
      <c r="R209" s="149" t="n">
        <v>19</v>
      </c>
      <c r="S209" s="164" t="s">
        <v>362</v>
      </c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</row>
    <row r="210" s="135" customFormat="true" ht="12.8" hidden="false" customHeight="false" outlineLevel="0" collapsed="false">
      <c r="A210" s="128" t="s">
        <v>501</v>
      </c>
      <c r="B210" s="124" t="s">
        <v>433</v>
      </c>
      <c r="C210" s="115" t="s">
        <v>434</v>
      </c>
      <c r="D210" s="148" t="n">
        <v>98</v>
      </c>
      <c r="E210" s="148" t="n">
        <v>13</v>
      </c>
      <c r="F210" s="148" t="n">
        <v>1</v>
      </c>
      <c r="G210" s="149" t="n">
        <v>112</v>
      </c>
      <c r="H210" s="150" t="n">
        <v>19</v>
      </c>
      <c r="I210" s="150" t="n">
        <v>3</v>
      </c>
      <c r="J210" s="151" t="n">
        <v>22</v>
      </c>
      <c r="K210" s="151" t="n">
        <v>129</v>
      </c>
      <c r="L210" s="151" t="n">
        <v>4</v>
      </c>
      <c r="M210" s="149" t="n">
        <v>155</v>
      </c>
      <c r="N210" s="152" t="n">
        <v>0.14569536423841</v>
      </c>
      <c r="O210" s="150" t="n">
        <v>14</v>
      </c>
      <c r="P210" s="150" t="n">
        <v>11</v>
      </c>
      <c r="Q210" s="151" t="n">
        <v>25</v>
      </c>
      <c r="R210" s="149" t="n">
        <v>47</v>
      </c>
      <c r="S210" s="164" t="s">
        <v>370</v>
      </c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</row>
    <row r="211" s="135" customFormat="true" ht="12.8" hidden="false" customHeight="false" outlineLevel="0" collapsed="false">
      <c r="A211" s="128" t="s">
        <v>501</v>
      </c>
      <c r="B211" s="124" t="s">
        <v>151</v>
      </c>
      <c r="C211" s="115" t="s">
        <v>152</v>
      </c>
      <c r="D211" s="148" t="n">
        <v>103</v>
      </c>
      <c r="E211" s="148" t="n">
        <v>8</v>
      </c>
      <c r="F211" s="148" t="n">
        <v>0</v>
      </c>
      <c r="G211" s="149" t="n">
        <v>111</v>
      </c>
      <c r="H211" s="150" t="n">
        <v>7</v>
      </c>
      <c r="I211" s="150" t="n">
        <v>16</v>
      </c>
      <c r="J211" s="151" t="n">
        <v>23</v>
      </c>
      <c r="K211" s="151" t="n">
        <v>105</v>
      </c>
      <c r="L211" s="151" t="n">
        <v>0</v>
      </c>
      <c r="M211" s="149" t="n">
        <v>128</v>
      </c>
      <c r="N211" s="152" t="n">
        <v>0.1796875</v>
      </c>
      <c r="O211" s="150" t="n">
        <v>0</v>
      </c>
      <c r="P211" s="150" t="n">
        <v>2</v>
      </c>
      <c r="Q211" s="151" t="n">
        <v>2</v>
      </c>
      <c r="R211" s="149" t="n">
        <v>25</v>
      </c>
      <c r="S211" s="164" t="s">
        <v>358</v>
      </c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</row>
    <row r="212" s="135" customFormat="true" ht="12.8" hidden="true" customHeight="false" outlineLevel="0" collapsed="false">
      <c r="A212" s="128" t="s">
        <v>555</v>
      </c>
      <c r="B212" s="54" t="s">
        <v>305</v>
      </c>
      <c r="C212" s="115" t="s">
        <v>306</v>
      </c>
      <c r="D212" s="148" t="n">
        <v>93</v>
      </c>
      <c r="E212" s="148" t="n">
        <v>17</v>
      </c>
      <c r="F212" s="148" t="n">
        <v>0</v>
      </c>
      <c r="G212" s="149" t="n">
        <v>110</v>
      </c>
      <c r="H212" s="150" t="n">
        <v>0</v>
      </c>
      <c r="I212" s="150" t="n">
        <v>2</v>
      </c>
      <c r="J212" s="151" t="n">
        <v>2</v>
      </c>
      <c r="K212" s="151" t="n">
        <v>73</v>
      </c>
      <c r="L212" s="151" t="n">
        <v>4</v>
      </c>
      <c r="M212" s="149" t="n">
        <v>79</v>
      </c>
      <c r="N212" s="152" t="n">
        <v>0.02666666666667</v>
      </c>
      <c r="O212" s="150" t="n">
        <v>2</v>
      </c>
      <c r="P212" s="150" t="n">
        <v>2</v>
      </c>
      <c r="Q212" s="151" t="n">
        <v>4</v>
      </c>
      <c r="R212" s="149" t="n">
        <v>6</v>
      </c>
      <c r="S212" s="164" t="s">
        <v>278</v>
      </c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</row>
    <row r="213" s="135" customFormat="true" ht="12.8" hidden="false" customHeight="false" outlineLevel="0" collapsed="false">
      <c r="A213" s="128" t="s">
        <v>501</v>
      </c>
      <c r="B213" s="124" t="s">
        <v>191</v>
      </c>
      <c r="C213" s="115" t="s">
        <v>192</v>
      </c>
      <c r="D213" s="148" t="n">
        <v>98</v>
      </c>
      <c r="E213" s="148" t="n">
        <v>9</v>
      </c>
      <c r="F213" s="148" t="n">
        <v>0</v>
      </c>
      <c r="G213" s="149" t="n">
        <v>107</v>
      </c>
      <c r="H213" s="150" t="n">
        <v>4</v>
      </c>
      <c r="I213" s="150" t="n">
        <v>9</v>
      </c>
      <c r="J213" s="151" t="n">
        <v>13</v>
      </c>
      <c r="K213" s="151" t="n">
        <v>142</v>
      </c>
      <c r="L213" s="151" t="n">
        <v>2</v>
      </c>
      <c r="M213" s="149" t="n">
        <v>157</v>
      </c>
      <c r="N213" s="152" t="n">
        <v>0.08387096774194</v>
      </c>
      <c r="O213" s="150" t="n">
        <v>2</v>
      </c>
      <c r="P213" s="150" t="n">
        <v>7</v>
      </c>
      <c r="Q213" s="151" t="n">
        <v>9</v>
      </c>
      <c r="R213" s="149" t="n">
        <v>22</v>
      </c>
      <c r="S213" s="164" t="s">
        <v>426</v>
      </c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</row>
    <row r="214" s="135" customFormat="true" ht="12.8" hidden="false" customHeight="false" outlineLevel="0" collapsed="false">
      <c r="A214" s="128" t="s">
        <v>501</v>
      </c>
      <c r="B214" s="124" t="s">
        <v>95</v>
      </c>
      <c r="C214" s="115" t="s">
        <v>96</v>
      </c>
      <c r="D214" s="148" t="n">
        <v>99</v>
      </c>
      <c r="E214" s="148" t="n">
        <v>6</v>
      </c>
      <c r="F214" s="148" t="n">
        <v>0</v>
      </c>
      <c r="G214" s="149" t="n">
        <v>105</v>
      </c>
      <c r="H214" s="150" t="n">
        <v>10</v>
      </c>
      <c r="I214" s="150" t="n">
        <v>2</v>
      </c>
      <c r="J214" s="151" t="n">
        <v>12</v>
      </c>
      <c r="K214" s="151" t="n">
        <v>106</v>
      </c>
      <c r="L214" s="151" t="n">
        <v>4</v>
      </c>
      <c r="M214" s="149" t="n">
        <v>122</v>
      </c>
      <c r="N214" s="152" t="n">
        <v>0.10169491525424</v>
      </c>
      <c r="O214" s="150" t="n">
        <v>1</v>
      </c>
      <c r="P214" s="150" t="n">
        <v>2</v>
      </c>
      <c r="Q214" s="151" t="n">
        <v>3</v>
      </c>
      <c r="R214" s="149" t="n">
        <v>15</v>
      </c>
      <c r="S214" s="164" t="s">
        <v>438</v>
      </c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</row>
    <row r="215" s="135" customFormat="true" ht="12.8" hidden="false" customHeight="false" outlineLevel="0" collapsed="false">
      <c r="A215" s="128" t="s">
        <v>501</v>
      </c>
      <c r="B215" s="124" t="s">
        <v>87</v>
      </c>
      <c r="C215" s="115" t="s">
        <v>88</v>
      </c>
      <c r="D215" s="148" t="n">
        <v>97</v>
      </c>
      <c r="E215" s="148" t="n">
        <v>7</v>
      </c>
      <c r="F215" s="148" t="n">
        <v>0</v>
      </c>
      <c r="G215" s="149" t="n">
        <v>104</v>
      </c>
      <c r="H215" s="150" t="n">
        <v>13</v>
      </c>
      <c r="I215" s="150" t="n">
        <v>6</v>
      </c>
      <c r="J215" s="151" t="n">
        <v>19</v>
      </c>
      <c r="K215" s="151" t="n">
        <v>100</v>
      </c>
      <c r="L215" s="151" t="n">
        <v>6</v>
      </c>
      <c r="M215" s="149" t="n">
        <v>125</v>
      </c>
      <c r="N215" s="152" t="n">
        <v>0.15966386554622</v>
      </c>
      <c r="O215" s="150" t="n">
        <v>6</v>
      </c>
      <c r="P215" s="150" t="n">
        <v>9</v>
      </c>
      <c r="Q215" s="151" t="n">
        <v>15</v>
      </c>
      <c r="R215" s="149" t="n">
        <v>34</v>
      </c>
      <c r="S215" s="164" t="s">
        <v>442</v>
      </c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</row>
    <row r="216" s="135" customFormat="true" ht="12.8" hidden="true" customHeight="false" outlineLevel="0" collapsed="false">
      <c r="A216" s="128" t="s">
        <v>555</v>
      </c>
      <c r="B216" s="54" t="s">
        <v>111</v>
      </c>
      <c r="C216" s="115" t="s">
        <v>112</v>
      </c>
      <c r="D216" s="148" t="n">
        <v>94</v>
      </c>
      <c r="E216" s="148" t="n">
        <v>10</v>
      </c>
      <c r="F216" s="148" t="n">
        <v>0</v>
      </c>
      <c r="G216" s="149" t="n">
        <v>104</v>
      </c>
      <c r="H216" s="150" t="n">
        <v>70</v>
      </c>
      <c r="I216" s="150" t="n">
        <v>29</v>
      </c>
      <c r="J216" s="151" t="n">
        <v>99</v>
      </c>
      <c r="K216" s="151" t="n">
        <v>78</v>
      </c>
      <c r="L216" s="151" t="n">
        <v>4</v>
      </c>
      <c r="M216" s="149" t="n">
        <v>181</v>
      </c>
      <c r="N216" s="152" t="n">
        <v>0.55932203389831</v>
      </c>
      <c r="O216" s="150" t="n">
        <v>4</v>
      </c>
      <c r="P216" s="150" t="n">
        <v>25</v>
      </c>
      <c r="Q216" s="151" t="n">
        <v>29</v>
      </c>
      <c r="R216" s="149" t="n">
        <v>128</v>
      </c>
      <c r="S216" s="164" t="s">
        <v>478</v>
      </c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</row>
    <row r="217" s="135" customFormat="true" ht="12.8" hidden="true" customHeight="false" outlineLevel="0" collapsed="false">
      <c r="A217" s="128" t="s">
        <v>554</v>
      </c>
      <c r="B217" s="54" t="s">
        <v>233</v>
      </c>
      <c r="C217" s="115" t="s">
        <v>234</v>
      </c>
      <c r="D217" s="148" t="n">
        <v>83</v>
      </c>
      <c r="E217" s="148" t="n">
        <v>21</v>
      </c>
      <c r="F217" s="148" t="n">
        <v>0</v>
      </c>
      <c r="G217" s="149" t="n">
        <v>104</v>
      </c>
      <c r="H217" s="150" t="n">
        <v>51</v>
      </c>
      <c r="I217" s="150" t="n">
        <v>4</v>
      </c>
      <c r="J217" s="151" t="n">
        <v>55</v>
      </c>
      <c r="K217" s="151" t="n">
        <v>99</v>
      </c>
      <c r="L217" s="151" t="n">
        <v>4</v>
      </c>
      <c r="M217" s="149" t="n">
        <v>158</v>
      </c>
      <c r="N217" s="159" t="n">
        <v>0.35714285714286</v>
      </c>
      <c r="O217" s="150" t="n">
        <v>98</v>
      </c>
      <c r="P217" s="150" t="n">
        <v>6</v>
      </c>
      <c r="Q217" s="151" t="n">
        <v>104</v>
      </c>
      <c r="R217" s="149" t="n">
        <v>159</v>
      </c>
      <c r="S217" s="164" t="s">
        <v>486</v>
      </c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</row>
    <row r="218" s="135" customFormat="true" ht="12.8" hidden="false" customHeight="false" outlineLevel="0" collapsed="false">
      <c r="A218" s="128" t="s">
        <v>501</v>
      </c>
      <c r="B218" s="124" t="s">
        <v>183</v>
      </c>
      <c r="C218" s="115" t="s">
        <v>184</v>
      </c>
      <c r="D218" s="148" t="n">
        <v>90</v>
      </c>
      <c r="E218" s="148" t="n">
        <v>13</v>
      </c>
      <c r="F218" s="148" t="n">
        <v>0</v>
      </c>
      <c r="G218" s="149" t="n">
        <v>103</v>
      </c>
      <c r="H218" s="150" t="n">
        <v>28</v>
      </c>
      <c r="I218" s="150" t="n">
        <v>7</v>
      </c>
      <c r="J218" s="151" t="n">
        <v>35</v>
      </c>
      <c r="K218" s="151" t="n">
        <v>272</v>
      </c>
      <c r="L218" s="151" t="n">
        <v>24</v>
      </c>
      <c r="M218" s="149" t="n">
        <v>331</v>
      </c>
      <c r="N218" s="152" t="n">
        <v>0.11400651465798</v>
      </c>
      <c r="O218" s="150" t="n">
        <v>15</v>
      </c>
      <c r="P218" s="150" t="n">
        <v>11</v>
      </c>
      <c r="Q218" s="151" t="n">
        <v>26</v>
      </c>
      <c r="R218" s="149" t="n">
        <v>61</v>
      </c>
      <c r="S218" s="164" t="s">
        <v>558</v>
      </c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</row>
    <row r="219" s="135" customFormat="true" ht="12.8" hidden="true" customHeight="false" outlineLevel="0" collapsed="false">
      <c r="A219" s="128" t="s">
        <v>554</v>
      </c>
      <c r="B219" s="54" t="s">
        <v>289</v>
      </c>
      <c r="C219" s="115" t="s">
        <v>290</v>
      </c>
      <c r="D219" s="148" t="n">
        <v>87</v>
      </c>
      <c r="E219" s="148" t="n">
        <v>16</v>
      </c>
      <c r="F219" s="148" t="n">
        <v>0</v>
      </c>
      <c r="G219" s="149" t="n">
        <v>103</v>
      </c>
      <c r="H219" s="150" t="n">
        <v>28</v>
      </c>
      <c r="I219" s="150" t="n">
        <v>25</v>
      </c>
      <c r="J219" s="151" t="n">
        <v>53</v>
      </c>
      <c r="K219" s="151" t="n">
        <v>150</v>
      </c>
      <c r="L219" s="151" t="n">
        <v>2</v>
      </c>
      <c r="M219" s="149" t="n">
        <v>205</v>
      </c>
      <c r="N219" s="159" t="n">
        <v>0.26108374384236</v>
      </c>
      <c r="O219" s="150" t="n">
        <v>15</v>
      </c>
      <c r="P219" s="150" t="n">
        <v>26</v>
      </c>
      <c r="Q219" s="151" t="n">
        <v>41</v>
      </c>
      <c r="R219" s="149" t="n">
        <v>94</v>
      </c>
      <c r="S219" s="164" t="s">
        <v>52</v>
      </c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</row>
    <row r="220" s="135" customFormat="true" ht="12.8" hidden="true" customHeight="false" outlineLevel="0" collapsed="false">
      <c r="A220" s="142" t="s">
        <v>553</v>
      </c>
      <c r="B220" s="124" t="s">
        <v>353</v>
      </c>
      <c r="C220" s="115" t="s">
        <v>354</v>
      </c>
      <c r="D220" s="148" t="n">
        <v>90</v>
      </c>
      <c r="E220" s="148" t="n">
        <v>12</v>
      </c>
      <c r="F220" s="148" t="n">
        <v>0</v>
      </c>
      <c r="G220" s="149" t="n">
        <v>102</v>
      </c>
      <c r="H220" s="150" t="n">
        <v>10</v>
      </c>
      <c r="I220" s="150" t="n">
        <v>14</v>
      </c>
      <c r="J220" s="151" t="n">
        <v>24</v>
      </c>
      <c r="K220" s="151" t="n">
        <v>115</v>
      </c>
      <c r="L220" s="151" t="n">
        <v>2</v>
      </c>
      <c r="M220" s="149" t="n">
        <v>141</v>
      </c>
      <c r="N220" s="152" t="n">
        <v>0.1726618705036</v>
      </c>
      <c r="O220" s="150" t="n">
        <v>3</v>
      </c>
      <c r="P220" s="150" t="n">
        <v>9</v>
      </c>
      <c r="Q220" s="151" t="n">
        <v>12</v>
      </c>
      <c r="R220" s="149" t="n">
        <v>36</v>
      </c>
      <c r="S220" s="164" t="s">
        <v>56</v>
      </c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</row>
    <row r="221" s="135" customFormat="true" ht="12.8" hidden="true" customHeight="false" outlineLevel="0" collapsed="false">
      <c r="A221" s="128" t="s">
        <v>555</v>
      </c>
      <c r="B221" s="54" t="s">
        <v>361</v>
      </c>
      <c r="C221" s="115" t="s">
        <v>362</v>
      </c>
      <c r="D221" s="148" t="n">
        <v>75</v>
      </c>
      <c r="E221" s="148" t="n">
        <v>25</v>
      </c>
      <c r="F221" s="148" t="n">
        <v>0</v>
      </c>
      <c r="G221" s="149" t="n">
        <v>100</v>
      </c>
      <c r="H221" s="150" t="n">
        <v>19</v>
      </c>
      <c r="I221" s="150" t="n">
        <v>9</v>
      </c>
      <c r="J221" s="151" t="n">
        <v>28</v>
      </c>
      <c r="K221" s="151" t="n">
        <v>113</v>
      </c>
      <c r="L221" s="151" t="n">
        <v>1</v>
      </c>
      <c r="M221" s="149" t="n">
        <v>142</v>
      </c>
      <c r="N221" s="152" t="n">
        <v>0.19858156028369</v>
      </c>
      <c r="O221" s="150" t="n">
        <v>17</v>
      </c>
      <c r="P221" s="150" t="n">
        <v>10</v>
      </c>
      <c r="Q221" s="151" t="n">
        <v>27</v>
      </c>
      <c r="R221" s="149" t="n">
        <v>55</v>
      </c>
      <c r="S221" s="164" t="s">
        <v>68</v>
      </c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</row>
    <row r="222" s="135" customFormat="true" ht="12.8" hidden="true" customHeight="false" outlineLevel="0" collapsed="false">
      <c r="A222" s="142" t="s">
        <v>553</v>
      </c>
      <c r="B222" s="124" t="s">
        <v>151</v>
      </c>
      <c r="C222" s="115" t="s">
        <v>152</v>
      </c>
      <c r="D222" s="148" t="n">
        <v>91</v>
      </c>
      <c r="E222" s="148" t="n">
        <v>8</v>
      </c>
      <c r="F222" s="148" t="n">
        <v>0</v>
      </c>
      <c r="G222" s="149" t="n">
        <v>99</v>
      </c>
      <c r="H222" s="150" t="n">
        <v>5</v>
      </c>
      <c r="I222" s="150" t="n">
        <v>11</v>
      </c>
      <c r="J222" s="151" t="n">
        <v>16</v>
      </c>
      <c r="K222" s="151" t="n">
        <v>98</v>
      </c>
      <c r="L222" s="151" t="n">
        <v>0</v>
      </c>
      <c r="M222" s="149" t="n">
        <v>114</v>
      </c>
      <c r="N222" s="152" t="n">
        <v>0.14035087719298</v>
      </c>
      <c r="O222" s="150" t="n">
        <v>0</v>
      </c>
      <c r="P222" s="150" t="n">
        <v>2</v>
      </c>
      <c r="Q222" s="151" t="n">
        <v>2</v>
      </c>
      <c r="R222" s="149" t="n">
        <v>18</v>
      </c>
      <c r="S222" s="164" t="s">
        <v>104</v>
      </c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</row>
    <row r="223" s="135" customFormat="true" ht="12.8" hidden="true" customHeight="false" outlineLevel="0" collapsed="false">
      <c r="A223" s="142" t="s">
        <v>553</v>
      </c>
      <c r="B223" s="124" t="s">
        <v>369</v>
      </c>
      <c r="C223" s="115" t="s">
        <v>370</v>
      </c>
      <c r="D223" s="148" t="n">
        <v>90</v>
      </c>
      <c r="E223" s="148" t="n">
        <v>9</v>
      </c>
      <c r="F223" s="148" t="n">
        <v>0</v>
      </c>
      <c r="G223" s="149" t="n">
        <v>99</v>
      </c>
      <c r="H223" s="150" t="n">
        <v>52</v>
      </c>
      <c r="I223" s="150" t="n">
        <v>2</v>
      </c>
      <c r="J223" s="151" t="n">
        <v>54</v>
      </c>
      <c r="K223" s="151" t="n">
        <v>72</v>
      </c>
      <c r="L223" s="151" t="n">
        <v>1</v>
      </c>
      <c r="M223" s="149" t="n">
        <v>127</v>
      </c>
      <c r="N223" s="152" t="n">
        <v>0.42857142857143</v>
      </c>
      <c r="O223" s="150" t="n">
        <v>55</v>
      </c>
      <c r="P223" s="150" t="n">
        <v>2</v>
      </c>
      <c r="Q223" s="151" t="n">
        <v>57</v>
      </c>
      <c r="R223" s="149" t="n">
        <v>111</v>
      </c>
      <c r="S223" s="164" t="s">
        <v>72</v>
      </c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</row>
    <row r="224" s="135" customFormat="true" ht="12.8" hidden="true" customHeight="false" outlineLevel="0" collapsed="false">
      <c r="A224" s="128" t="s">
        <v>554</v>
      </c>
      <c r="B224" s="54" t="s">
        <v>163</v>
      </c>
      <c r="C224" s="115" t="s">
        <v>164</v>
      </c>
      <c r="D224" s="148" t="n">
        <v>68</v>
      </c>
      <c r="E224" s="148" t="n">
        <v>29</v>
      </c>
      <c r="F224" s="148" t="n">
        <v>0</v>
      </c>
      <c r="G224" s="149" t="n">
        <v>97</v>
      </c>
      <c r="H224" s="150" t="n">
        <v>29</v>
      </c>
      <c r="I224" s="150" t="n">
        <v>2</v>
      </c>
      <c r="J224" s="151" t="n">
        <v>31</v>
      </c>
      <c r="K224" s="151" t="n">
        <v>123</v>
      </c>
      <c r="L224" s="151" t="n">
        <v>5</v>
      </c>
      <c r="M224" s="149" t="n">
        <v>159</v>
      </c>
      <c r="N224" s="159" t="n">
        <v>0.2012987012987</v>
      </c>
      <c r="O224" s="150" t="n">
        <v>38</v>
      </c>
      <c r="P224" s="150" t="n">
        <v>4</v>
      </c>
      <c r="Q224" s="151" t="n">
        <v>42</v>
      </c>
      <c r="R224" s="149" t="n">
        <v>73</v>
      </c>
      <c r="S224" s="164" t="s">
        <v>216</v>
      </c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</row>
    <row r="225" s="135" customFormat="true" ht="12.8" hidden="true" customHeight="false" outlineLevel="0" collapsed="false">
      <c r="A225" s="142" t="s">
        <v>553</v>
      </c>
      <c r="B225" s="124" t="s">
        <v>433</v>
      </c>
      <c r="C225" s="115" t="s">
        <v>434</v>
      </c>
      <c r="D225" s="148" t="n">
        <v>80</v>
      </c>
      <c r="E225" s="148" t="n">
        <v>12</v>
      </c>
      <c r="F225" s="148" t="n">
        <v>1</v>
      </c>
      <c r="G225" s="149" t="n">
        <v>93</v>
      </c>
      <c r="H225" s="150" t="n">
        <v>13</v>
      </c>
      <c r="I225" s="150" t="n">
        <v>2</v>
      </c>
      <c r="J225" s="151" t="n">
        <v>15</v>
      </c>
      <c r="K225" s="151" t="n">
        <v>113</v>
      </c>
      <c r="L225" s="151" t="n">
        <v>4</v>
      </c>
      <c r="M225" s="149" t="n">
        <v>132</v>
      </c>
      <c r="N225" s="152" t="n">
        <v>0.1171875</v>
      </c>
      <c r="O225" s="150" t="n">
        <v>14</v>
      </c>
      <c r="P225" s="150" t="n">
        <v>5</v>
      </c>
      <c r="Q225" s="151" t="n">
        <v>19</v>
      </c>
      <c r="R225" s="149" t="n">
        <v>34</v>
      </c>
      <c r="S225" s="164" t="s">
        <v>176</v>
      </c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</row>
    <row r="226" s="135" customFormat="true" ht="12.8" hidden="true" customHeight="false" outlineLevel="0" collapsed="false">
      <c r="A226" s="128" t="s">
        <v>554</v>
      </c>
      <c r="B226" s="54" t="s">
        <v>79</v>
      </c>
      <c r="C226" s="115" t="s">
        <v>80</v>
      </c>
      <c r="D226" s="148" t="n">
        <v>87</v>
      </c>
      <c r="E226" s="148" t="n">
        <v>4</v>
      </c>
      <c r="F226" s="148" t="n">
        <v>0</v>
      </c>
      <c r="G226" s="149" t="n">
        <v>91</v>
      </c>
      <c r="H226" s="150" t="n">
        <v>46</v>
      </c>
      <c r="I226" s="150" t="n">
        <v>9</v>
      </c>
      <c r="J226" s="151" t="n">
        <v>55</v>
      </c>
      <c r="K226" s="151" t="n">
        <v>65</v>
      </c>
      <c r="L226" s="151" t="n">
        <v>3</v>
      </c>
      <c r="M226" s="149" t="n">
        <v>123</v>
      </c>
      <c r="N226" s="159" t="n">
        <v>0.45833333333333</v>
      </c>
      <c r="O226" s="150" t="n">
        <v>14</v>
      </c>
      <c r="P226" s="150" t="n">
        <v>3</v>
      </c>
      <c r="Q226" s="151" t="n">
        <v>17</v>
      </c>
      <c r="R226" s="149" t="n">
        <v>72</v>
      </c>
      <c r="S226" s="164" t="s">
        <v>188</v>
      </c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</row>
    <row r="227" s="135" customFormat="true" ht="12.8" hidden="false" customHeight="false" outlineLevel="0" collapsed="false">
      <c r="A227" s="128" t="s">
        <v>501</v>
      </c>
      <c r="B227" s="124" t="s">
        <v>143</v>
      </c>
      <c r="C227" s="115" t="s">
        <v>144</v>
      </c>
      <c r="D227" s="148" t="n">
        <v>75</v>
      </c>
      <c r="E227" s="148" t="n">
        <v>15</v>
      </c>
      <c r="F227" s="148" t="n">
        <v>0</v>
      </c>
      <c r="G227" s="149" t="n">
        <v>90</v>
      </c>
      <c r="H227" s="150" t="n">
        <v>47</v>
      </c>
      <c r="I227" s="150" t="n">
        <v>5</v>
      </c>
      <c r="J227" s="151" t="n">
        <v>52</v>
      </c>
      <c r="K227" s="151" t="n">
        <v>85</v>
      </c>
      <c r="L227" s="151" t="n">
        <v>9</v>
      </c>
      <c r="M227" s="149" t="n">
        <v>146</v>
      </c>
      <c r="N227" s="152" t="n">
        <v>0.37956204379562</v>
      </c>
      <c r="O227" s="150" t="n">
        <v>18</v>
      </c>
      <c r="P227" s="150" t="n">
        <v>2</v>
      </c>
      <c r="Q227" s="151" t="n">
        <v>20</v>
      </c>
      <c r="R227" s="149" t="n">
        <v>72</v>
      </c>
      <c r="S227" s="164" t="s">
        <v>224</v>
      </c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</row>
    <row r="228" s="135" customFormat="true" ht="12.8" hidden="true" customHeight="false" outlineLevel="0" collapsed="false">
      <c r="A228" s="128" t="s">
        <v>554</v>
      </c>
      <c r="B228" s="54" t="s">
        <v>397</v>
      </c>
      <c r="C228" s="115" t="s">
        <v>398</v>
      </c>
      <c r="D228" s="148" t="n">
        <v>81</v>
      </c>
      <c r="E228" s="148" t="n">
        <v>7</v>
      </c>
      <c r="F228" s="148" t="n">
        <v>1</v>
      </c>
      <c r="G228" s="149" t="n">
        <v>89</v>
      </c>
      <c r="H228" s="150" t="n">
        <v>61</v>
      </c>
      <c r="I228" s="150" t="n">
        <v>4</v>
      </c>
      <c r="J228" s="151" t="n">
        <v>65</v>
      </c>
      <c r="K228" s="151" t="n">
        <v>64</v>
      </c>
      <c r="L228" s="151" t="n">
        <v>2</v>
      </c>
      <c r="M228" s="149" t="n">
        <v>131</v>
      </c>
      <c r="N228" s="159" t="n">
        <v>0.50387596899225</v>
      </c>
      <c r="O228" s="150" t="n">
        <v>8</v>
      </c>
      <c r="P228" s="150" t="n">
        <v>7</v>
      </c>
      <c r="Q228" s="151" t="n">
        <v>15</v>
      </c>
      <c r="R228" s="149" t="n">
        <v>80</v>
      </c>
      <c r="S228" s="164" t="s">
        <v>482</v>
      </c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</row>
    <row r="229" s="135" customFormat="true" ht="12.8" hidden="true" customHeight="false" outlineLevel="0" collapsed="false">
      <c r="A229" s="128" t="s">
        <v>554</v>
      </c>
      <c r="B229" s="54" t="s">
        <v>417</v>
      </c>
      <c r="C229" s="120" t="s">
        <v>526</v>
      </c>
      <c r="D229" s="165" t="n">
        <v>88</v>
      </c>
      <c r="E229" s="165" t="n">
        <v>0</v>
      </c>
      <c r="F229" s="165" t="n">
        <v>0</v>
      </c>
      <c r="G229" s="165" t="n">
        <v>88</v>
      </c>
      <c r="H229" s="166" t="n">
        <v>42</v>
      </c>
      <c r="I229" s="166" t="n">
        <v>0</v>
      </c>
      <c r="J229" s="165" t="n">
        <v>42</v>
      </c>
      <c r="K229" s="165" t="n">
        <v>135</v>
      </c>
      <c r="L229" s="165" t="n">
        <v>0</v>
      </c>
      <c r="M229" s="165" t="n">
        <v>177</v>
      </c>
      <c r="N229" s="167" t="n">
        <v>0.23728813559322</v>
      </c>
      <c r="O229" s="166" t="n">
        <v>0</v>
      </c>
      <c r="P229" s="166" t="n">
        <v>0</v>
      </c>
      <c r="Q229" s="165" t="n">
        <v>0</v>
      </c>
      <c r="R229" s="165" t="n">
        <v>42</v>
      </c>
      <c r="S229" s="164" t="s">
        <v>306</v>
      </c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</row>
    <row r="230" s="135" customFormat="true" ht="12.8" hidden="true" customHeight="false" outlineLevel="0" collapsed="false">
      <c r="A230" s="142" t="s">
        <v>553</v>
      </c>
      <c r="B230" s="124" t="s">
        <v>191</v>
      </c>
      <c r="C230" s="115" t="s">
        <v>192</v>
      </c>
      <c r="D230" s="148" t="n">
        <v>78</v>
      </c>
      <c r="E230" s="148" t="n">
        <v>9</v>
      </c>
      <c r="F230" s="148" t="n">
        <v>0</v>
      </c>
      <c r="G230" s="149" t="n">
        <v>87</v>
      </c>
      <c r="H230" s="150" t="n">
        <v>4</v>
      </c>
      <c r="I230" s="150" t="n">
        <v>6</v>
      </c>
      <c r="J230" s="151" t="n">
        <v>10</v>
      </c>
      <c r="K230" s="151" t="n">
        <v>108</v>
      </c>
      <c r="L230" s="151" t="n">
        <v>2</v>
      </c>
      <c r="M230" s="149" t="n">
        <v>120</v>
      </c>
      <c r="N230" s="152" t="n">
        <v>0.08474576271186</v>
      </c>
      <c r="O230" s="150" t="n">
        <v>2</v>
      </c>
      <c r="P230" s="150" t="n">
        <v>2</v>
      </c>
      <c r="Q230" s="151" t="n">
        <v>4</v>
      </c>
      <c r="R230" s="149" t="n">
        <v>14</v>
      </c>
      <c r="S230" s="164" t="s">
        <v>294</v>
      </c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</row>
    <row r="231" s="135" customFormat="true" ht="12.8" hidden="false" customHeight="false" outlineLevel="0" collapsed="false">
      <c r="A231" s="128" t="s">
        <v>501</v>
      </c>
      <c r="B231" s="124" t="s">
        <v>297</v>
      </c>
      <c r="C231" s="115" t="s">
        <v>298</v>
      </c>
      <c r="D231" s="148" t="n">
        <v>74</v>
      </c>
      <c r="E231" s="148" t="n">
        <v>13</v>
      </c>
      <c r="F231" s="148" t="n">
        <v>0</v>
      </c>
      <c r="G231" s="149" t="n">
        <v>87</v>
      </c>
      <c r="H231" s="150" t="n">
        <v>2</v>
      </c>
      <c r="I231" s="150" t="n">
        <v>0</v>
      </c>
      <c r="J231" s="151" t="n">
        <v>2</v>
      </c>
      <c r="K231" s="151" t="n">
        <v>75</v>
      </c>
      <c r="L231" s="151" t="n">
        <v>0</v>
      </c>
      <c r="M231" s="149" t="n">
        <v>77</v>
      </c>
      <c r="N231" s="152" t="n">
        <v>0.02597402597403</v>
      </c>
      <c r="O231" s="150" t="n">
        <v>0</v>
      </c>
      <c r="P231" s="150" t="n">
        <v>0</v>
      </c>
      <c r="Q231" s="151" t="n">
        <v>0</v>
      </c>
      <c r="R231" s="149" t="n">
        <v>2</v>
      </c>
      <c r="S231" s="164" t="s">
        <v>298</v>
      </c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</row>
    <row r="232" s="135" customFormat="true" ht="12.8" hidden="false" customHeight="false" outlineLevel="0" collapsed="false">
      <c r="A232" s="128" t="s">
        <v>501</v>
      </c>
      <c r="B232" s="124" t="s">
        <v>317</v>
      </c>
      <c r="C232" s="115" t="s">
        <v>318</v>
      </c>
      <c r="D232" s="148" t="n">
        <v>73</v>
      </c>
      <c r="E232" s="148" t="n">
        <v>12</v>
      </c>
      <c r="F232" s="148" t="n">
        <v>1</v>
      </c>
      <c r="G232" s="149" t="n">
        <v>86</v>
      </c>
      <c r="H232" s="150" t="n">
        <v>18</v>
      </c>
      <c r="I232" s="150" t="n">
        <v>12</v>
      </c>
      <c r="J232" s="151" t="n">
        <v>30</v>
      </c>
      <c r="K232" s="151" t="n">
        <v>242</v>
      </c>
      <c r="L232" s="151" t="n">
        <v>0</v>
      </c>
      <c r="M232" s="149" t="n">
        <v>272</v>
      </c>
      <c r="N232" s="152" t="n">
        <v>0.11029411764706</v>
      </c>
      <c r="O232" s="150" t="n">
        <v>7</v>
      </c>
      <c r="P232" s="150" t="n">
        <v>14</v>
      </c>
      <c r="Q232" s="151" t="n">
        <v>21</v>
      </c>
      <c r="R232" s="149" t="n">
        <v>51</v>
      </c>
      <c r="S232" s="164" t="s">
        <v>366</v>
      </c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</row>
    <row r="233" s="135" customFormat="true" ht="12.8" hidden="true" customHeight="false" outlineLevel="0" collapsed="false">
      <c r="A233" s="142" t="s">
        <v>553</v>
      </c>
      <c r="B233" s="124" t="s">
        <v>87</v>
      </c>
      <c r="C233" s="115" t="s">
        <v>88</v>
      </c>
      <c r="D233" s="148" t="n">
        <v>76</v>
      </c>
      <c r="E233" s="148" t="n">
        <v>7</v>
      </c>
      <c r="F233" s="148" t="n">
        <v>0</v>
      </c>
      <c r="G233" s="149" t="n">
        <v>83</v>
      </c>
      <c r="H233" s="150" t="n">
        <v>11</v>
      </c>
      <c r="I233" s="150" t="n">
        <v>4</v>
      </c>
      <c r="J233" s="151" t="n">
        <v>15</v>
      </c>
      <c r="K233" s="151" t="n">
        <v>88</v>
      </c>
      <c r="L233" s="151" t="n">
        <v>5</v>
      </c>
      <c r="M233" s="149" t="n">
        <v>108</v>
      </c>
      <c r="N233" s="152" t="n">
        <v>0.14563106796117</v>
      </c>
      <c r="O233" s="150" t="n">
        <v>4</v>
      </c>
      <c r="P233" s="150" t="n">
        <v>8</v>
      </c>
      <c r="Q233" s="151" t="n">
        <v>12</v>
      </c>
      <c r="R233" s="149" t="n">
        <v>27</v>
      </c>
      <c r="S233" s="164" t="s">
        <v>382</v>
      </c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</row>
    <row r="234" s="135" customFormat="true" ht="12.8" hidden="true" customHeight="false" outlineLevel="0" collapsed="false">
      <c r="A234" s="128" t="s">
        <v>554</v>
      </c>
      <c r="B234" s="54" t="s">
        <v>261</v>
      </c>
      <c r="C234" s="115" t="s">
        <v>262</v>
      </c>
      <c r="D234" s="148" t="n">
        <v>80</v>
      </c>
      <c r="E234" s="148" t="n">
        <v>3</v>
      </c>
      <c r="F234" s="148" t="n">
        <v>0</v>
      </c>
      <c r="G234" s="149" t="n">
        <v>83</v>
      </c>
      <c r="H234" s="150" t="n">
        <v>30</v>
      </c>
      <c r="I234" s="150" t="n">
        <v>0</v>
      </c>
      <c r="J234" s="151" t="n">
        <v>30</v>
      </c>
      <c r="K234" s="151" t="n">
        <v>118</v>
      </c>
      <c r="L234" s="151" t="n">
        <v>20</v>
      </c>
      <c r="M234" s="149" t="n">
        <v>168</v>
      </c>
      <c r="N234" s="159" t="n">
        <v>0.2027027027027</v>
      </c>
      <c r="O234" s="150" t="n">
        <v>61</v>
      </c>
      <c r="P234" s="150" t="n">
        <v>0</v>
      </c>
      <c r="Q234" s="151" t="n">
        <v>61</v>
      </c>
      <c r="R234" s="149" t="n">
        <v>91</v>
      </c>
      <c r="S234" s="164" t="s">
        <v>378</v>
      </c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</row>
    <row r="235" s="135" customFormat="true" ht="12.8" hidden="true" customHeight="false" outlineLevel="0" collapsed="false">
      <c r="A235" s="142" t="s">
        <v>553</v>
      </c>
      <c r="B235" s="124" t="s">
        <v>261</v>
      </c>
      <c r="C235" s="115" t="s">
        <v>262</v>
      </c>
      <c r="D235" s="148" t="n">
        <v>81</v>
      </c>
      <c r="E235" s="148" t="n">
        <v>2</v>
      </c>
      <c r="F235" s="148" t="n">
        <v>0</v>
      </c>
      <c r="G235" s="149" t="n">
        <v>83</v>
      </c>
      <c r="H235" s="150" t="n">
        <v>29</v>
      </c>
      <c r="I235" s="150" t="n">
        <v>0</v>
      </c>
      <c r="J235" s="151" t="n">
        <v>29</v>
      </c>
      <c r="K235" s="151" t="n">
        <v>141</v>
      </c>
      <c r="L235" s="151" t="n">
        <v>15</v>
      </c>
      <c r="M235" s="149" t="n">
        <v>185</v>
      </c>
      <c r="N235" s="152" t="n">
        <v>0.17058823529412</v>
      </c>
      <c r="O235" s="150" t="n">
        <v>63</v>
      </c>
      <c r="P235" s="150" t="n">
        <v>0</v>
      </c>
      <c r="Q235" s="151" t="n">
        <v>63</v>
      </c>
      <c r="R235" s="149" t="n">
        <v>92</v>
      </c>
      <c r="S235" s="164" t="s">
        <v>450</v>
      </c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</row>
    <row r="236" s="135" customFormat="true" ht="12.8" hidden="true" customHeight="false" outlineLevel="0" collapsed="false">
      <c r="A236" s="128" t="s">
        <v>554</v>
      </c>
      <c r="B236" s="54" t="s">
        <v>103</v>
      </c>
      <c r="C236" s="115" t="s">
        <v>104</v>
      </c>
      <c r="D236" s="148" t="n">
        <v>76</v>
      </c>
      <c r="E236" s="148" t="n">
        <v>6</v>
      </c>
      <c r="F236" s="148" t="n">
        <v>0</v>
      </c>
      <c r="G236" s="149" t="n">
        <v>82</v>
      </c>
      <c r="H236" s="150" t="n">
        <v>18</v>
      </c>
      <c r="I236" s="150" t="n">
        <v>3</v>
      </c>
      <c r="J236" s="151" t="n">
        <v>21</v>
      </c>
      <c r="K236" s="151" t="n">
        <v>89</v>
      </c>
      <c r="L236" s="151" t="n">
        <v>10</v>
      </c>
      <c r="M236" s="149" t="n">
        <v>120</v>
      </c>
      <c r="N236" s="159" t="n">
        <v>0.19090909090909</v>
      </c>
      <c r="O236" s="150" t="n">
        <v>16</v>
      </c>
      <c r="P236" s="150" t="n">
        <v>1</v>
      </c>
      <c r="Q236" s="151" t="n">
        <v>17</v>
      </c>
      <c r="R236" s="149" t="n">
        <v>38</v>
      </c>
      <c r="S236" s="164" t="s">
        <v>458</v>
      </c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</row>
    <row r="237" s="135" customFormat="true" ht="26.25" hidden="true" customHeight="true" outlineLevel="0" collapsed="false">
      <c r="A237" s="128" t="s">
        <v>555</v>
      </c>
      <c r="B237" s="54" t="s">
        <v>417</v>
      </c>
      <c r="C237" s="120" t="s">
        <v>526</v>
      </c>
      <c r="D237" s="165" t="n">
        <v>82</v>
      </c>
      <c r="E237" s="165" t="n">
        <v>0</v>
      </c>
      <c r="F237" s="165" t="n">
        <v>0</v>
      </c>
      <c r="G237" s="165" t="n">
        <v>82</v>
      </c>
      <c r="H237" s="166" t="n">
        <v>32</v>
      </c>
      <c r="I237" s="166" t="n">
        <v>0</v>
      </c>
      <c r="J237" s="165" t="n">
        <v>32</v>
      </c>
      <c r="K237" s="165" t="n">
        <v>122</v>
      </c>
      <c r="L237" s="165" t="n">
        <v>0</v>
      </c>
      <c r="M237" s="165" t="n">
        <v>154</v>
      </c>
      <c r="N237" s="168" t="n">
        <v>0.20779220779221</v>
      </c>
      <c r="O237" s="166" t="n">
        <v>0</v>
      </c>
      <c r="P237" s="166" t="n">
        <v>0</v>
      </c>
      <c r="Q237" s="165" t="n">
        <v>0</v>
      </c>
      <c r="R237" s="165" t="n">
        <v>32</v>
      </c>
      <c r="S237" s="164" t="s">
        <v>500</v>
      </c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</row>
    <row r="238" s="135" customFormat="true" ht="12.75" hidden="true" customHeight="false" outlineLevel="0" collapsed="false">
      <c r="A238" s="128" t="s">
        <v>555</v>
      </c>
      <c r="B238" s="54" t="s">
        <v>385</v>
      </c>
      <c r="C238" s="115" t="s">
        <v>386</v>
      </c>
      <c r="D238" s="148" t="n">
        <v>76</v>
      </c>
      <c r="E238" s="148" t="n">
        <v>6</v>
      </c>
      <c r="F238" s="148" t="n">
        <v>0</v>
      </c>
      <c r="G238" s="149" t="n">
        <v>82</v>
      </c>
      <c r="H238" s="150" t="n">
        <v>42</v>
      </c>
      <c r="I238" s="150" t="n">
        <v>2</v>
      </c>
      <c r="J238" s="151" t="n">
        <v>44</v>
      </c>
      <c r="K238" s="151" t="n">
        <v>79</v>
      </c>
      <c r="L238" s="151" t="n">
        <v>1</v>
      </c>
      <c r="M238" s="149" t="n">
        <v>124</v>
      </c>
      <c r="N238" s="152" t="n">
        <v>0.35772357723577</v>
      </c>
      <c r="O238" s="150" t="n">
        <v>15</v>
      </c>
      <c r="P238" s="150" t="n">
        <v>0</v>
      </c>
      <c r="Q238" s="151" t="n">
        <v>15</v>
      </c>
      <c r="R238" s="149" t="n">
        <v>59</v>
      </c>
      <c r="S238" s="164" t="s">
        <v>509</v>
      </c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</row>
    <row r="239" s="170" customFormat="true" ht="12" hidden="true" customHeight="true" outlineLevel="0" collapsed="false">
      <c r="A239" s="128" t="s">
        <v>555</v>
      </c>
      <c r="B239" s="54" t="s">
        <v>269</v>
      </c>
      <c r="C239" s="115" t="s">
        <v>270</v>
      </c>
      <c r="D239" s="148" t="n">
        <v>76</v>
      </c>
      <c r="E239" s="148" t="n">
        <v>5</v>
      </c>
      <c r="F239" s="148" t="n">
        <v>0</v>
      </c>
      <c r="G239" s="149" t="n">
        <v>81</v>
      </c>
      <c r="H239" s="150" t="n">
        <v>5</v>
      </c>
      <c r="I239" s="150" t="n">
        <v>8</v>
      </c>
      <c r="J239" s="151" t="n">
        <v>13</v>
      </c>
      <c r="K239" s="151" t="n">
        <v>63</v>
      </c>
      <c r="L239" s="151" t="n">
        <v>4</v>
      </c>
      <c r="M239" s="149" t="n">
        <v>80</v>
      </c>
      <c r="N239" s="152" t="n">
        <v>0.17105263157895</v>
      </c>
      <c r="O239" s="150" t="n">
        <v>2</v>
      </c>
      <c r="P239" s="150" t="n">
        <v>4</v>
      </c>
      <c r="Q239" s="151" t="n">
        <v>6</v>
      </c>
      <c r="R239" s="149" t="n">
        <v>19</v>
      </c>
      <c r="S239" s="164" t="s">
        <v>559</v>
      </c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</row>
    <row r="240" s="170" customFormat="true" ht="12" hidden="true" customHeight="true" outlineLevel="0" collapsed="false">
      <c r="A240" s="128" t="s">
        <v>555</v>
      </c>
      <c r="B240" s="54" t="s">
        <v>231</v>
      </c>
      <c r="C240" s="115" t="s">
        <v>232</v>
      </c>
      <c r="D240" s="148" t="n">
        <v>76</v>
      </c>
      <c r="E240" s="148" t="n">
        <v>4</v>
      </c>
      <c r="F240" s="148" t="n">
        <v>0</v>
      </c>
      <c r="G240" s="149" t="n">
        <v>80</v>
      </c>
      <c r="H240" s="150" t="n">
        <v>73</v>
      </c>
      <c r="I240" s="150" t="n">
        <v>27</v>
      </c>
      <c r="J240" s="151" t="n">
        <v>100</v>
      </c>
      <c r="K240" s="151" t="n">
        <v>77</v>
      </c>
      <c r="L240" s="151" t="n">
        <v>2</v>
      </c>
      <c r="M240" s="149" t="n">
        <v>179</v>
      </c>
      <c r="N240" s="152" t="n">
        <v>0.56497175141243</v>
      </c>
      <c r="O240" s="150" t="n">
        <v>18</v>
      </c>
      <c r="P240" s="150" t="n">
        <v>22</v>
      </c>
      <c r="Q240" s="151" t="n">
        <v>40</v>
      </c>
      <c r="R240" s="149" t="n">
        <v>140</v>
      </c>
      <c r="S240" s="171"/>
      <c r="T240" s="171"/>
      <c r="U240" s="172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</row>
    <row r="241" customFormat="false" ht="12.8" hidden="true" customHeight="false" outlineLevel="0" collapsed="false">
      <c r="A241" s="128" t="s">
        <v>555</v>
      </c>
      <c r="B241" s="54" t="s">
        <v>289</v>
      </c>
      <c r="C241" s="115" t="s">
        <v>290</v>
      </c>
      <c r="D241" s="148" t="n">
        <v>66</v>
      </c>
      <c r="E241" s="148" t="n">
        <v>12</v>
      </c>
      <c r="F241" s="148" t="n">
        <v>0</v>
      </c>
      <c r="G241" s="149" t="n">
        <v>78</v>
      </c>
      <c r="H241" s="150" t="n">
        <v>21</v>
      </c>
      <c r="I241" s="150" t="n">
        <v>19</v>
      </c>
      <c r="J241" s="151" t="n">
        <v>40</v>
      </c>
      <c r="K241" s="151" t="n">
        <v>115</v>
      </c>
      <c r="L241" s="151" t="n">
        <v>2</v>
      </c>
      <c r="M241" s="149" t="n">
        <v>157</v>
      </c>
      <c r="N241" s="152" t="n">
        <v>0.25806451612903</v>
      </c>
      <c r="O241" s="150" t="n">
        <v>12</v>
      </c>
      <c r="P241" s="150" t="n">
        <v>17</v>
      </c>
      <c r="Q241" s="151" t="n">
        <v>29</v>
      </c>
      <c r="R241" s="149" t="n">
        <v>69</v>
      </c>
    </row>
    <row r="242" customFormat="false" ht="12.8" hidden="true" customHeight="false" outlineLevel="0" collapsed="false">
      <c r="A242" s="128" t="s">
        <v>555</v>
      </c>
      <c r="B242" s="54" t="s">
        <v>233</v>
      </c>
      <c r="C242" s="115" t="s">
        <v>234</v>
      </c>
      <c r="D242" s="148" t="n">
        <v>60</v>
      </c>
      <c r="E242" s="148" t="n">
        <v>15</v>
      </c>
      <c r="F242" s="148" t="n">
        <v>0</v>
      </c>
      <c r="G242" s="149" t="n">
        <v>75</v>
      </c>
      <c r="H242" s="150" t="n">
        <v>40</v>
      </c>
      <c r="I242" s="150" t="n">
        <v>3</v>
      </c>
      <c r="J242" s="151" t="n">
        <v>43</v>
      </c>
      <c r="K242" s="151" t="n">
        <v>78</v>
      </c>
      <c r="L242" s="151" t="n">
        <v>3</v>
      </c>
      <c r="M242" s="149" t="n">
        <v>124</v>
      </c>
      <c r="N242" s="152" t="n">
        <v>0.35537190082645</v>
      </c>
      <c r="O242" s="150" t="n">
        <v>75</v>
      </c>
      <c r="P242" s="150" t="n">
        <v>5</v>
      </c>
      <c r="Q242" s="151" t="n">
        <v>80</v>
      </c>
      <c r="R242" s="149" t="n">
        <v>123</v>
      </c>
    </row>
    <row r="243" customFormat="false" ht="12.8" hidden="true" customHeight="false" outlineLevel="0" collapsed="false">
      <c r="A243" s="128" t="s">
        <v>555</v>
      </c>
      <c r="B243" s="54" t="s">
        <v>67</v>
      </c>
      <c r="C243" s="115" t="s">
        <v>68</v>
      </c>
      <c r="D243" s="148" t="n">
        <v>46</v>
      </c>
      <c r="E243" s="148" t="n">
        <v>28</v>
      </c>
      <c r="F243" s="148" t="n">
        <v>0</v>
      </c>
      <c r="G243" s="149" t="n">
        <v>74</v>
      </c>
      <c r="H243" s="150" t="n">
        <v>14</v>
      </c>
      <c r="I243" s="150" t="n">
        <v>4</v>
      </c>
      <c r="J243" s="151" t="n">
        <v>18</v>
      </c>
      <c r="K243" s="151" t="n">
        <v>105</v>
      </c>
      <c r="L243" s="151" t="n">
        <v>2</v>
      </c>
      <c r="M243" s="149" t="n">
        <v>125</v>
      </c>
      <c r="N243" s="152" t="n">
        <v>0.14634146341463</v>
      </c>
      <c r="O243" s="150" t="n">
        <v>40</v>
      </c>
      <c r="P243" s="150" t="n">
        <v>2</v>
      </c>
      <c r="Q243" s="151" t="n">
        <v>42</v>
      </c>
      <c r="R243" s="149" t="n">
        <v>60</v>
      </c>
    </row>
    <row r="244" customFormat="false" ht="12.8" hidden="true" customHeight="false" outlineLevel="0" collapsed="false">
      <c r="A244" s="142" t="s">
        <v>553</v>
      </c>
      <c r="B244" s="124" t="s">
        <v>183</v>
      </c>
      <c r="C244" s="115" t="s">
        <v>184</v>
      </c>
      <c r="D244" s="148" t="n">
        <v>62</v>
      </c>
      <c r="E244" s="148" t="n">
        <v>11</v>
      </c>
      <c r="F244" s="148" t="n">
        <v>0</v>
      </c>
      <c r="G244" s="149" t="n">
        <v>73</v>
      </c>
      <c r="H244" s="150" t="n">
        <v>15</v>
      </c>
      <c r="I244" s="150" t="n">
        <v>3</v>
      </c>
      <c r="J244" s="151" t="n">
        <v>18</v>
      </c>
      <c r="K244" s="151" t="n">
        <v>174</v>
      </c>
      <c r="L244" s="151" t="n">
        <v>19</v>
      </c>
      <c r="M244" s="149" t="n">
        <v>211</v>
      </c>
      <c r="N244" s="152" t="n">
        <v>0.09375</v>
      </c>
      <c r="O244" s="150" t="n">
        <v>12</v>
      </c>
      <c r="P244" s="150" t="n">
        <v>6</v>
      </c>
      <c r="Q244" s="151" t="n">
        <v>18</v>
      </c>
      <c r="R244" s="149" t="n">
        <v>36</v>
      </c>
    </row>
    <row r="245" customFormat="false" ht="12.8" hidden="true" customHeight="false" outlineLevel="0" collapsed="false">
      <c r="A245" s="128" t="s">
        <v>554</v>
      </c>
      <c r="B245" s="54" t="s">
        <v>139</v>
      </c>
      <c r="C245" s="115" t="s">
        <v>140</v>
      </c>
      <c r="D245" s="148" t="n">
        <v>56</v>
      </c>
      <c r="E245" s="148" t="n">
        <v>15</v>
      </c>
      <c r="F245" s="148" t="n">
        <v>0</v>
      </c>
      <c r="G245" s="149" t="n">
        <v>71</v>
      </c>
      <c r="H245" s="150" t="n">
        <v>19</v>
      </c>
      <c r="I245" s="150" t="n">
        <v>1</v>
      </c>
      <c r="J245" s="151" t="n">
        <v>20</v>
      </c>
      <c r="K245" s="151" t="n">
        <v>95</v>
      </c>
      <c r="L245" s="151" t="n">
        <v>1</v>
      </c>
      <c r="M245" s="149" t="n">
        <v>116</v>
      </c>
      <c r="N245" s="159" t="n">
        <v>0.17391304347826</v>
      </c>
      <c r="O245" s="150" t="n">
        <v>2</v>
      </c>
      <c r="P245" s="150" t="n">
        <v>2</v>
      </c>
      <c r="Q245" s="151" t="n">
        <v>4</v>
      </c>
      <c r="R245" s="149" t="n">
        <v>24</v>
      </c>
    </row>
    <row r="246" customFormat="false" ht="12.8" hidden="true" customHeight="false" outlineLevel="0" collapsed="false">
      <c r="A246" s="128" t="s">
        <v>554</v>
      </c>
      <c r="B246" s="54" t="s">
        <v>151</v>
      </c>
      <c r="C246" s="115" t="s">
        <v>152</v>
      </c>
      <c r="D246" s="148" t="n">
        <v>68</v>
      </c>
      <c r="E246" s="148" t="n">
        <v>2</v>
      </c>
      <c r="F246" s="148" t="n">
        <v>0</v>
      </c>
      <c r="G246" s="149" t="n">
        <v>70</v>
      </c>
      <c r="H246" s="150" t="n">
        <v>2</v>
      </c>
      <c r="I246" s="150" t="n">
        <v>15</v>
      </c>
      <c r="J246" s="151" t="n">
        <v>17</v>
      </c>
      <c r="K246" s="151" t="n">
        <v>63</v>
      </c>
      <c r="L246" s="151" t="n">
        <v>0</v>
      </c>
      <c r="M246" s="149" t="n">
        <v>80</v>
      </c>
      <c r="N246" s="159" t="n">
        <v>0.2125</v>
      </c>
      <c r="O246" s="150" t="n">
        <v>0</v>
      </c>
      <c r="P246" s="150" t="n">
        <v>2</v>
      </c>
      <c r="Q246" s="151" t="n">
        <v>2</v>
      </c>
      <c r="R246" s="149" t="n">
        <v>19</v>
      </c>
    </row>
    <row r="247" customFormat="false" ht="12.8" hidden="true" customHeight="false" outlineLevel="0" collapsed="false">
      <c r="A247" s="142" t="s">
        <v>553</v>
      </c>
      <c r="B247" s="124" t="s">
        <v>143</v>
      </c>
      <c r="C247" s="115" t="s">
        <v>144</v>
      </c>
      <c r="D247" s="148" t="n">
        <v>60</v>
      </c>
      <c r="E247" s="148" t="n">
        <v>8</v>
      </c>
      <c r="F247" s="148" t="n">
        <v>0</v>
      </c>
      <c r="G247" s="149" t="n">
        <v>68</v>
      </c>
      <c r="H247" s="150" t="n">
        <v>21</v>
      </c>
      <c r="I247" s="150" t="n">
        <v>2</v>
      </c>
      <c r="J247" s="151" t="n">
        <v>23</v>
      </c>
      <c r="K247" s="151" t="n">
        <v>71</v>
      </c>
      <c r="L247" s="151" t="n">
        <v>3</v>
      </c>
      <c r="M247" s="149" t="n">
        <v>97</v>
      </c>
      <c r="N247" s="152" t="n">
        <v>0.24468085106383</v>
      </c>
      <c r="O247" s="150" t="n">
        <v>14</v>
      </c>
      <c r="P247" s="150" t="n">
        <v>1</v>
      </c>
      <c r="Q247" s="151" t="n">
        <v>15</v>
      </c>
      <c r="R247" s="149" t="n">
        <v>38</v>
      </c>
    </row>
    <row r="248" customFormat="false" ht="12.8" hidden="false" customHeight="false" outlineLevel="0" collapsed="false">
      <c r="A248" s="128" t="s">
        <v>501</v>
      </c>
      <c r="B248" s="124" t="s">
        <v>203</v>
      </c>
      <c r="C248" s="115" t="s">
        <v>204</v>
      </c>
      <c r="D248" s="148" t="n">
        <v>63</v>
      </c>
      <c r="E248" s="148" t="n">
        <v>4</v>
      </c>
      <c r="F248" s="148" t="n">
        <v>0</v>
      </c>
      <c r="G248" s="149" t="n">
        <v>67</v>
      </c>
      <c r="H248" s="150" t="n">
        <v>17</v>
      </c>
      <c r="I248" s="150" t="n">
        <v>5</v>
      </c>
      <c r="J248" s="151" t="n">
        <v>22</v>
      </c>
      <c r="K248" s="151" t="n">
        <v>100</v>
      </c>
      <c r="L248" s="151" t="n">
        <v>0</v>
      </c>
      <c r="M248" s="149" t="n">
        <v>122</v>
      </c>
      <c r="N248" s="152" t="n">
        <v>0.18032786885246</v>
      </c>
      <c r="O248" s="150" t="n">
        <v>0</v>
      </c>
      <c r="P248" s="150" t="n">
        <v>1</v>
      </c>
      <c r="Q248" s="151" t="n">
        <v>1</v>
      </c>
      <c r="R248" s="149" t="n">
        <v>23</v>
      </c>
    </row>
    <row r="249" customFormat="false" ht="12.8" hidden="true" customHeight="false" outlineLevel="0" collapsed="false">
      <c r="A249" s="128" t="s">
        <v>554</v>
      </c>
      <c r="B249" s="54" t="s">
        <v>285</v>
      </c>
      <c r="C249" s="115" t="s">
        <v>286</v>
      </c>
      <c r="D249" s="148" t="n">
        <v>60</v>
      </c>
      <c r="E249" s="148" t="n">
        <v>7</v>
      </c>
      <c r="F249" s="148" t="n">
        <v>0</v>
      </c>
      <c r="G249" s="149" t="n">
        <v>67</v>
      </c>
      <c r="H249" s="150" t="n">
        <v>44</v>
      </c>
      <c r="I249" s="150" t="n">
        <v>37</v>
      </c>
      <c r="J249" s="151" t="n">
        <v>81</v>
      </c>
      <c r="K249" s="151" t="n">
        <v>48</v>
      </c>
      <c r="L249" s="151" t="n">
        <v>5</v>
      </c>
      <c r="M249" s="149" t="n">
        <v>134</v>
      </c>
      <c r="N249" s="159" t="n">
        <v>0.62790697674419</v>
      </c>
      <c r="O249" s="150" t="n">
        <v>21</v>
      </c>
      <c r="P249" s="150" t="n">
        <v>50</v>
      </c>
      <c r="Q249" s="151" t="n">
        <v>71</v>
      </c>
      <c r="R249" s="149" t="n">
        <v>152</v>
      </c>
    </row>
    <row r="250" customFormat="false" ht="12.8" hidden="false" customHeight="false" outlineLevel="0" collapsed="false">
      <c r="A250" s="128" t="s">
        <v>501</v>
      </c>
      <c r="B250" s="124" t="s">
        <v>265</v>
      </c>
      <c r="C250" s="115" t="s">
        <v>266</v>
      </c>
      <c r="D250" s="148" t="n">
        <v>40</v>
      </c>
      <c r="E250" s="148" t="n">
        <v>24</v>
      </c>
      <c r="F250" s="148" t="n">
        <v>0</v>
      </c>
      <c r="G250" s="149" t="n">
        <v>64</v>
      </c>
      <c r="H250" s="150" t="n">
        <v>17</v>
      </c>
      <c r="I250" s="150" t="n">
        <v>6</v>
      </c>
      <c r="J250" s="151" t="n">
        <v>23</v>
      </c>
      <c r="K250" s="151" t="n">
        <v>126</v>
      </c>
      <c r="L250" s="151" t="n">
        <v>1</v>
      </c>
      <c r="M250" s="149" t="n">
        <v>150</v>
      </c>
      <c r="N250" s="152" t="n">
        <v>0.15436241610738</v>
      </c>
      <c r="O250" s="150" t="n">
        <v>41</v>
      </c>
      <c r="P250" s="150" t="n">
        <v>24</v>
      </c>
      <c r="Q250" s="151" t="n">
        <v>65</v>
      </c>
      <c r="R250" s="149" t="n">
        <v>88</v>
      </c>
    </row>
    <row r="251" customFormat="false" ht="12.8" hidden="true" customHeight="false" outlineLevel="0" collapsed="false">
      <c r="A251" s="128" t="s">
        <v>555</v>
      </c>
      <c r="B251" s="54" t="s">
        <v>103</v>
      </c>
      <c r="C251" s="115" t="s">
        <v>104</v>
      </c>
      <c r="D251" s="148" t="n">
        <v>58</v>
      </c>
      <c r="E251" s="148" t="n">
        <v>5</v>
      </c>
      <c r="F251" s="148" t="n">
        <v>0</v>
      </c>
      <c r="G251" s="149" t="n">
        <v>63</v>
      </c>
      <c r="H251" s="150" t="n">
        <v>12</v>
      </c>
      <c r="I251" s="150" t="n">
        <v>2</v>
      </c>
      <c r="J251" s="151" t="n">
        <v>14</v>
      </c>
      <c r="K251" s="151" t="n">
        <v>65</v>
      </c>
      <c r="L251" s="151" t="n">
        <v>5</v>
      </c>
      <c r="M251" s="149" t="n">
        <v>84</v>
      </c>
      <c r="N251" s="152" t="n">
        <v>0.17721518987342</v>
      </c>
      <c r="O251" s="150" t="n">
        <v>11</v>
      </c>
      <c r="P251" s="150" t="n">
        <v>1</v>
      </c>
      <c r="Q251" s="151" t="n">
        <v>12</v>
      </c>
      <c r="R251" s="149" t="n">
        <v>26</v>
      </c>
    </row>
    <row r="252" customFormat="false" ht="12.8" hidden="true" customHeight="false" outlineLevel="0" collapsed="false">
      <c r="A252" s="128" t="s">
        <v>555</v>
      </c>
      <c r="B252" s="54" t="s">
        <v>151</v>
      </c>
      <c r="C252" s="115" t="s">
        <v>152</v>
      </c>
      <c r="D252" s="148" t="n">
        <v>60</v>
      </c>
      <c r="E252" s="148" t="n">
        <v>2</v>
      </c>
      <c r="F252" s="148" t="n">
        <v>0</v>
      </c>
      <c r="G252" s="149" t="n">
        <v>62</v>
      </c>
      <c r="H252" s="150" t="n">
        <v>0</v>
      </c>
      <c r="I252" s="150" t="n">
        <v>11</v>
      </c>
      <c r="J252" s="151" t="n">
        <v>11</v>
      </c>
      <c r="K252" s="151" t="n">
        <v>60</v>
      </c>
      <c r="L252" s="151" t="n">
        <v>0</v>
      </c>
      <c r="M252" s="149" t="n">
        <v>71</v>
      </c>
      <c r="N252" s="152" t="n">
        <v>0.15492957746479</v>
      </c>
      <c r="O252" s="150" t="n">
        <v>0</v>
      </c>
      <c r="P252" s="150" t="n">
        <v>2</v>
      </c>
      <c r="Q252" s="151" t="n">
        <v>2</v>
      </c>
      <c r="R252" s="149" t="n">
        <v>13</v>
      </c>
    </row>
    <row r="253" customFormat="false" ht="12.8" hidden="false" customHeight="false" outlineLevel="0" collapsed="false">
      <c r="A253" s="128" t="s">
        <v>501</v>
      </c>
      <c r="B253" s="124" t="s">
        <v>337</v>
      </c>
      <c r="C253" s="115" t="s">
        <v>338</v>
      </c>
      <c r="D253" s="148" t="n">
        <v>54</v>
      </c>
      <c r="E253" s="148" t="n">
        <v>8</v>
      </c>
      <c r="F253" s="148" t="n">
        <v>0</v>
      </c>
      <c r="G253" s="149" t="n">
        <v>62</v>
      </c>
      <c r="H253" s="150" t="n">
        <v>5</v>
      </c>
      <c r="I253" s="150" t="n">
        <v>2</v>
      </c>
      <c r="J253" s="151" t="n">
        <v>7</v>
      </c>
      <c r="K253" s="151" t="n">
        <v>114</v>
      </c>
      <c r="L253" s="151" t="n">
        <v>2</v>
      </c>
      <c r="M253" s="149" t="n">
        <v>123</v>
      </c>
      <c r="N253" s="152" t="n">
        <v>0.05785123966942</v>
      </c>
      <c r="O253" s="150" t="n">
        <v>11</v>
      </c>
      <c r="P253" s="150" t="n">
        <v>16</v>
      </c>
      <c r="Q253" s="151" t="n">
        <v>27</v>
      </c>
      <c r="R253" s="149" t="n">
        <v>34</v>
      </c>
    </row>
    <row r="254" customFormat="false" ht="12.8" hidden="false" customHeight="false" outlineLevel="0" collapsed="false">
      <c r="A254" s="128" t="s">
        <v>501</v>
      </c>
      <c r="B254" s="124" t="s">
        <v>413</v>
      </c>
      <c r="C254" s="115" t="s">
        <v>414</v>
      </c>
      <c r="D254" s="148" t="n">
        <v>60</v>
      </c>
      <c r="E254" s="148" t="n">
        <v>2</v>
      </c>
      <c r="F254" s="148" t="n">
        <v>0</v>
      </c>
      <c r="G254" s="149" t="n">
        <v>62</v>
      </c>
      <c r="H254" s="150" t="n">
        <v>41</v>
      </c>
      <c r="I254" s="150" t="n">
        <v>9</v>
      </c>
      <c r="J254" s="151" t="n">
        <v>50</v>
      </c>
      <c r="K254" s="151" t="n">
        <v>11</v>
      </c>
      <c r="L254" s="151" t="n">
        <v>0</v>
      </c>
      <c r="M254" s="149" t="n">
        <v>61</v>
      </c>
      <c r="N254" s="152" t="n">
        <v>0.81967213114754</v>
      </c>
      <c r="O254" s="150" t="n">
        <v>3</v>
      </c>
      <c r="P254" s="150" t="n">
        <v>4</v>
      </c>
      <c r="Q254" s="151" t="n">
        <v>7</v>
      </c>
      <c r="R254" s="149" t="n">
        <v>57</v>
      </c>
    </row>
    <row r="255" customFormat="false" ht="12.8" hidden="true" customHeight="false" outlineLevel="0" collapsed="false">
      <c r="A255" s="128" t="s">
        <v>554</v>
      </c>
      <c r="B255" s="54" t="s">
        <v>445</v>
      </c>
      <c r="C255" s="115" t="s">
        <v>446</v>
      </c>
      <c r="D255" s="148" t="n">
        <v>58</v>
      </c>
      <c r="E255" s="148" t="n">
        <v>3</v>
      </c>
      <c r="F255" s="148" t="n">
        <v>0</v>
      </c>
      <c r="G255" s="149" t="n">
        <v>61</v>
      </c>
      <c r="H255" s="150" t="n">
        <v>14</v>
      </c>
      <c r="I255" s="150" t="n">
        <v>5</v>
      </c>
      <c r="J255" s="151" t="n">
        <v>19</v>
      </c>
      <c r="K255" s="151" t="n">
        <v>75</v>
      </c>
      <c r="L255" s="151" t="n">
        <v>0</v>
      </c>
      <c r="M255" s="149" t="n">
        <v>94</v>
      </c>
      <c r="N255" s="159" t="n">
        <v>0.20212765957447</v>
      </c>
      <c r="O255" s="150" t="n">
        <v>7</v>
      </c>
      <c r="P255" s="150" t="n">
        <v>13</v>
      </c>
      <c r="Q255" s="151" t="n">
        <v>20</v>
      </c>
      <c r="R255" s="149" t="n">
        <v>39</v>
      </c>
    </row>
    <row r="256" customFormat="false" ht="12.8" hidden="true" customHeight="false" outlineLevel="0" collapsed="false">
      <c r="A256" s="142" t="s">
        <v>553</v>
      </c>
      <c r="B256" s="124" t="s">
        <v>95</v>
      </c>
      <c r="C256" s="115" t="s">
        <v>96</v>
      </c>
      <c r="D256" s="148" t="n">
        <v>56</v>
      </c>
      <c r="E256" s="148" t="n">
        <v>4</v>
      </c>
      <c r="F256" s="148" t="n">
        <v>0</v>
      </c>
      <c r="G256" s="149" t="n">
        <v>60</v>
      </c>
      <c r="H256" s="150" t="n">
        <v>7</v>
      </c>
      <c r="I256" s="150" t="n">
        <v>1</v>
      </c>
      <c r="J256" s="151" t="n">
        <v>8</v>
      </c>
      <c r="K256" s="151" t="n">
        <v>69</v>
      </c>
      <c r="L256" s="151" t="n">
        <v>4</v>
      </c>
      <c r="M256" s="149" t="n">
        <v>81</v>
      </c>
      <c r="N256" s="152" t="n">
        <v>0.1038961038961</v>
      </c>
      <c r="O256" s="150" t="n">
        <v>1</v>
      </c>
      <c r="P256" s="150" t="n">
        <v>1</v>
      </c>
      <c r="Q256" s="151" t="n">
        <v>2</v>
      </c>
      <c r="R256" s="149" t="n">
        <v>10</v>
      </c>
    </row>
    <row r="257" customFormat="false" ht="12.8" hidden="true" customHeight="false" outlineLevel="0" collapsed="false">
      <c r="A257" s="128" t="s">
        <v>554</v>
      </c>
      <c r="B257" s="54" t="s">
        <v>195</v>
      </c>
      <c r="C257" s="115" t="s">
        <v>196</v>
      </c>
      <c r="D257" s="148" t="n">
        <v>57</v>
      </c>
      <c r="E257" s="148" t="n">
        <v>3</v>
      </c>
      <c r="F257" s="148" t="n">
        <v>0</v>
      </c>
      <c r="G257" s="149" t="n">
        <v>60</v>
      </c>
      <c r="H257" s="150" t="n">
        <v>38</v>
      </c>
      <c r="I257" s="150" t="n">
        <v>1</v>
      </c>
      <c r="J257" s="151" t="n">
        <v>39</v>
      </c>
      <c r="K257" s="151" t="n">
        <v>60</v>
      </c>
      <c r="L257" s="151" t="n">
        <v>1</v>
      </c>
      <c r="M257" s="149" t="n">
        <v>100</v>
      </c>
      <c r="N257" s="159" t="n">
        <v>0.39393939393939</v>
      </c>
      <c r="O257" s="150" t="n">
        <v>3</v>
      </c>
      <c r="P257" s="150" t="n">
        <v>3</v>
      </c>
      <c r="Q257" s="151" t="n">
        <v>6</v>
      </c>
      <c r="R257" s="149" t="n">
        <v>45</v>
      </c>
    </row>
    <row r="258" customFormat="false" ht="12.8" hidden="true" customHeight="false" outlineLevel="0" collapsed="false">
      <c r="A258" s="128" t="s">
        <v>554</v>
      </c>
      <c r="B258" s="54" t="s">
        <v>183</v>
      </c>
      <c r="C258" s="115" t="s">
        <v>184</v>
      </c>
      <c r="D258" s="148" t="n">
        <v>56</v>
      </c>
      <c r="E258" s="148" t="n">
        <v>3</v>
      </c>
      <c r="F258" s="148" t="n">
        <v>0</v>
      </c>
      <c r="G258" s="149" t="n">
        <v>59</v>
      </c>
      <c r="H258" s="150" t="n">
        <v>16</v>
      </c>
      <c r="I258" s="150" t="n">
        <v>3</v>
      </c>
      <c r="J258" s="151" t="n">
        <v>19</v>
      </c>
      <c r="K258" s="151" t="n">
        <v>159</v>
      </c>
      <c r="L258" s="151" t="n">
        <v>14</v>
      </c>
      <c r="M258" s="149" t="n">
        <v>192</v>
      </c>
      <c r="N258" s="159" t="n">
        <v>0.10674157303371</v>
      </c>
      <c r="O258" s="150" t="n">
        <v>8</v>
      </c>
      <c r="P258" s="150" t="n">
        <v>6</v>
      </c>
      <c r="Q258" s="151" t="n">
        <v>14</v>
      </c>
      <c r="R258" s="149" t="n">
        <v>33</v>
      </c>
    </row>
    <row r="259" customFormat="false" ht="12.8" hidden="true" customHeight="false" outlineLevel="0" collapsed="false">
      <c r="A259" s="142" t="s">
        <v>553</v>
      </c>
      <c r="B259" s="124" t="s">
        <v>317</v>
      </c>
      <c r="C259" s="115" t="s">
        <v>318</v>
      </c>
      <c r="D259" s="148" t="n">
        <v>50</v>
      </c>
      <c r="E259" s="148" t="n">
        <v>9</v>
      </c>
      <c r="F259" s="148" t="n">
        <v>0</v>
      </c>
      <c r="G259" s="149" t="n">
        <v>59</v>
      </c>
      <c r="H259" s="150" t="n">
        <v>9</v>
      </c>
      <c r="I259" s="150" t="n">
        <v>7</v>
      </c>
      <c r="J259" s="151" t="n">
        <v>16</v>
      </c>
      <c r="K259" s="151" t="n">
        <v>184</v>
      </c>
      <c r="L259" s="151" t="n">
        <v>0</v>
      </c>
      <c r="M259" s="149" t="n">
        <v>200</v>
      </c>
      <c r="N259" s="152" t="n">
        <v>0.08</v>
      </c>
      <c r="O259" s="150" t="n">
        <v>4</v>
      </c>
      <c r="P259" s="150" t="n">
        <v>7</v>
      </c>
      <c r="Q259" s="151" t="n">
        <v>11</v>
      </c>
      <c r="R259" s="149" t="n">
        <v>27</v>
      </c>
    </row>
    <row r="260" customFormat="false" ht="12.8" hidden="true" customHeight="false" outlineLevel="0" collapsed="false">
      <c r="A260" s="128" t="s">
        <v>555</v>
      </c>
      <c r="B260" s="54" t="s">
        <v>79</v>
      </c>
      <c r="C260" s="115" t="s">
        <v>80</v>
      </c>
      <c r="D260" s="148" t="n">
        <v>54</v>
      </c>
      <c r="E260" s="148" t="n">
        <v>3</v>
      </c>
      <c r="F260" s="148" t="n">
        <v>0</v>
      </c>
      <c r="G260" s="149" t="n">
        <v>57</v>
      </c>
      <c r="H260" s="150" t="n">
        <v>8</v>
      </c>
      <c r="I260" s="150" t="n">
        <v>6</v>
      </c>
      <c r="J260" s="151" t="n">
        <v>14</v>
      </c>
      <c r="K260" s="151" t="n">
        <v>55</v>
      </c>
      <c r="L260" s="151" t="n">
        <v>2</v>
      </c>
      <c r="M260" s="149" t="n">
        <v>71</v>
      </c>
      <c r="N260" s="152" t="n">
        <v>0.20289855072464</v>
      </c>
      <c r="O260" s="150" t="n">
        <v>10</v>
      </c>
      <c r="P260" s="150" t="n">
        <v>3</v>
      </c>
      <c r="Q260" s="151" t="n">
        <v>13</v>
      </c>
      <c r="R260" s="149" t="n">
        <v>27</v>
      </c>
    </row>
    <row r="261" customFormat="false" ht="12.8" hidden="true" customHeight="false" outlineLevel="0" collapsed="false">
      <c r="A261" s="128" t="s">
        <v>555</v>
      </c>
      <c r="B261" s="54" t="s">
        <v>139</v>
      </c>
      <c r="C261" s="115" t="s">
        <v>140</v>
      </c>
      <c r="D261" s="148" t="n">
        <v>46</v>
      </c>
      <c r="E261" s="148" t="n">
        <v>11</v>
      </c>
      <c r="F261" s="148" t="n">
        <v>0</v>
      </c>
      <c r="G261" s="149" t="n">
        <v>57</v>
      </c>
      <c r="H261" s="150" t="n">
        <v>17</v>
      </c>
      <c r="I261" s="150" t="n">
        <v>1</v>
      </c>
      <c r="J261" s="151" t="n">
        <v>18</v>
      </c>
      <c r="K261" s="151" t="n">
        <v>71</v>
      </c>
      <c r="L261" s="151" t="n">
        <v>1</v>
      </c>
      <c r="M261" s="149" t="n">
        <v>90</v>
      </c>
      <c r="N261" s="152" t="n">
        <v>0.20224719101124</v>
      </c>
      <c r="O261" s="150" t="n">
        <v>1</v>
      </c>
      <c r="P261" s="150" t="n">
        <v>1</v>
      </c>
      <c r="Q261" s="151" t="n">
        <v>2</v>
      </c>
      <c r="R261" s="149" t="n">
        <v>20</v>
      </c>
    </row>
    <row r="262" customFormat="false" ht="12.8" hidden="true" customHeight="false" outlineLevel="0" collapsed="false">
      <c r="A262" s="128" t="s">
        <v>554</v>
      </c>
      <c r="B262" s="54" t="s">
        <v>353</v>
      </c>
      <c r="C262" s="115" t="s">
        <v>354</v>
      </c>
      <c r="D262" s="148" t="n">
        <v>51</v>
      </c>
      <c r="E262" s="148" t="n">
        <v>6</v>
      </c>
      <c r="F262" s="148" t="n">
        <v>0</v>
      </c>
      <c r="G262" s="149" t="n">
        <v>57</v>
      </c>
      <c r="H262" s="150" t="n">
        <v>4</v>
      </c>
      <c r="I262" s="150" t="n">
        <v>16</v>
      </c>
      <c r="J262" s="151" t="n">
        <v>20</v>
      </c>
      <c r="K262" s="151" t="n">
        <v>77</v>
      </c>
      <c r="L262" s="151" t="n">
        <v>1</v>
      </c>
      <c r="M262" s="149" t="n">
        <v>98</v>
      </c>
      <c r="N262" s="159" t="n">
        <v>0.20618556701031</v>
      </c>
      <c r="O262" s="150" t="n">
        <v>2</v>
      </c>
      <c r="P262" s="150" t="n">
        <v>9</v>
      </c>
      <c r="Q262" s="151" t="n">
        <v>11</v>
      </c>
      <c r="R262" s="149" t="n">
        <v>31</v>
      </c>
    </row>
    <row r="263" customFormat="false" ht="12.8" hidden="true" customHeight="false" outlineLevel="0" collapsed="false">
      <c r="A263" s="128" t="s">
        <v>556</v>
      </c>
      <c r="B263" s="124" t="s">
        <v>199</v>
      </c>
      <c r="C263" s="115" t="s">
        <v>200</v>
      </c>
      <c r="D263" s="116" t="n">
        <v>53</v>
      </c>
      <c r="E263" s="116" t="n">
        <v>2</v>
      </c>
      <c r="F263" s="116" t="n">
        <v>0</v>
      </c>
      <c r="G263" s="117" t="n">
        <v>55</v>
      </c>
      <c r="H263" s="161" t="n">
        <v>27</v>
      </c>
      <c r="I263" s="161" t="n">
        <v>29</v>
      </c>
      <c r="J263" s="118" t="n">
        <v>56</v>
      </c>
      <c r="K263" s="118" t="n">
        <v>43</v>
      </c>
      <c r="L263" s="118" t="n">
        <v>1</v>
      </c>
      <c r="M263" s="117" t="n">
        <v>100</v>
      </c>
      <c r="N263" s="119" t="n">
        <v>0.56565656565657</v>
      </c>
      <c r="O263" s="161" t="n">
        <v>7</v>
      </c>
      <c r="P263" s="161" t="n">
        <v>7</v>
      </c>
      <c r="Q263" s="118" t="n">
        <v>14</v>
      </c>
      <c r="R263" s="117" t="n">
        <v>70</v>
      </c>
    </row>
    <row r="264" customFormat="false" ht="12.8" hidden="true" customHeight="false" outlineLevel="0" collapsed="false">
      <c r="A264" s="142" t="s">
        <v>553</v>
      </c>
      <c r="B264" s="124" t="s">
        <v>337</v>
      </c>
      <c r="C264" s="115" t="s">
        <v>338</v>
      </c>
      <c r="D264" s="148" t="n">
        <v>47</v>
      </c>
      <c r="E264" s="148" t="n">
        <v>7</v>
      </c>
      <c r="F264" s="148" t="n">
        <v>0</v>
      </c>
      <c r="G264" s="149" t="n">
        <v>54</v>
      </c>
      <c r="H264" s="150" t="n">
        <v>4</v>
      </c>
      <c r="I264" s="150" t="n">
        <v>2</v>
      </c>
      <c r="J264" s="151" t="n">
        <v>6</v>
      </c>
      <c r="K264" s="151" t="n">
        <v>99</v>
      </c>
      <c r="L264" s="151" t="n">
        <v>2</v>
      </c>
      <c r="M264" s="149" t="n">
        <v>107</v>
      </c>
      <c r="N264" s="152" t="n">
        <v>0.05714285714286</v>
      </c>
      <c r="O264" s="150" t="n">
        <v>9</v>
      </c>
      <c r="P264" s="150" t="n">
        <v>15</v>
      </c>
      <c r="Q264" s="151" t="n">
        <v>24</v>
      </c>
      <c r="R264" s="149" t="n">
        <v>30</v>
      </c>
    </row>
    <row r="265" customFormat="false" ht="12.8" hidden="true" customHeight="false" outlineLevel="0" collapsed="false">
      <c r="A265" s="142" t="s">
        <v>553</v>
      </c>
      <c r="B265" s="124" t="s">
        <v>297</v>
      </c>
      <c r="C265" s="115" t="s">
        <v>298</v>
      </c>
      <c r="D265" s="148" t="n">
        <v>45</v>
      </c>
      <c r="E265" s="148" t="n">
        <v>8</v>
      </c>
      <c r="F265" s="148" t="n">
        <v>0</v>
      </c>
      <c r="G265" s="149" t="n">
        <v>53</v>
      </c>
      <c r="H265" s="150" t="n">
        <v>2</v>
      </c>
      <c r="I265" s="150" t="n">
        <v>0</v>
      </c>
      <c r="J265" s="151" t="n">
        <v>2</v>
      </c>
      <c r="K265" s="151" t="n">
        <v>45</v>
      </c>
      <c r="L265" s="151" t="n">
        <v>0</v>
      </c>
      <c r="M265" s="149" t="n">
        <v>47</v>
      </c>
      <c r="N265" s="152" t="n">
        <v>0.04255319148936</v>
      </c>
      <c r="O265" s="150" t="n">
        <v>0</v>
      </c>
      <c r="P265" s="150" t="n">
        <v>0</v>
      </c>
      <c r="Q265" s="151" t="n">
        <v>0</v>
      </c>
      <c r="R265" s="149" t="n">
        <v>2</v>
      </c>
    </row>
    <row r="266" customFormat="false" ht="12.8" hidden="true" customHeight="false" outlineLevel="0" collapsed="false">
      <c r="A266" s="142" t="s">
        <v>553</v>
      </c>
      <c r="B266" s="124" t="s">
        <v>265</v>
      </c>
      <c r="C266" s="115" t="s">
        <v>266</v>
      </c>
      <c r="D266" s="148" t="n">
        <v>32</v>
      </c>
      <c r="E266" s="148" t="n">
        <v>20</v>
      </c>
      <c r="F266" s="148" t="n">
        <v>0</v>
      </c>
      <c r="G266" s="149" t="n">
        <v>52</v>
      </c>
      <c r="H266" s="150" t="n">
        <v>8</v>
      </c>
      <c r="I266" s="150" t="n">
        <v>3</v>
      </c>
      <c r="J266" s="151" t="n">
        <v>11</v>
      </c>
      <c r="K266" s="151" t="n">
        <v>85</v>
      </c>
      <c r="L266" s="151" t="n">
        <v>1</v>
      </c>
      <c r="M266" s="149" t="n">
        <v>97</v>
      </c>
      <c r="N266" s="152" t="n">
        <v>0.11458333333333</v>
      </c>
      <c r="O266" s="150" t="n">
        <v>21</v>
      </c>
      <c r="P266" s="150" t="n">
        <v>18</v>
      </c>
      <c r="Q266" s="151" t="n">
        <v>39</v>
      </c>
      <c r="R266" s="149" t="n">
        <v>50</v>
      </c>
    </row>
    <row r="267" customFormat="false" ht="12.8" hidden="false" customHeight="false" outlineLevel="0" collapsed="false">
      <c r="A267" s="128" t="s">
        <v>501</v>
      </c>
      <c r="B267" s="124" t="s">
        <v>281</v>
      </c>
      <c r="C267" s="115" t="s">
        <v>282</v>
      </c>
      <c r="D267" s="148" t="n">
        <v>42</v>
      </c>
      <c r="E267" s="148" t="n">
        <v>10</v>
      </c>
      <c r="F267" s="148" t="n">
        <v>0</v>
      </c>
      <c r="G267" s="149" t="n">
        <v>52</v>
      </c>
      <c r="H267" s="150" t="n">
        <v>11</v>
      </c>
      <c r="I267" s="150" t="n">
        <v>0</v>
      </c>
      <c r="J267" s="151" t="n">
        <v>11</v>
      </c>
      <c r="K267" s="151" t="n">
        <v>86</v>
      </c>
      <c r="L267" s="151" t="n">
        <v>0</v>
      </c>
      <c r="M267" s="149" t="n">
        <v>97</v>
      </c>
      <c r="N267" s="152" t="n">
        <v>0.11340206185567</v>
      </c>
      <c r="O267" s="150" t="n">
        <v>9</v>
      </c>
      <c r="P267" s="150" t="n">
        <v>3</v>
      </c>
      <c r="Q267" s="151" t="n">
        <v>12</v>
      </c>
      <c r="R267" s="149" t="n">
        <v>23</v>
      </c>
    </row>
    <row r="268" customFormat="false" ht="12.8" hidden="true" customHeight="false" outlineLevel="0" collapsed="false">
      <c r="A268" s="128" t="s">
        <v>554</v>
      </c>
      <c r="B268" s="54" t="s">
        <v>95</v>
      </c>
      <c r="C268" s="115" t="s">
        <v>96</v>
      </c>
      <c r="D268" s="148" t="n">
        <v>48</v>
      </c>
      <c r="E268" s="148" t="n">
        <v>2</v>
      </c>
      <c r="F268" s="148" t="n">
        <v>0</v>
      </c>
      <c r="G268" s="149" t="n">
        <v>50</v>
      </c>
      <c r="H268" s="150" t="n">
        <v>3</v>
      </c>
      <c r="I268" s="150" t="n">
        <v>2</v>
      </c>
      <c r="J268" s="151" t="n">
        <v>5</v>
      </c>
      <c r="K268" s="151" t="n">
        <v>48</v>
      </c>
      <c r="L268" s="151" t="n">
        <v>0</v>
      </c>
      <c r="M268" s="149" t="n">
        <v>53</v>
      </c>
      <c r="N268" s="159" t="n">
        <v>0.09433962264151</v>
      </c>
      <c r="O268" s="150" t="n">
        <v>0</v>
      </c>
      <c r="P268" s="150" t="n">
        <v>0</v>
      </c>
      <c r="Q268" s="151" t="n">
        <v>0</v>
      </c>
      <c r="R268" s="149" t="n">
        <v>5</v>
      </c>
    </row>
    <row r="269" customFormat="false" ht="12.8" hidden="true" customHeight="false" outlineLevel="0" collapsed="false">
      <c r="A269" s="128" t="s">
        <v>554</v>
      </c>
      <c r="B269" s="54" t="s">
        <v>317</v>
      </c>
      <c r="C269" s="115" t="s">
        <v>318</v>
      </c>
      <c r="D269" s="148" t="n">
        <v>40</v>
      </c>
      <c r="E269" s="148" t="n">
        <v>9</v>
      </c>
      <c r="F269" s="148" t="n">
        <v>0</v>
      </c>
      <c r="G269" s="149" t="n">
        <v>49</v>
      </c>
      <c r="H269" s="150" t="n">
        <v>12</v>
      </c>
      <c r="I269" s="150" t="n">
        <v>9</v>
      </c>
      <c r="J269" s="151" t="n">
        <v>21</v>
      </c>
      <c r="K269" s="151" t="n">
        <v>133</v>
      </c>
      <c r="L269" s="151" t="n">
        <v>0</v>
      </c>
      <c r="M269" s="149" t="n">
        <v>154</v>
      </c>
      <c r="N269" s="159" t="n">
        <v>0.13636363636364</v>
      </c>
      <c r="O269" s="150" t="n">
        <v>4</v>
      </c>
      <c r="P269" s="150" t="n">
        <v>9</v>
      </c>
      <c r="Q269" s="151" t="n">
        <v>13</v>
      </c>
      <c r="R269" s="149" t="n">
        <v>34</v>
      </c>
    </row>
    <row r="270" customFormat="false" ht="12.8" hidden="true" customHeight="false" outlineLevel="0" collapsed="false">
      <c r="A270" s="128" t="s">
        <v>555</v>
      </c>
      <c r="B270" s="54" t="s">
        <v>163</v>
      </c>
      <c r="C270" s="115" t="s">
        <v>164</v>
      </c>
      <c r="D270" s="148" t="n">
        <v>32</v>
      </c>
      <c r="E270" s="148" t="n">
        <v>16</v>
      </c>
      <c r="F270" s="148" t="n">
        <v>0</v>
      </c>
      <c r="G270" s="149" t="n">
        <v>48</v>
      </c>
      <c r="H270" s="150" t="n">
        <v>10</v>
      </c>
      <c r="I270" s="150" t="n">
        <v>2</v>
      </c>
      <c r="J270" s="151" t="n">
        <v>12</v>
      </c>
      <c r="K270" s="151" t="n">
        <v>76</v>
      </c>
      <c r="L270" s="151" t="n">
        <v>3</v>
      </c>
      <c r="M270" s="149" t="n">
        <v>91</v>
      </c>
      <c r="N270" s="152" t="n">
        <v>0.13636363636364</v>
      </c>
      <c r="O270" s="150" t="n">
        <v>24</v>
      </c>
      <c r="P270" s="150" t="n">
        <v>3</v>
      </c>
      <c r="Q270" s="151" t="n">
        <v>27</v>
      </c>
      <c r="R270" s="149" t="n">
        <v>39</v>
      </c>
    </row>
    <row r="271" customFormat="false" ht="12.8" hidden="true" customHeight="false" outlineLevel="0" collapsed="false">
      <c r="A271" s="128" t="s">
        <v>554</v>
      </c>
      <c r="B271" s="54" t="s">
        <v>485</v>
      </c>
      <c r="C271" s="115" t="s">
        <v>486</v>
      </c>
      <c r="D271" s="148" t="n">
        <v>45</v>
      </c>
      <c r="E271" s="148" t="n">
        <v>3</v>
      </c>
      <c r="F271" s="148" t="n">
        <v>0</v>
      </c>
      <c r="G271" s="149" t="n">
        <v>48</v>
      </c>
      <c r="H271" s="150" t="n">
        <v>11</v>
      </c>
      <c r="I271" s="150" t="n">
        <v>28</v>
      </c>
      <c r="J271" s="151" t="n">
        <v>39</v>
      </c>
      <c r="K271" s="151" t="n">
        <v>10</v>
      </c>
      <c r="L271" s="151" t="n">
        <v>0</v>
      </c>
      <c r="M271" s="149" t="n">
        <v>49</v>
      </c>
      <c r="N271" s="159" t="n">
        <v>0.79591836734694</v>
      </c>
      <c r="O271" s="150" t="n">
        <v>5</v>
      </c>
      <c r="P271" s="150" t="n">
        <v>4</v>
      </c>
      <c r="Q271" s="151" t="n">
        <v>9</v>
      </c>
      <c r="R271" s="149" t="n">
        <v>48</v>
      </c>
    </row>
    <row r="272" customFormat="false" ht="12.8" hidden="true" customHeight="false" outlineLevel="0" collapsed="false">
      <c r="A272" s="128" t="s">
        <v>554</v>
      </c>
      <c r="B272" s="54" t="s">
        <v>369</v>
      </c>
      <c r="C272" s="115" t="s">
        <v>370</v>
      </c>
      <c r="D272" s="148" t="n">
        <v>45</v>
      </c>
      <c r="E272" s="148" t="n">
        <v>2</v>
      </c>
      <c r="F272" s="148" t="n">
        <v>0</v>
      </c>
      <c r="G272" s="149" t="n">
        <v>47</v>
      </c>
      <c r="H272" s="150" t="n">
        <v>37</v>
      </c>
      <c r="I272" s="150" t="n">
        <v>0</v>
      </c>
      <c r="J272" s="151" t="n">
        <v>37</v>
      </c>
      <c r="K272" s="151" t="n">
        <v>15</v>
      </c>
      <c r="L272" s="151" t="n">
        <v>0</v>
      </c>
      <c r="M272" s="149" t="n">
        <v>52</v>
      </c>
      <c r="N272" s="159" t="n">
        <v>0.71153846153846</v>
      </c>
      <c r="O272" s="150" t="n">
        <v>33</v>
      </c>
      <c r="P272" s="150" t="n">
        <v>1</v>
      </c>
      <c r="Q272" s="151" t="n">
        <v>34</v>
      </c>
      <c r="R272" s="149" t="n">
        <v>71</v>
      </c>
    </row>
    <row r="273" customFormat="false" ht="12.8" hidden="true" customHeight="false" outlineLevel="0" collapsed="false">
      <c r="A273" s="128" t="s">
        <v>556</v>
      </c>
      <c r="B273" s="124" t="s">
        <v>107</v>
      </c>
      <c r="C273" s="115" t="s">
        <v>108</v>
      </c>
      <c r="D273" s="116" t="n">
        <v>43</v>
      </c>
      <c r="E273" s="116" t="n">
        <v>3</v>
      </c>
      <c r="F273" s="116" t="n">
        <v>0</v>
      </c>
      <c r="G273" s="117" t="n">
        <v>46</v>
      </c>
      <c r="H273" s="161" t="n">
        <v>14</v>
      </c>
      <c r="I273" s="161" t="n">
        <v>19</v>
      </c>
      <c r="J273" s="118" t="n">
        <v>33</v>
      </c>
      <c r="K273" s="118" t="n">
        <v>30</v>
      </c>
      <c r="L273" s="118" t="n">
        <v>1</v>
      </c>
      <c r="M273" s="117" t="n">
        <v>64</v>
      </c>
      <c r="N273" s="119" t="n">
        <v>0.52380952380952</v>
      </c>
      <c r="O273" s="161" t="n">
        <v>3</v>
      </c>
      <c r="P273" s="161" t="n">
        <v>7</v>
      </c>
      <c r="Q273" s="118" t="n">
        <v>10</v>
      </c>
      <c r="R273" s="117" t="n">
        <v>43</v>
      </c>
    </row>
    <row r="274" customFormat="false" ht="12.8" hidden="true" customHeight="false" outlineLevel="0" collapsed="false">
      <c r="A274" s="128" t="s">
        <v>554</v>
      </c>
      <c r="B274" s="54" t="s">
        <v>167</v>
      </c>
      <c r="C274" s="115" t="s">
        <v>168</v>
      </c>
      <c r="D274" s="148" t="n">
        <v>40</v>
      </c>
      <c r="E274" s="148" t="n">
        <v>6</v>
      </c>
      <c r="F274" s="148" t="n">
        <v>0</v>
      </c>
      <c r="G274" s="149" t="n">
        <v>46</v>
      </c>
      <c r="H274" s="150" t="n">
        <v>6</v>
      </c>
      <c r="I274" s="150" t="n">
        <v>4</v>
      </c>
      <c r="J274" s="151" t="n">
        <v>10</v>
      </c>
      <c r="K274" s="151" t="n">
        <v>72</v>
      </c>
      <c r="L274" s="151" t="n">
        <v>0</v>
      </c>
      <c r="M274" s="149" t="n">
        <v>82</v>
      </c>
      <c r="N274" s="159" t="n">
        <v>0.1219512195122</v>
      </c>
      <c r="O274" s="150" t="n">
        <v>5</v>
      </c>
      <c r="P274" s="150" t="n">
        <v>2</v>
      </c>
      <c r="Q274" s="151" t="n">
        <v>7</v>
      </c>
      <c r="R274" s="149" t="n">
        <v>17</v>
      </c>
    </row>
    <row r="275" customFormat="false" ht="12.8" hidden="true" customHeight="false" outlineLevel="0" collapsed="false">
      <c r="A275" s="128" t="s">
        <v>555</v>
      </c>
      <c r="B275" s="54" t="s">
        <v>397</v>
      </c>
      <c r="C275" s="115" t="s">
        <v>398</v>
      </c>
      <c r="D275" s="148" t="n">
        <v>42</v>
      </c>
      <c r="E275" s="148" t="n">
        <v>4</v>
      </c>
      <c r="F275" s="148" t="n">
        <v>0</v>
      </c>
      <c r="G275" s="149" t="n">
        <v>46</v>
      </c>
      <c r="H275" s="150" t="n">
        <v>8</v>
      </c>
      <c r="I275" s="150" t="n">
        <v>3</v>
      </c>
      <c r="J275" s="151" t="n">
        <v>11</v>
      </c>
      <c r="K275" s="151" t="n">
        <v>50</v>
      </c>
      <c r="L275" s="151" t="n">
        <v>0</v>
      </c>
      <c r="M275" s="149" t="n">
        <v>61</v>
      </c>
      <c r="N275" s="152" t="n">
        <v>0.18032786885246</v>
      </c>
      <c r="O275" s="150" t="n">
        <v>3</v>
      </c>
      <c r="P275" s="150" t="n">
        <v>4</v>
      </c>
      <c r="Q275" s="151" t="n">
        <v>7</v>
      </c>
      <c r="R275" s="149" t="n">
        <v>18</v>
      </c>
    </row>
    <row r="276" customFormat="false" ht="12.8" hidden="true" customHeight="false" outlineLevel="0" collapsed="false">
      <c r="A276" s="128" t="s">
        <v>554</v>
      </c>
      <c r="B276" s="54" t="s">
        <v>297</v>
      </c>
      <c r="C276" s="115" t="s">
        <v>298</v>
      </c>
      <c r="D276" s="148" t="n">
        <v>40</v>
      </c>
      <c r="E276" s="148" t="n">
        <v>5</v>
      </c>
      <c r="F276" s="148" t="n">
        <v>0</v>
      </c>
      <c r="G276" s="149" t="n">
        <v>45</v>
      </c>
      <c r="H276" s="150" t="n">
        <v>0</v>
      </c>
      <c r="I276" s="150" t="n">
        <v>0</v>
      </c>
      <c r="J276" s="151" t="n">
        <v>0</v>
      </c>
      <c r="K276" s="151" t="n">
        <v>36</v>
      </c>
      <c r="L276" s="151" t="n">
        <v>0</v>
      </c>
      <c r="M276" s="149" t="n">
        <v>36</v>
      </c>
      <c r="N276" s="159" t="n">
        <v>0</v>
      </c>
      <c r="O276" s="150" t="n">
        <v>0</v>
      </c>
      <c r="P276" s="150" t="n">
        <v>0</v>
      </c>
      <c r="Q276" s="151" t="n">
        <v>0</v>
      </c>
      <c r="R276" s="149" t="n">
        <v>0</v>
      </c>
    </row>
    <row r="277" customFormat="false" ht="12.8" hidden="true" customHeight="false" outlineLevel="0" collapsed="false">
      <c r="A277" s="128" t="s">
        <v>555</v>
      </c>
      <c r="B277" s="54" t="s">
        <v>353</v>
      </c>
      <c r="C277" s="115" t="s">
        <v>354</v>
      </c>
      <c r="D277" s="148" t="n">
        <v>40</v>
      </c>
      <c r="E277" s="148" t="n">
        <v>5</v>
      </c>
      <c r="F277" s="148" t="n">
        <v>0</v>
      </c>
      <c r="G277" s="149" t="n">
        <v>45</v>
      </c>
      <c r="H277" s="150" t="n">
        <v>3</v>
      </c>
      <c r="I277" s="150" t="n">
        <v>12</v>
      </c>
      <c r="J277" s="151" t="n">
        <v>15</v>
      </c>
      <c r="K277" s="151" t="n">
        <v>59</v>
      </c>
      <c r="L277" s="151" t="n">
        <v>1</v>
      </c>
      <c r="M277" s="149" t="n">
        <v>75</v>
      </c>
      <c r="N277" s="152" t="n">
        <v>0.2027027027027</v>
      </c>
      <c r="O277" s="150" t="n">
        <v>2</v>
      </c>
      <c r="P277" s="150" t="n">
        <v>6</v>
      </c>
      <c r="Q277" s="151" t="n">
        <v>8</v>
      </c>
      <c r="R277" s="149" t="n">
        <v>23</v>
      </c>
    </row>
    <row r="278" customFormat="false" ht="12.8" hidden="true" customHeight="false" outlineLevel="0" collapsed="false">
      <c r="A278" s="128" t="s">
        <v>554</v>
      </c>
      <c r="B278" s="54" t="s">
        <v>349</v>
      </c>
      <c r="C278" s="115" t="s">
        <v>350</v>
      </c>
      <c r="D278" s="148" t="n">
        <v>44</v>
      </c>
      <c r="E278" s="148" t="n">
        <v>0</v>
      </c>
      <c r="F278" s="148" t="n">
        <v>0</v>
      </c>
      <c r="G278" s="149" t="n">
        <v>44</v>
      </c>
      <c r="H278" s="150" t="n">
        <v>3</v>
      </c>
      <c r="I278" s="150" t="n">
        <v>3</v>
      </c>
      <c r="J278" s="151" t="n">
        <v>6</v>
      </c>
      <c r="K278" s="151" t="n">
        <v>32</v>
      </c>
      <c r="L278" s="151" t="n">
        <v>0</v>
      </c>
      <c r="M278" s="149" t="n">
        <v>38</v>
      </c>
      <c r="N278" s="159" t="n">
        <v>0.15789473684211</v>
      </c>
      <c r="O278" s="150" t="n">
        <v>2</v>
      </c>
      <c r="P278" s="150" t="n">
        <v>3</v>
      </c>
      <c r="Q278" s="151" t="n">
        <v>5</v>
      </c>
      <c r="R278" s="149" t="n">
        <v>11</v>
      </c>
    </row>
    <row r="279" customFormat="false" ht="12.8" hidden="true" customHeight="false" outlineLevel="0" collapsed="false">
      <c r="A279" s="128" t="s">
        <v>555</v>
      </c>
      <c r="B279" s="54" t="s">
        <v>167</v>
      </c>
      <c r="C279" s="115" t="s">
        <v>168</v>
      </c>
      <c r="D279" s="148" t="n">
        <v>38</v>
      </c>
      <c r="E279" s="148" t="n">
        <v>6</v>
      </c>
      <c r="F279" s="148" t="n">
        <v>0</v>
      </c>
      <c r="G279" s="149" t="n">
        <v>44</v>
      </c>
      <c r="H279" s="150" t="n">
        <v>3</v>
      </c>
      <c r="I279" s="150" t="n">
        <v>3</v>
      </c>
      <c r="J279" s="151" t="n">
        <v>6</v>
      </c>
      <c r="K279" s="151" t="n">
        <v>71</v>
      </c>
      <c r="L279" s="151" t="n">
        <v>0</v>
      </c>
      <c r="M279" s="149" t="n">
        <v>77</v>
      </c>
      <c r="N279" s="152" t="n">
        <v>0.07792207792208</v>
      </c>
      <c r="O279" s="150" t="n">
        <v>5</v>
      </c>
      <c r="P279" s="150" t="n">
        <v>2</v>
      </c>
      <c r="Q279" s="151" t="n">
        <v>7</v>
      </c>
      <c r="R279" s="149" t="n">
        <v>13</v>
      </c>
    </row>
    <row r="280" customFormat="false" ht="12.8" hidden="true" customHeight="false" outlineLevel="0" collapsed="false">
      <c r="A280" s="142" t="s">
        <v>553</v>
      </c>
      <c r="B280" s="124" t="s">
        <v>413</v>
      </c>
      <c r="C280" s="115" t="s">
        <v>414</v>
      </c>
      <c r="D280" s="148" t="n">
        <v>42</v>
      </c>
      <c r="E280" s="148" t="n">
        <v>2</v>
      </c>
      <c r="F280" s="148" t="n">
        <v>0</v>
      </c>
      <c r="G280" s="149" t="n">
        <v>44</v>
      </c>
      <c r="H280" s="150" t="n">
        <v>25</v>
      </c>
      <c r="I280" s="150" t="n">
        <v>6</v>
      </c>
      <c r="J280" s="151" t="n">
        <v>31</v>
      </c>
      <c r="K280" s="151" t="n">
        <v>11</v>
      </c>
      <c r="L280" s="151" t="n">
        <v>0</v>
      </c>
      <c r="M280" s="149" t="n">
        <v>42</v>
      </c>
      <c r="N280" s="152" t="n">
        <v>0.73809523809524</v>
      </c>
      <c r="O280" s="150" t="n">
        <v>3</v>
      </c>
      <c r="P280" s="150" t="n">
        <v>4</v>
      </c>
      <c r="Q280" s="151" t="n">
        <v>7</v>
      </c>
      <c r="R280" s="149" t="n">
        <v>38</v>
      </c>
    </row>
    <row r="281" customFormat="false" ht="12.8" hidden="true" customHeight="false" outlineLevel="0" collapsed="false">
      <c r="A281" s="128" t="s">
        <v>555</v>
      </c>
      <c r="B281" s="54" t="s">
        <v>183</v>
      </c>
      <c r="C281" s="115" t="s">
        <v>184</v>
      </c>
      <c r="D281" s="148" t="n">
        <v>41</v>
      </c>
      <c r="E281" s="148" t="n">
        <v>2</v>
      </c>
      <c r="F281" s="148" t="n">
        <v>0</v>
      </c>
      <c r="G281" s="149" t="n">
        <v>43</v>
      </c>
      <c r="H281" s="150" t="n">
        <v>7</v>
      </c>
      <c r="I281" s="150" t="n">
        <v>2</v>
      </c>
      <c r="J281" s="151" t="n">
        <v>9</v>
      </c>
      <c r="K281" s="151" t="n">
        <v>107</v>
      </c>
      <c r="L281" s="151" t="n">
        <v>12</v>
      </c>
      <c r="M281" s="149" t="n">
        <v>128</v>
      </c>
      <c r="N281" s="152" t="n">
        <v>0.07758620689655</v>
      </c>
      <c r="O281" s="150" t="n">
        <v>5</v>
      </c>
      <c r="P281" s="150" t="n">
        <v>4</v>
      </c>
      <c r="Q281" s="151" t="n">
        <v>9</v>
      </c>
      <c r="R281" s="149" t="n">
        <v>18</v>
      </c>
    </row>
    <row r="282" customFormat="false" ht="12.8" hidden="true" customHeight="false" outlineLevel="0" collapsed="false">
      <c r="A282" s="142" t="s">
        <v>553</v>
      </c>
      <c r="B282" s="124" t="s">
        <v>203</v>
      </c>
      <c r="C282" s="115" t="s">
        <v>204</v>
      </c>
      <c r="D282" s="148" t="n">
        <v>39</v>
      </c>
      <c r="E282" s="148" t="n">
        <v>4</v>
      </c>
      <c r="F282" s="148" t="n">
        <v>0</v>
      </c>
      <c r="G282" s="149" t="n">
        <v>43</v>
      </c>
      <c r="H282" s="150" t="n">
        <v>4</v>
      </c>
      <c r="I282" s="150" t="n">
        <v>4</v>
      </c>
      <c r="J282" s="151" t="n">
        <v>8</v>
      </c>
      <c r="K282" s="151" t="n">
        <v>82</v>
      </c>
      <c r="L282" s="151" t="n">
        <v>0</v>
      </c>
      <c r="M282" s="149" t="n">
        <v>90</v>
      </c>
      <c r="N282" s="152" t="n">
        <v>0.08888888888889</v>
      </c>
      <c r="O282" s="150" t="n">
        <v>0</v>
      </c>
      <c r="P282" s="150" t="n">
        <v>1</v>
      </c>
      <c r="Q282" s="151" t="n">
        <v>1</v>
      </c>
      <c r="R282" s="149" t="n">
        <v>9</v>
      </c>
    </row>
    <row r="283" customFormat="false" ht="12.8" hidden="true" customHeight="false" outlineLevel="0" collapsed="false">
      <c r="A283" s="128" t="s">
        <v>555</v>
      </c>
      <c r="B283" s="54" t="s">
        <v>445</v>
      </c>
      <c r="C283" s="115" t="s">
        <v>446</v>
      </c>
      <c r="D283" s="148" t="n">
        <v>40</v>
      </c>
      <c r="E283" s="148" t="n">
        <v>2</v>
      </c>
      <c r="F283" s="148" t="n">
        <v>0</v>
      </c>
      <c r="G283" s="149" t="n">
        <v>42</v>
      </c>
      <c r="H283" s="150" t="n">
        <v>12</v>
      </c>
      <c r="I283" s="150" t="n">
        <v>5</v>
      </c>
      <c r="J283" s="151" t="n">
        <v>17</v>
      </c>
      <c r="K283" s="151" t="n">
        <v>50</v>
      </c>
      <c r="L283" s="151" t="n">
        <v>0</v>
      </c>
      <c r="M283" s="149" t="n">
        <v>67</v>
      </c>
      <c r="N283" s="152" t="n">
        <v>0.25373134328358</v>
      </c>
      <c r="O283" s="150" t="n">
        <v>5</v>
      </c>
      <c r="P283" s="150" t="n">
        <v>7</v>
      </c>
      <c r="Q283" s="151" t="n">
        <v>12</v>
      </c>
      <c r="R283" s="149" t="n">
        <v>29</v>
      </c>
    </row>
    <row r="284" customFormat="false" ht="12.8" hidden="false" customHeight="false" outlineLevel="0" collapsed="false">
      <c r="A284" s="128" t="s">
        <v>501</v>
      </c>
      <c r="B284" s="124" t="s">
        <v>477</v>
      </c>
      <c r="C284" s="115" t="s">
        <v>478</v>
      </c>
      <c r="D284" s="148" t="n">
        <v>27</v>
      </c>
      <c r="E284" s="148" t="n">
        <v>15</v>
      </c>
      <c r="F284" s="148" t="n">
        <v>0</v>
      </c>
      <c r="G284" s="149" t="n">
        <v>42</v>
      </c>
      <c r="H284" s="150" t="n">
        <v>3</v>
      </c>
      <c r="I284" s="150" t="n">
        <v>2</v>
      </c>
      <c r="J284" s="151" t="n">
        <v>5</v>
      </c>
      <c r="K284" s="151" t="n">
        <v>39</v>
      </c>
      <c r="L284" s="151" t="n">
        <v>1</v>
      </c>
      <c r="M284" s="149" t="n">
        <v>45</v>
      </c>
      <c r="N284" s="152" t="n">
        <v>0.11363636363636</v>
      </c>
      <c r="O284" s="150" t="n">
        <v>5</v>
      </c>
      <c r="P284" s="150" t="n">
        <v>0</v>
      </c>
      <c r="Q284" s="151" t="n">
        <v>5</v>
      </c>
      <c r="R284" s="149" t="n">
        <v>10</v>
      </c>
    </row>
    <row r="285" customFormat="false" ht="12.8" hidden="true" customHeight="false" outlineLevel="0" collapsed="false">
      <c r="A285" s="128" t="s">
        <v>556</v>
      </c>
      <c r="B285" s="124" t="s">
        <v>119</v>
      </c>
      <c r="C285" s="115" t="s">
        <v>120</v>
      </c>
      <c r="D285" s="116" t="n">
        <v>40</v>
      </c>
      <c r="E285" s="116" t="n">
        <v>1</v>
      </c>
      <c r="F285" s="116" t="n">
        <v>0</v>
      </c>
      <c r="G285" s="117" t="n">
        <v>41</v>
      </c>
      <c r="H285" s="161" t="n">
        <v>13</v>
      </c>
      <c r="I285" s="161" t="n">
        <v>6</v>
      </c>
      <c r="J285" s="118" t="n">
        <v>19</v>
      </c>
      <c r="K285" s="118" t="n">
        <v>20</v>
      </c>
      <c r="L285" s="118" t="n">
        <v>2</v>
      </c>
      <c r="M285" s="117" t="n">
        <v>41</v>
      </c>
      <c r="N285" s="119" t="n">
        <v>0.48717948717949</v>
      </c>
      <c r="O285" s="161" t="n">
        <v>5</v>
      </c>
      <c r="P285" s="161" t="n">
        <v>0</v>
      </c>
      <c r="Q285" s="118" t="n">
        <v>5</v>
      </c>
      <c r="R285" s="117" t="n">
        <v>24</v>
      </c>
    </row>
    <row r="286" customFormat="false" ht="12.8" hidden="true" customHeight="false" outlineLevel="0" collapsed="false">
      <c r="A286" s="142" t="s">
        <v>553</v>
      </c>
      <c r="B286" s="124" t="s">
        <v>281</v>
      </c>
      <c r="C286" s="115" t="s">
        <v>282</v>
      </c>
      <c r="D286" s="148" t="n">
        <v>31</v>
      </c>
      <c r="E286" s="148" t="n">
        <v>10</v>
      </c>
      <c r="F286" s="148" t="n">
        <v>0</v>
      </c>
      <c r="G286" s="149" t="n">
        <v>41</v>
      </c>
      <c r="H286" s="150" t="n">
        <v>4</v>
      </c>
      <c r="I286" s="150" t="n">
        <v>0</v>
      </c>
      <c r="J286" s="151" t="n">
        <v>4</v>
      </c>
      <c r="K286" s="151" t="n">
        <v>74</v>
      </c>
      <c r="L286" s="151" t="n">
        <v>0</v>
      </c>
      <c r="M286" s="149" t="n">
        <v>78</v>
      </c>
      <c r="N286" s="152" t="n">
        <v>0.05128205128205</v>
      </c>
      <c r="O286" s="150" t="n">
        <v>7</v>
      </c>
      <c r="P286" s="150" t="n">
        <v>1</v>
      </c>
      <c r="Q286" s="151" t="n">
        <v>8</v>
      </c>
      <c r="R286" s="149" t="n">
        <v>12</v>
      </c>
    </row>
    <row r="287" customFormat="false" ht="12.8" hidden="true" customHeight="false" outlineLevel="0" collapsed="false">
      <c r="A287" s="128" t="s">
        <v>555</v>
      </c>
      <c r="B287" s="54" t="s">
        <v>349</v>
      </c>
      <c r="C287" s="115" t="s">
        <v>350</v>
      </c>
      <c r="D287" s="148" t="n">
        <v>41</v>
      </c>
      <c r="E287" s="148" t="n">
        <v>0</v>
      </c>
      <c r="F287" s="148" t="n">
        <v>0</v>
      </c>
      <c r="G287" s="149" t="n">
        <v>41</v>
      </c>
      <c r="H287" s="150" t="n">
        <v>3</v>
      </c>
      <c r="I287" s="150" t="n">
        <v>3</v>
      </c>
      <c r="J287" s="151" t="n">
        <v>6</v>
      </c>
      <c r="K287" s="151" t="n">
        <v>30</v>
      </c>
      <c r="L287" s="151" t="n">
        <v>0</v>
      </c>
      <c r="M287" s="149" t="n">
        <v>36</v>
      </c>
      <c r="N287" s="152" t="n">
        <v>0.16666666666667</v>
      </c>
      <c r="O287" s="150" t="n">
        <v>2</v>
      </c>
      <c r="P287" s="150" t="n">
        <v>3</v>
      </c>
      <c r="Q287" s="151" t="n">
        <v>5</v>
      </c>
      <c r="R287" s="149" t="n">
        <v>11</v>
      </c>
    </row>
    <row r="288" customFormat="false" ht="12.8" hidden="true" customHeight="false" outlineLevel="0" collapsed="false">
      <c r="A288" s="142" t="s">
        <v>553</v>
      </c>
      <c r="B288" s="124" t="s">
        <v>477</v>
      </c>
      <c r="C288" s="115" t="s">
        <v>478</v>
      </c>
      <c r="D288" s="148" t="n">
        <v>27</v>
      </c>
      <c r="E288" s="148" t="n">
        <v>13</v>
      </c>
      <c r="F288" s="148" t="n">
        <v>0</v>
      </c>
      <c r="G288" s="149" t="n">
        <v>40</v>
      </c>
      <c r="H288" s="150" t="n">
        <v>3</v>
      </c>
      <c r="I288" s="150" t="n">
        <v>2</v>
      </c>
      <c r="J288" s="151" t="n">
        <v>5</v>
      </c>
      <c r="K288" s="151" t="n">
        <v>37</v>
      </c>
      <c r="L288" s="151" t="n">
        <v>1</v>
      </c>
      <c r="M288" s="149" t="n">
        <v>43</v>
      </c>
      <c r="N288" s="152" t="n">
        <v>0.11904761904762</v>
      </c>
      <c r="O288" s="150" t="n">
        <v>5</v>
      </c>
      <c r="P288" s="150" t="n">
        <v>0</v>
      </c>
      <c r="Q288" s="151" t="n">
        <v>5</v>
      </c>
      <c r="R288" s="149" t="n">
        <v>10</v>
      </c>
    </row>
    <row r="289" customFormat="false" ht="12.8" hidden="true" customHeight="false" outlineLevel="0" collapsed="false">
      <c r="A289" s="128" t="s">
        <v>554</v>
      </c>
      <c r="B289" s="54" t="s">
        <v>87</v>
      </c>
      <c r="C289" s="115" t="s">
        <v>88</v>
      </c>
      <c r="D289" s="148" t="n">
        <v>37</v>
      </c>
      <c r="E289" s="148" t="n">
        <v>2</v>
      </c>
      <c r="F289" s="148" t="n">
        <v>0</v>
      </c>
      <c r="G289" s="149" t="n">
        <v>39</v>
      </c>
      <c r="H289" s="150" t="n">
        <v>5</v>
      </c>
      <c r="I289" s="150" t="n">
        <v>3</v>
      </c>
      <c r="J289" s="151" t="n">
        <v>8</v>
      </c>
      <c r="K289" s="151" t="n">
        <v>33</v>
      </c>
      <c r="L289" s="151" t="n">
        <v>4</v>
      </c>
      <c r="M289" s="149" t="n">
        <v>45</v>
      </c>
      <c r="N289" s="159" t="n">
        <v>0.19512195121951</v>
      </c>
      <c r="O289" s="150" t="n">
        <v>3</v>
      </c>
      <c r="P289" s="150" t="n">
        <v>5</v>
      </c>
      <c r="Q289" s="151" t="n">
        <v>8</v>
      </c>
      <c r="R289" s="149" t="n">
        <v>16</v>
      </c>
    </row>
    <row r="290" customFormat="false" ht="12.8" hidden="true" customHeight="false" outlineLevel="0" collapsed="false">
      <c r="A290" s="128" t="s">
        <v>554</v>
      </c>
      <c r="B290" s="54" t="s">
        <v>227</v>
      </c>
      <c r="C290" s="115" t="s">
        <v>228</v>
      </c>
      <c r="D290" s="148" t="n">
        <v>25</v>
      </c>
      <c r="E290" s="148" t="n">
        <v>14</v>
      </c>
      <c r="F290" s="148" t="n">
        <v>0</v>
      </c>
      <c r="G290" s="149" t="n">
        <v>39</v>
      </c>
      <c r="H290" s="150" t="n">
        <v>4</v>
      </c>
      <c r="I290" s="150" t="n">
        <v>2</v>
      </c>
      <c r="J290" s="151" t="n">
        <v>6</v>
      </c>
      <c r="K290" s="151" t="n">
        <v>66</v>
      </c>
      <c r="L290" s="151" t="n">
        <v>0</v>
      </c>
      <c r="M290" s="149" t="n">
        <v>72</v>
      </c>
      <c r="N290" s="159" t="n">
        <v>0.08333333333333</v>
      </c>
      <c r="O290" s="150" t="n">
        <v>0</v>
      </c>
      <c r="P290" s="150" t="n">
        <v>4</v>
      </c>
      <c r="Q290" s="151" t="n">
        <v>4</v>
      </c>
      <c r="R290" s="149" t="n">
        <v>10</v>
      </c>
    </row>
    <row r="291" customFormat="false" ht="12.8" hidden="true" customHeight="false" outlineLevel="0" collapsed="false">
      <c r="A291" s="128" t="s">
        <v>556</v>
      </c>
      <c r="B291" s="124" t="s">
        <v>560</v>
      </c>
      <c r="C291" s="115" t="s">
        <v>494</v>
      </c>
      <c r="D291" s="116" t="n">
        <v>37</v>
      </c>
      <c r="E291" s="116" t="n">
        <v>1</v>
      </c>
      <c r="F291" s="116" t="n">
        <v>0</v>
      </c>
      <c r="G291" s="117" t="n">
        <v>38</v>
      </c>
      <c r="H291" s="161" t="n">
        <v>28</v>
      </c>
      <c r="I291" s="161" t="n">
        <v>20</v>
      </c>
      <c r="J291" s="118" t="n">
        <v>48</v>
      </c>
      <c r="K291" s="118" t="n">
        <v>32</v>
      </c>
      <c r="L291" s="118" t="n">
        <v>1</v>
      </c>
      <c r="M291" s="117" t="n">
        <v>81</v>
      </c>
      <c r="N291" s="119" t="n">
        <v>0.6</v>
      </c>
      <c r="O291" s="161" t="n">
        <v>1</v>
      </c>
      <c r="P291" s="161" t="n">
        <v>3</v>
      </c>
      <c r="Q291" s="118" t="n">
        <v>4</v>
      </c>
      <c r="R291" s="117" t="n">
        <v>52</v>
      </c>
    </row>
    <row r="292" customFormat="false" ht="12.8" hidden="true" customHeight="false" outlineLevel="0" collapsed="false">
      <c r="A292" s="128" t="s">
        <v>554</v>
      </c>
      <c r="B292" s="54" t="s">
        <v>143</v>
      </c>
      <c r="C292" s="115" t="s">
        <v>144</v>
      </c>
      <c r="D292" s="148" t="n">
        <v>29</v>
      </c>
      <c r="E292" s="148" t="n">
        <v>9</v>
      </c>
      <c r="F292" s="148" t="n">
        <v>0</v>
      </c>
      <c r="G292" s="149" t="n">
        <v>38</v>
      </c>
      <c r="H292" s="150" t="n">
        <v>34</v>
      </c>
      <c r="I292" s="150" t="n">
        <v>2</v>
      </c>
      <c r="J292" s="151" t="n">
        <v>36</v>
      </c>
      <c r="K292" s="151" t="n">
        <v>30</v>
      </c>
      <c r="L292" s="151" t="n">
        <v>3</v>
      </c>
      <c r="M292" s="149" t="n">
        <v>69</v>
      </c>
      <c r="N292" s="159" t="n">
        <v>0.54545454545455</v>
      </c>
      <c r="O292" s="150" t="n">
        <v>4</v>
      </c>
      <c r="P292" s="150" t="n">
        <v>1</v>
      </c>
      <c r="Q292" s="151" t="n">
        <v>5</v>
      </c>
      <c r="R292" s="149" t="n">
        <v>41</v>
      </c>
    </row>
    <row r="293" customFormat="false" ht="12.8" hidden="true" customHeight="false" outlineLevel="0" collapsed="false">
      <c r="A293" s="128" t="s">
        <v>556</v>
      </c>
      <c r="B293" s="124" t="s">
        <v>405</v>
      </c>
      <c r="C293" s="115" t="s">
        <v>406</v>
      </c>
      <c r="D293" s="116" t="n">
        <v>36</v>
      </c>
      <c r="E293" s="116" t="n">
        <v>0</v>
      </c>
      <c r="F293" s="116" t="n">
        <v>0</v>
      </c>
      <c r="G293" s="117" t="n">
        <v>36</v>
      </c>
      <c r="H293" s="161" t="n">
        <v>13</v>
      </c>
      <c r="I293" s="161" t="n">
        <v>13</v>
      </c>
      <c r="J293" s="118" t="n">
        <v>26</v>
      </c>
      <c r="K293" s="118" t="n">
        <v>13</v>
      </c>
      <c r="L293" s="118" t="n">
        <v>1</v>
      </c>
      <c r="M293" s="117" t="n">
        <v>40</v>
      </c>
      <c r="N293" s="119" t="n">
        <v>0.66666666666667</v>
      </c>
      <c r="O293" s="161" t="n">
        <v>4</v>
      </c>
      <c r="P293" s="161" t="n">
        <v>8</v>
      </c>
      <c r="Q293" s="118" t="n">
        <v>12</v>
      </c>
      <c r="R293" s="117" t="n">
        <v>38</v>
      </c>
    </row>
    <row r="294" customFormat="false" ht="12.8" hidden="true" customHeight="false" outlineLevel="0" collapsed="false">
      <c r="A294" s="128" t="s">
        <v>555</v>
      </c>
      <c r="B294" s="54" t="s">
        <v>261</v>
      </c>
      <c r="C294" s="115" t="s">
        <v>262</v>
      </c>
      <c r="D294" s="148" t="n">
        <v>34</v>
      </c>
      <c r="E294" s="148" t="n">
        <v>1</v>
      </c>
      <c r="F294" s="148" t="n">
        <v>0</v>
      </c>
      <c r="G294" s="149" t="n">
        <v>35</v>
      </c>
      <c r="H294" s="150" t="n">
        <v>12</v>
      </c>
      <c r="I294" s="150" t="n">
        <v>0</v>
      </c>
      <c r="J294" s="151" t="n">
        <v>12</v>
      </c>
      <c r="K294" s="151" t="n">
        <v>56</v>
      </c>
      <c r="L294" s="151" t="n">
        <v>7</v>
      </c>
      <c r="M294" s="149" t="n">
        <v>75</v>
      </c>
      <c r="N294" s="152" t="n">
        <v>0.17647058823529</v>
      </c>
      <c r="O294" s="150" t="n">
        <v>23</v>
      </c>
      <c r="P294" s="150" t="n">
        <v>0</v>
      </c>
      <c r="Q294" s="151" t="n">
        <v>23</v>
      </c>
      <c r="R294" s="149" t="n">
        <v>35</v>
      </c>
    </row>
    <row r="295" customFormat="false" ht="12.8" hidden="true" customHeight="false" outlineLevel="0" collapsed="false">
      <c r="A295" s="128" t="s">
        <v>555</v>
      </c>
      <c r="B295" s="54" t="s">
        <v>317</v>
      </c>
      <c r="C295" s="115" t="s">
        <v>318</v>
      </c>
      <c r="D295" s="148" t="n">
        <v>27</v>
      </c>
      <c r="E295" s="148" t="n">
        <v>7</v>
      </c>
      <c r="F295" s="148" t="n">
        <v>0</v>
      </c>
      <c r="G295" s="149" t="n">
        <v>34</v>
      </c>
      <c r="H295" s="150" t="n">
        <v>7</v>
      </c>
      <c r="I295" s="150" t="n">
        <v>5</v>
      </c>
      <c r="J295" s="151" t="n">
        <v>12</v>
      </c>
      <c r="K295" s="151" t="n">
        <v>104</v>
      </c>
      <c r="L295" s="151" t="n">
        <v>0</v>
      </c>
      <c r="M295" s="149" t="n">
        <v>116</v>
      </c>
      <c r="N295" s="152" t="n">
        <v>0.10344827586207</v>
      </c>
      <c r="O295" s="150" t="n">
        <v>2</v>
      </c>
      <c r="P295" s="150" t="n">
        <v>6</v>
      </c>
      <c r="Q295" s="151" t="n">
        <v>8</v>
      </c>
      <c r="R295" s="149" t="n">
        <v>20</v>
      </c>
    </row>
    <row r="296" customFormat="false" ht="12.8" hidden="false" customHeight="false" outlineLevel="0" collapsed="false">
      <c r="A296" s="128" t="s">
        <v>501</v>
      </c>
      <c r="B296" s="124" t="s">
        <v>421</v>
      </c>
      <c r="C296" s="115" t="s">
        <v>422</v>
      </c>
      <c r="D296" s="148" t="n">
        <v>32</v>
      </c>
      <c r="E296" s="148" t="n">
        <v>0</v>
      </c>
      <c r="F296" s="148" t="n">
        <v>0</v>
      </c>
      <c r="G296" s="149" t="n">
        <v>32</v>
      </c>
      <c r="H296" s="150" t="n">
        <v>4</v>
      </c>
      <c r="I296" s="150" t="n">
        <v>6</v>
      </c>
      <c r="J296" s="151" t="n">
        <v>10</v>
      </c>
      <c r="K296" s="151" t="n">
        <v>13</v>
      </c>
      <c r="L296" s="151" t="n">
        <v>0</v>
      </c>
      <c r="M296" s="149" t="n">
        <v>23</v>
      </c>
      <c r="N296" s="152" t="n">
        <v>0.43478260869565</v>
      </c>
      <c r="O296" s="150" t="n">
        <v>0</v>
      </c>
      <c r="P296" s="150" t="n">
        <v>7</v>
      </c>
      <c r="Q296" s="151" t="n">
        <v>7</v>
      </c>
      <c r="R296" s="149" t="n">
        <v>17</v>
      </c>
    </row>
    <row r="297" customFormat="false" ht="12.8" hidden="true" customHeight="false" outlineLevel="0" collapsed="false">
      <c r="A297" s="128" t="s">
        <v>554</v>
      </c>
      <c r="B297" s="54" t="s">
        <v>203</v>
      </c>
      <c r="C297" s="115" t="s">
        <v>204</v>
      </c>
      <c r="D297" s="148" t="n">
        <v>30</v>
      </c>
      <c r="E297" s="148" t="n">
        <v>1</v>
      </c>
      <c r="F297" s="148" t="n">
        <v>0</v>
      </c>
      <c r="G297" s="149" t="n">
        <v>31</v>
      </c>
      <c r="H297" s="150" t="n">
        <v>15</v>
      </c>
      <c r="I297" s="150" t="n">
        <v>3</v>
      </c>
      <c r="J297" s="151" t="n">
        <v>18</v>
      </c>
      <c r="K297" s="151" t="n">
        <v>37</v>
      </c>
      <c r="L297" s="151" t="n">
        <v>0</v>
      </c>
      <c r="M297" s="149" t="n">
        <v>55</v>
      </c>
      <c r="N297" s="159" t="n">
        <v>0.32727272727273</v>
      </c>
      <c r="O297" s="150" t="n">
        <v>0</v>
      </c>
      <c r="P297" s="150" t="n">
        <v>0</v>
      </c>
      <c r="Q297" s="151" t="n">
        <v>0</v>
      </c>
      <c r="R297" s="149" t="n">
        <v>18</v>
      </c>
    </row>
    <row r="298" customFormat="false" ht="12.8" hidden="true" customHeight="false" outlineLevel="0" collapsed="false">
      <c r="A298" s="128" t="s">
        <v>555</v>
      </c>
      <c r="B298" s="54" t="s">
        <v>369</v>
      </c>
      <c r="C298" s="115" t="s">
        <v>370</v>
      </c>
      <c r="D298" s="148" t="n">
        <v>29</v>
      </c>
      <c r="E298" s="148" t="n">
        <v>2</v>
      </c>
      <c r="F298" s="148" t="n">
        <v>0</v>
      </c>
      <c r="G298" s="149" t="n">
        <v>31</v>
      </c>
      <c r="H298" s="150" t="n">
        <v>27</v>
      </c>
      <c r="I298" s="150" t="n">
        <v>0</v>
      </c>
      <c r="J298" s="151" t="n">
        <v>27</v>
      </c>
      <c r="K298" s="151" t="n">
        <v>13</v>
      </c>
      <c r="L298" s="151" t="n">
        <v>0</v>
      </c>
      <c r="M298" s="149" t="n">
        <v>40</v>
      </c>
      <c r="N298" s="152" t="n">
        <v>0.675</v>
      </c>
      <c r="O298" s="150" t="n">
        <v>19</v>
      </c>
      <c r="P298" s="150" t="n">
        <v>1</v>
      </c>
      <c r="Q298" s="151" t="n">
        <v>20</v>
      </c>
      <c r="R298" s="149" t="n">
        <v>47</v>
      </c>
    </row>
    <row r="299" customFormat="false" ht="12.8" hidden="true" customHeight="false" outlineLevel="0" collapsed="false">
      <c r="A299" s="128" t="s">
        <v>555</v>
      </c>
      <c r="B299" s="54" t="s">
        <v>195</v>
      </c>
      <c r="C299" s="115" t="s">
        <v>196</v>
      </c>
      <c r="D299" s="148" t="n">
        <v>27</v>
      </c>
      <c r="E299" s="148" t="n">
        <v>3</v>
      </c>
      <c r="F299" s="148" t="n">
        <v>0</v>
      </c>
      <c r="G299" s="149" t="n">
        <v>30</v>
      </c>
      <c r="H299" s="150" t="n">
        <v>6</v>
      </c>
      <c r="I299" s="150" t="n">
        <v>1</v>
      </c>
      <c r="J299" s="151" t="n">
        <v>7</v>
      </c>
      <c r="K299" s="151" t="n">
        <v>48</v>
      </c>
      <c r="L299" s="151" t="n">
        <v>0</v>
      </c>
      <c r="M299" s="149" t="n">
        <v>55</v>
      </c>
      <c r="N299" s="152" t="n">
        <v>0.12727272727273</v>
      </c>
      <c r="O299" s="150" t="n">
        <v>0</v>
      </c>
      <c r="P299" s="150" t="n">
        <v>3</v>
      </c>
      <c r="Q299" s="151" t="n">
        <v>3</v>
      </c>
      <c r="R299" s="149" t="n">
        <v>10</v>
      </c>
    </row>
    <row r="300" customFormat="false" ht="12.8" hidden="true" customHeight="false" outlineLevel="0" collapsed="false">
      <c r="A300" s="128" t="s">
        <v>555</v>
      </c>
      <c r="B300" s="54" t="s">
        <v>297</v>
      </c>
      <c r="C300" s="115" t="s">
        <v>298</v>
      </c>
      <c r="D300" s="148" t="n">
        <v>27</v>
      </c>
      <c r="E300" s="148" t="n">
        <v>3</v>
      </c>
      <c r="F300" s="148" t="n">
        <v>0</v>
      </c>
      <c r="G300" s="149" t="n">
        <v>30</v>
      </c>
      <c r="H300" s="150" t="n">
        <v>0</v>
      </c>
      <c r="I300" s="150" t="n">
        <v>0</v>
      </c>
      <c r="J300" s="151" t="n">
        <v>0</v>
      </c>
      <c r="K300" s="151" t="n">
        <v>23</v>
      </c>
      <c r="L300" s="151" t="n">
        <v>0</v>
      </c>
      <c r="M300" s="149" t="n">
        <v>23</v>
      </c>
      <c r="N300" s="152" t="n">
        <v>0</v>
      </c>
      <c r="O300" s="150" t="n">
        <v>0</v>
      </c>
      <c r="P300" s="150" t="n">
        <v>0</v>
      </c>
      <c r="Q300" s="151" t="n">
        <v>0</v>
      </c>
      <c r="R300" s="149" t="n">
        <v>0</v>
      </c>
    </row>
    <row r="301" customFormat="false" ht="12.8" hidden="true" customHeight="false" outlineLevel="0" collapsed="false">
      <c r="A301" s="128" t="s">
        <v>554</v>
      </c>
      <c r="B301" s="54" t="s">
        <v>433</v>
      </c>
      <c r="C301" s="115" t="s">
        <v>434</v>
      </c>
      <c r="D301" s="148" t="n">
        <v>29</v>
      </c>
      <c r="E301" s="148" t="n">
        <v>1</v>
      </c>
      <c r="F301" s="148" t="n">
        <v>0</v>
      </c>
      <c r="G301" s="149" t="n">
        <v>30</v>
      </c>
      <c r="H301" s="150" t="n">
        <v>9</v>
      </c>
      <c r="I301" s="150" t="n">
        <v>0</v>
      </c>
      <c r="J301" s="151" t="n">
        <v>9</v>
      </c>
      <c r="K301" s="151" t="n">
        <v>31</v>
      </c>
      <c r="L301" s="151" t="n">
        <v>1</v>
      </c>
      <c r="M301" s="149" t="n">
        <v>41</v>
      </c>
      <c r="N301" s="159" t="n">
        <v>0.225</v>
      </c>
      <c r="O301" s="150" t="n">
        <v>3</v>
      </c>
      <c r="P301" s="150" t="n">
        <v>5</v>
      </c>
      <c r="Q301" s="151" t="n">
        <v>8</v>
      </c>
      <c r="R301" s="149" t="n">
        <v>17</v>
      </c>
    </row>
    <row r="302" customFormat="false" ht="12.8" hidden="true" customHeight="false" outlineLevel="0" collapsed="false">
      <c r="A302" s="128" t="s">
        <v>555</v>
      </c>
      <c r="B302" s="54" t="s">
        <v>87</v>
      </c>
      <c r="C302" s="115" t="s">
        <v>88</v>
      </c>
      <c r="D302" s="148" t="n">
        <v>27</v>
      </c>
      <c r="E302" s="148" t="n">
        <v>2</v>
      </c>
      <c r="F302" s="148" t="n">
        <v>0</v>
      </c>
      <c r="G302" s="149" t="n">
        <v>29</v>
      </c>
      <c r="H302" s="150" t="n">
        <v>3</v>
      </c>
      <c r="I302" s="150" t="n">
        <v>1</v>
      </c>
      <c r="J302" s="151" t="n">
        <v>4</v>
      </c>
      <c r="K302" s="151" t="n">
        <v>28</v>
      </c>
      <c r="L302" s="151" t="n">
        <v>3</v>
      </c>
      <c r="M302" s="149" t="n">
        <v>35</v>
      </c>
      <c r="N302" s="152" t="n">
        <v>0.125</v>
      </c>
      <c r="O302" s="150" t="n">
        <v>2</v>
      </c>
      <c r="P302" s="150" t="n">
        <v>5</v>
      </c>
      <c r="Q302" s="151" t="n">
        <v>7</v>
      </c>
      <c r="R302" s="149" t="n">
        <v>11</v>
      </c>
    </row>
    <row r="303" customFormat="false" ht="12.8" hidden="true" customHeight="false" outlineLevel="0" collapsed="false">
      <c r="A303" s="128" t="s">
        <v>555</v>
      </c>
      <c r="B303" s="54" t="s">
        <v>95</v>
      </c>
      <c r="C303" s="115" t="s">
        <v>96</v>
      </c>
      <c r="D303" s="148" t="n">
        <v>28</v>
      </c>
      <c r="E303" s="148" t="n">
        <v>1</v>
      </c>
      <c r="F303" s="148" t="n">
        <v>0</v>
      </c>
      <c r="G303" s="149" t="n">
        <v>29</v>
      </c>
      <c r="H303" s="150" t="n">
        <v>2</v>
      </c>
      <c r="I303" s="150" t="n">
        <v>1</v>
      </c>
      <c r="J303" s="151" t="n">
        <v>3</v>
      </c>
      <c r="K303" s="151" t="n">
        <v>31</v>
      </c>
      <c r="L303" s="151" t="n">
        <v>0</v>
      </c>
      <c r="M303" s="149" t="n">
        <v>34</v>
      </c>
      <c r="N303" s="152" t="n">
        <v>0.08823529411765</v>
      </c>
      <c r="O303" s="150" t="n">
        <v>0</v>
      </c>
      <c r="P303" s="150" t="n">
        <v>0</v>
      </c>
      <c r="Q303" s="151" t="n">
        <v>0</v>
      </c>
      <c r="R303" s="149" t="n">
        <v>3</v>
      </c>
    </row>
    <row r="304" customFormat="false" ht="12.8" hidden="true" customHeight="false" outlineLevel="0" collapsed="false">
      <c r="A304" s="128" t="s">
        <v>555</v>
      </c>
      <c r="B304" s="54" t="s">
        <v>285</v>
      </c>
      <c r="C304" s="115" t="s">
        <v>286</v>
      </c>
      <c r="D304" s="148" t="n">
        <v>23</v>
      </c>
      <c r="E304" s="148" t="n">
        <v>6</v>
      </c>
      <c r="F304" s="148" t="n">
        <v>0</v>
      </c>
      <c r="G304" s="149" t="n">
        <v>29</v>
      </c>
      <c r="H304" s="150" t="n">
        <v>20</v>
      </c>
      <c r="I304" s="150" t="n">
        <v>20</v>
      </c>
      <c r="J304" s="151" t="n">
        <v>40</v>
      </c>
      <c r="K304" s="151" t="n">
        <v>22</v>
      </c>
      <c r="L304" s="151" t="n">
        <v>3</v>
      </c>
      <c r="M304" s="149" t="n">
        <v>65</v>
      </c>
      <c r="N304" s="152" t="n">
        <v>0.64516129032258</v>
      </c>
      <c r="O304" s="150" t="n">
        <v>11</v>
      </c>
      <c r="P304" s="150" t="n">
        <v>24</v>
      </c>
      <c r="Q304" s="151" t="n">
        <v>35</v>
      </c>
      <c r="R304" s="149" t="n">
        <v>75</v>
      </c>
    </row>
    <row r="305" customFormat="false" ht="12.8" hidden="false" customHeight="false" outlineLevel="0" collapsed="false">
      <c r="A305" s="128" t="s">
        <v>501</v>
      </c>
      <c r="B305" s="124" t="s">
        <v>313</v>
      </c>
      <c r="C305" s="115" t="s">
        <v>314</v>
      </c>
      <c r="D305" s="148" t="n">
        <v>21</v>
      </c>
      <c r="E305" s="148" t="n">
        <v>7</v>
      </c>
      <c r="F305" s="148" t="n">
        <v>0</v>
      </c>
      <c r="G305" s="149" t="n">
        <v>28</v>
      </c>
      <c r="H305" s="150" t="n">
        <v>2</v>
      </c>
      <c r="I305" s="150" t="n">
        <v>0</v>
      </c>
      <c r="J305" s="151" t="n">
        <v>2</v>
      </c>
      <c r="K305" s="151" t="n">
        <v>35</v>
      </c>
      <c r="L305" s="151" t="n">
        <v>0</v>
      </c>
      <c r="M305" s="149" t="n">
        <v>37</v>
      </c>
      <c r="N305" s="152" t="n">
        <v>0.05405405405405</v>
      </c>
      <c r="O305" s="150" t="n">
        <v>7</v>
      </c>
      <c r="P305" s="150" t="n">
        <v>0</v>
      </c>
      <c r="Q305" s="151" t="n">
        <v>7</v>
      </c>
      <c r="R305" s="149" t="n">
        <v>9</v>
      </c>
    </row>
    <row r="306" customFormat="false" ht="12.8" hidden="true" customHeight="false" outlineLevel="0" collapsed="false">
      <c r="A306" s="128" t="s">
        <v>555</v>
      </c>
      <c r="B306" s="54" t="s">
        <v>143</v>
      </c>
      <c r="C306" s="115" t="s">
        <v>144</v>
      </c>
      <c r="D306" s="148" t="n">
        <v>22</v>
      </c>
      <c r="E306" s="148" t="n">
        <v>6</v>
      </c>
      <c r="F306" s="148" t="n">
        <v>0</v>
      </c>
      <c r="G306" s="149" t="n">
        <v>28</v>
      </c>
      <c r="H306" s="150" t="n">
        <v>10</v>
      </c>
      <c r="I306" s="150" t="n">
        <v>2</v>
      </c>
      <c r="J306" s="151" t="n">
        <v>12</v>
      </c>
      <c r="K306" s="151" t="n">
        <v>26</v>
      </c>
      <c r="L306" s="151" t="n">
        <v>1</v>
      </c>
      <c r="M306" s="149" t="n">
        <v>39</v>
      </c>
      <c r="N306" s="152" t="n">
        <v>0.31578947368421</v>
      </c>
      <c r="O306" s="150" t="n">
        <v>4</v>
      </c>
      <c r="P306" s="150" t="n">
        <v>1</v>
      </c>
      <c r="Q306" s="151" t="n">
        <v>5</v>
      </c>
      <c r="R306" s="149" t="n">
        <v>17</v>
      </c>
    </row>
    <row r="307" customFormat="false" ht="12.8" hidden="true" customHeight="false" outlineLevel="0" collapsed="false">
      <c r="A307" s="128" t="s">
        <v>554</v>
      </c>
      <c r="B307" s="54" t="s">
        <v>191</v>
      </c>
      <c r="C307" s="115" t="s">
        <v>192</v>
      </c>
      <c r="D307" s="148" t="n">
        <v>25</v>
      </c>
      <c r="E307" s="148" t="n">
        <v>3</v>
      </c>
      <c r="F307" s="148" t="n">
        <v>0</v>
      </c>
      <c r="G307" s="149" t="n">
        <v>28</v>
      </c>
      <c r="H307" s="150" t="n">
        <v>0</v>
      </c>
      <c r="I307" s="150" t="n">
        <v>3</v>
      </c>
      <c r="J307" s="151" t="n">
        <v>3</v>
      </c>
      <c r="K307" s="151" t="n">
        <v>32</v>
      </c>
      <c r="L307" s="151" t="n">
        <v>0</v>
      </c>
      <c r="M307" s="149" t="n">
        <v>35</v>
      </c>
      <c r="N307" s="159" t="n">
        <v>0.08571428571429</v>
      </c>
      <c r="O307" s="150" t="n">
        <v>1</v>
      </c>
      <c r="P307" s="150" t="n">
        <v>4</v>
      </c>
      <c r="Q307" s="151" t="n">
        <v>5</v>
      </c>
      <c r="R307" s="149" t="n">
        <v>8</v>
      </c>
    </row>
    <row r="308" customFormat="false" ht="12.8" hidden="true" customHeight="false" outlineLevel="0" collapsed="false">
      <c r="A308" s="142" t="s">
        <v>553</v>
      </c>
      <c r="B308" s="124" t="s">
        <v>313</v>
      </c>
      <c r="C308" s="115" t="s">
        <v>314</v>
      </c>
      <c r="D308" s="148" t="n">
        <v>19</v>
      </c>
      <c r="E308" s="148" t="n">
        <v>7</v>
      </c>
      <c r="F308" s="148" t="n">
        <v>0</v>
      </c>
      <c r="G308" s="149" t="n">
        <v>26</v>
      </c>
      <c r="H308" s="150" t="n">
        <v>2</v>
      </c>
      <c r="I308" s="150" t="n">
        <v>0</v>
      </c>
      <c r="J308" s="151" t="n">
        <v>2</v>
      </c>
      <c r="K308" s="151" t="n">
        <v>35</v>
      </c>
      <c r="L308" s="151" t="n">
        <v>0</v>
      </c>
      <c r="M308" s="149" t="n">
        <v>37</v>
      </c>
      <c r="N308" s="152" t="n">
        <v>0.05405405405405</v>
      </c>
      <c r="O308" s="150" t="n">
        <v>7</v>
      </c>
      <c r="P308" s="150" t="n">
        <v>0</v>
      </c>
      <c r="Q308" s="151" t="n">
        <v>7</v>
      </c>
      <c r="R308" s="149" t="n">
        <v>9</v>
      </c>
    </row>
    <row r="309" customFormat="false" ht="12.8" hidden="true" customHeight="false" outlineLevel="0" collapsed="false">
      <c r="A309" s="128" t="s">
        <v>555</v>
      </c>
      <c r="B309" s="54" t="s">
        <v>227</v>
      </c>
      <c r="C309" s="115" t="s">
        <v>228</v>
      </c>
      <c r="D309" s="148" t="n">
        <v>18</v>
      </c>
      <c r="E309" s="148" t="n">
        <v>8</v>
      </c>
      <c r="F309" s="148" t="n">
        <v>0</v>
      </c>
      <c r="G309" s="149" t="n">
        <v>26</v>
      </c>
      <c r="H309" s="150" t="n">
        <v>4</v>
      </c>
      <c r="I309" s="150" t="n">
        <v>1</v>
      </c>
      <c r="J309" s="151" t="n">
        <v>5</v>
      </c>
      <c r="K309" s="151" t="n">
        <v>45</v>
      </c>
      <c r="L309" s="151" t="n">
        <v>0</v>
      </c>
      <c r="M309" s="149" t="n">
        <v>50</v>
      </c>
      <c r="N309" s="152" t="n">
        <v>0.1</v>
      </c>
      <c r="O309" s="150" t="n">
        <v>0</v>
      </c>
      <c r="P309" s="150" t="n">
        <v>4</v>
      </c>
      <c r="Q309" s="151" t="n">
        <v>4</v>
      </c>
      <c r="R309" s="149" t="n">
        <v>9</v>
      </c>
    </row>
    <row r="310" customFormat="false" ht="12.8" hidden="false" customHeight="false" outlineLevel="0" collapsed="false">
      <c r="A310" s="128" t="s">
        <v>501</v>
      </c>
      <c r="B310" s="124" t="s">
        <v>211</v>
      </c>
      <c r="C310" s="115" t="s">
        <v>212</v>
      </c>
      <c r="D310" s="148" t="n">
        <v>24</v>
      </c>
      <c r="E310" s="148" t="n">
        <v>1</v>
      </c>
      <c r="F310" s="148" t="n">
        <v>0</v>
      </c>
      <c r="G310" s="149" t="n">
        <v>25</v>
      </c>
      <c r="H310" s="150" t="n">
        <v>1</v>
      </c>
      <c r="I310" s="150" t="n">
        <v>8</v>
      </c>
      <c r="J310" s="151" t="n">
        <v>9</v>
      </c>
      <c r="K310" s="151" t="n">
        <v>16</v>
      </c>
      <c r="L310" s="151" t="n">
        <v>0</v>
      </c>
      <c r="M310" s="149" t="n">
        <v>25</v>
      </c>
      <c r="N310" s="152" t="n">
        <v>0.36</v>
      </c>
      <c r="O310" s="150" t="n">
        <v>0</v>
      </c>
      <c r="P310" s="150" t="n">
        <v>0</v>
      </c>
      <c r="Q310" s="151" t="n">
        <v>0</v>
      </c>
      <c r="R310" s="149" t="n">
        <v>9</v>
      </c>
    </row>
    <row r="311" customFormat="false" ht="12.8" hidden="true" customHeight="false" outlineLevel="0" collapsed="false">
      <c r="A311" s="142" t="s">
        <v>553</v>
      </c>
      <c r="B311" s="124" t="s">
        <v>421</v>
      </c>
      <c r="C311" s="115" t="s">
        <v>422</v>
      </c>
      <c r="D311" s="148" t="n">
        <v>25</v>
      </c>
      <c r="E311" s="148" t="n">
        <v>0</v>
      </c>
      <c r="F311" s="148" t="n">
        <v>0</v>
      </c>
      <c r="G311" s="149" t="n">
        <v>25</v>
      </c>
      <c r="H311" s="150" t="n">
        <v>4</v>
      </c>
      <c r="I311" s="150" t="n">
        <v>4</v>
      </c>
      <c r="J311" s="151" t="n">
        <v>8</v>
      </c>
      <c r="K311" s="151" t="n">
        <v>9</v>
      </c>
      <c r="L311" s="151" t="n">
        <v>0</v>
      </c>
      <c r="M311" s="149" t="n">
        <v>17</v>
      </c>
      <c r="N311" s="152" t="n">
        <v>0.47058823529412</v>
      </c>
      <c r="O311" s="150" t="n">
        <v>0</v>
      </c>
      <c r="P311" s="150" t="n">
        <v>5</v>
      </c>
      <c r="Q311" s="151" t="n">
        <v>5</v>
      </c>
      <c r="R311" s="149" t="n">
        <v>13</v>
      </c>
    </row>
    <row r="312" customFormat="false" ht="12.8" hidden="true" customHeight="false" outlineLevel="0" collapsed="false">
      <c r="A312" s="128" t="s">
        <v>555</v>
      </c>
      <c r="B312" s="54" t="s">
        <v>485</v>
      </c>
      <c r="C312" s="115" t="s">
        <v>486</v>
      </c>
      <c r="D312" s="148" t="n">
        <v>24</v>
      </c>
      <c r="E312" s="148" t="n">
        <v>1</v>
      </c>
      <c r="F312" s="148" t="n">
        <v>0</v>
      </c>
      <c r="G312" s="149" t="n">
        <v>25</v>
      </c>
      <c r="H312" s="150" t="n">
        <v>5</v>
      </c>
      <c r="I312" s="150" t="n">
        <v>16</v>
      </c>
      <c r="J312" s="151" t="n">
        <v>21</v>
      </c>
      <c r="K312" s="151" t="n">
        <v>6</v>
      </c>
      <c r="L312" s="151" t="n">
        <v>0</v>
      </c>
      <c r="M312" s="149" t="n">
        <v>27</v>
      </c>
      <c r="N312" s="152" t="n">
        <v>0.77777777777778</v>
      </c>
      <c r="O312" s="150" t="n">
        <v>3</v>
      </c>
      <c r="P312" s="150" t="n">
        <v>4</v>
      </c>
      <c r="Q312" s="151" t="n">
        <v>7</v>
      </c>
      <c r="R312" s="149" t="n">
        <v>28</v>
      </c>
    </row>
    <row r="313" customFormat="false" ht="12.8" hidden="false" customHeight="false" outlineLevel="0" collapsed="false">
      <c r="A313" s="128" t="s">
        <v>501</v>
      </c>
      <c r="B313" s="124" t="s">
        <v>245</v>
      </c>
      <c r="C313" s="115" t="s">
        <v>246</v>
      </c>
      <c r="D313" s="148" t="n">
        <v>22</v>
      </c>
      <c r="E313" s="148" t="n">
        <v>2</v>
      </c>
      <c r="F313" s="148" t="n">
        <v>0</v>
      </c>
      <c r="G313" s="149" t="n">
        <v>24</v>
      </c>
      <c r="H313" s="150" t="n">
        <v>8</v>
      </c>
      <c r="I313" s="150" t="n">
        <v>4</v>
      </c>
      <c r="J313" s="151" t="n">
        <v>12</v>
      </c>
      <c r="K313" s="151" t="n">
        <v>24</v>
      </c>
      <c r="L313" s="151" t="n">
        <v>1</v>
      </c>
      <c r="M313" s="149" t="n">
        <v>37</v>
      </c>
      <c r="N313" s="152" t="n">
        <v>0.33333333333333</v>
      </c>
      <c r="O313" s="150" t="n">
        <v>6</v>
      </c>
      <c r="P313" s="150" t="n">
        <v>1</v>
      </c>
      <c r="Q313" s="151" t="n">
        <v>7</v>
      </c>
      <c r="R313" s="149" t="n">
        <v>19</v>
      </c>
    </row>
    <row r="314" customFormat="false" ht="12.8" hidden="false" customHeight="false" outlineLevel="0" collapsed="false">
      <c r="A314" s="128" t="s">
        <v>501</v>
      </c>
      <c r="B314" s="124" t="s">
        <v>469</v>
      </c>
      <c r="C314" s="115" t="s">
        <v>470</v>
      </c>
      <c r="D314" s="148" t="n">
        <v>15</v>
      </c>
      <c r="E314" s="148" t="n">
        <v>8</v>
      </c>
      <c r="F314" s="148" t="n">
        <v>0</v>
      </c>
      <c r="G314" s="149" t="n">
        <v>23</v>
      </c>
      <c r="H314" s="150" t="n">
        <v>7</v>
      </c>
      <c r="I314" s="150" t="n">
        <v>0</v>
      </c>
      <c r="J314" s="151" t="n">
        <v>7</v>
      </c>
      <c r="K314" s="151" t="n">
        <v>33</v>
      </c>
      <c r="L314" s="151" t="n">
        <v>0</v>
      </c>
      <c r="M314" s="149" t="n">
        <v>40</v>
      </c>
      <c r="N314" s="152" t="n">
        <v>0.175</v>
      </c>
      <c r="O314" s="150" t="n">
        <v>0</v>
      </c>
      <c r="P314" s="150" t="n">
        <v>3</v>
      </c>
      <c r="Q314" s="151" t="n">
        <v>3</v>
      </c>
      <c r="R314" s="149" t="n">
        <v>10</v>
      </c>
    </row>
    <row r="315" customFormat="false" ht="12.8" hidden="false" customHeight="false" outlineLevel="0" collapsed="false">
      <c r="A315" s="128" t="s">
        <v>501</v>
      </c>
      <c r="B315" s="124" t="s">
        <v>499</v>
      </c>
      <c r="C315" s="115" t="s">
        <v>500</v>
      </c>
      <c r="D315" s="148" t="n">
        <v>20</v>
      </c>
      <c r="E315" s="148" t="n">
        <v>2</v>
      </c>
      <c r="F315" s="148" t="n">
        <v>0</v>
      </c>
      <c r="G315" s="149" t="n">
        <v>22</v>
      </c>
      <c r="H315" s="150" t="n">
        <v>4</v>
      </c>
      <c r="I315" s="150" t="n">
        <v>0</v>
      </c>
      <c r="J315" s="151" t="n">
        <v>4</v>
      </c>
      <c r="K315" s="151" t="n">
        <v>43</v>
      </c>
      <c r="L315" s="151" t="n">
        <v>1</v>
      </c>
      <c r="M315" s="149" t="n">
        <v>48</v>
      </c>
      <c r="N315" s="152" t="n">
        <v>0.0851063829787234</v>
      </c>
      <c r="O315" s="150" t="n">
        <v>1</v>
      </c>
      <c r="P315" s="150" t="n">
        <v>2</v>
      </c>
      <c r="Q315" s="151" t="n">
        <v>3</v>
      </c>
      <c r="R315" s="149" t="n">
        <v>7</v>
      </c>
    </row>
    <row r="316" customFormat="false" ht="12.8" hidden="true" customHeight="false" outlineLevel="0" collapsed="false">
      <c r="A316" s="128" t="s">
        <v>554</v>
      </c>
      <c r="B316" s="54" t="s">
        <v>265</v>
      </c>
      <c r="C316" s="115" t="s">
        <v>266</v>
      </c>
      <c r="D316" s="148" t="n">
        <v>14</v>
      </c>
      <c r="E316" s="148" t="n">
        <v>8</v>
      </c>
      <c r="F316" s="148" t="n">
        <v>0</v>
      </c>
      <c r="G316" s="149" t="n">
        <v>22</v>
      </c>
      <c r="H316" s="150" t="n">
        <v>7</v>
      </c>
      <c r="I316" s="150" t="n">
        <v>4</v>
      </c>
      <c r="J316" s="151" t="n">
        <v>11</v>
      </c>
      <c r="K316" s="151" t="n">
        <v>49</v>
      </c>
      <c r="L316" s="151" t="n">
        <v>0</v>
      </c>
      <c r="M316" s="149" t="n">
        <v>60</v>
      </c>
      <c r="N316" s="159" t="n">
        <v>0.18333333333333</v>
      </c>
      <c r="O316" s="150" t="n">
        <v>18</v>
      </c>
      <c r="P316" s="150" t="n">
        <v>12</v>
      </c>
      <c r="Q316" s="151" t="n">
        <v>30</v>
      </c>
      <c r="R316" s="149" t="n">
        <v>41</v>
      </c>
    </row>
    <row r="317" customFormat="false" ht="12.8" hidden="false" customHeight="false" outlineLevel="0" collapsed="false">
      <c r="A317" s="128" t="s">
        <v>501</v>
      </c>
      <c r="B317" s="124" t="s">
        <v>461</v>
      </c>
      <c r="C317" s="115" t="s">
        <v>462</v>
      </c>
      <c r="D317" s="148" t="n">
        <v>20</v>
      </c>
      <c r="E317" s="148" t="n">
        <v>2</v>
      </c>
      <c r="F317" s="148" t="n">
        <v>0</v>
      </c>
      <c r="G317" s="149" t="n">
        <v>22</v>
      </c>
      <c r="H317" s="150" t="n">
        <v>16</v>
      </c>
      <c r="I317" s="150" t="n">
        <v>0</v>
      </c>
      <c r="J317" s="151" t="n">
        <v>16</v>
      </c>
      <c r="K317" s="151" t="n">
        <v>29</v>
      </c>
      <c r="L317" s="151" t="n">
        <v>1</v>
      </c>
      <c r="M317" s="149" t="n">
        <v>46</v>
      </c>
      <c r="N317" s="152" t="n">
        <v>0.35555555555556</v>
      </c>
      <c r="O317" s="150" t="n">
        <v>4</v>
      </c>
      <c r="P317" s="150" t="n">
        <v>3</v>
      </c>
      <c r="Q317" s="151" t="n">
        <v>7</v>
      </c>
      <c r="R317" s="149" t="n">
        <v>23</v>
      </c>
    </row>
    <row r="318" customFormat="false" ht="12.8" hidden="false" customHeight="false" outlineLevel="0" collapsed="false">
      <c r="A318" s="128" t="s">
        <v>501</v>
      </c>
      <c r="B318" s="124" t="s">
        <v>253</v>
      </c>
      <c r="C318" s="115" t="s">
        <v>254</v>
      </c>
      <c r="D318" s="148" t="n">
        <v>10</v>
      </c>
      <c r="E318" s="148" t="n">
        <v>11</v>
      </c>
      <c r="F318" s="148" t="n">
        <v>0</v>
      </c>
      <c r="G318" s="149" t="n">
        <v>21</v>
      </c>
      <c r="H318" s="150" t="n">
        <v>9</v>
      </c>
      <c r="I318" s="150" t="n">
        <v>2</v>
      </c>
      <c r="J318" s="151" t="n">
        <v>11</v>
      </c>
      <c r="K318" s="151" t="n">
        <v>41</v>
      </c>
      <c r="L318" s="151" t="n">
        <v>0</v>
      </c>
      <c r="M318" s="149" t="n">
        <v>52</v>
      </c>
      <c r="N318" s="152" t="n">
        <v>0.21153846153846</v>
      </c>
      <c r="O318" s="150" t="n">
        <v>1</v>
      </c>
      <c r="P318" s="150" t="n">
        <v>0</v>
      </c>
      <c r="Q318" s="151" t="n">
        <v>1</v>
      </c>
      <c r="R318" s="149" t="n">
        <v>12</v>
      </c>
    </row>
    <row r="319" customFormat="false" ht="12.8" hidden="true" customHeight="false" outlineLevel="0" collapsed="false">
      <c r="A319" s="142" t="s">
        <v>553</v>
      </c>
      <c r="B319" s="124" t="s">
        <v>245</v>
      </c>
      <c r="C319" s="115" t="s">
        <v>246</v>
      </c>
      <c r="D319" s="148" t="n">
        <v>19</v>
      </c>
      <c r="E319" s="148" t="n">
        <v>2</v>
      </c>
      <c r="F319" s="148" t="n">
        <v>0</v>
      </c>
      <c r="G319" s="149" t="n">
        <v>21</v>
      </c>
      <c r="H319" s="150" t="n">
        <v>6</v>
      </c>
      <c r="I319" s="150" t="n">
        <v>1</v>
      </c>
      <c r="J319" s="151" t="n">
        <v>7</v>
      </c>
      <c r="K319" s="151" t="n">
        <v>23</v>
      </c>
      <c r="L319" s="151" t="n">
        <v>1</v>
      </c>
      <c r="M319" s="149" t="n">
        <v>31</v>
      </c>
      <c r="N319" s="152" t="n">
        <v>0.23333333333333</v>
      </c>
      <c r="O319" s="150" t="n">
        <v>6</v>
      </c>
      <c r="P319" s="150" t="n">
        <v>1</v>
      </c>
      <c r="Q319" s="151" t="n">
        <v>7</v>
      </c>
      <c r="R319" s="149" t="n">
        <v>14</v>
      </c>
    </row>
    <row r="320" customFormat="false" ht="12.8" hidden="false" customHeight="false" outlineLevel="0" collapsed="false">
      <c r="A320" s="128" t="s">
        <v>501</v>
      </c>
      <c r="B320" s="124" t="s">
        <v>249</v>
      </c>
      <c r="C320" s="115" t="s">
        <v>250</v>
      </c>
      <c r="D320" s="148" t="n">
        <v>10</v>
      </c>
      <c r="E320" s="148" t="n">
        <v>11</v>
      </c>
      <c r="F320" s="148" t="n">
        <v>0</v>
      </c>
      <c r="G320" s="149" t="n">
        <v>21</v>
      </c>
      <c r="H320" s="150" t="n">
        <v>5</v>
      </c>
      <c r="I320" s="150" t="n">
        <v>7</v>
      </c>
      <c r="J320" s="151" t="n">
        <v>12</v>
      </c>
      <c r="K320" s="151" t="n">
        <v>92</v>
      </c>
      <c r="L320" s="151" t="n">
        <v>0</v>
      </c>
      <c r="M320" s="149" t="n">
        <v>104</v>
      </c>
      <c r="N320" s="152" t="n">
        <v>0.11538461538462</v>
      </c>
      <c r="O320" s="150" t="n">
        <v>9</v>
      </c>
      <c r="P320" s="150" t="n">
        <v>8</v>
      </c>
      <c r="Q320" s="151" t="n">
        <v>17</v>
      </c>
      <c r="R320" s="149" t="n">
        <v>29</v>
      </c>
    </row>
    <row r="321" customFormat="false" ht="12.8" hidden="false" customHeight="false" outlineLevel="0" collapsed="false">
      <c r="A321" s="128" t="s">
        <v>501</v>
      </c>
      <c r="B321" s="124" t="s">
        <v>325</v>
      </c>
      <c r="C321" s="115" t="s">
        <v>326</v>
      </c>
      <c r="D321" s="148" t="n">
        <v>20</v>
      </c>
      <c r="E321" s="148" t="n">
        <v>1</v>
      </c>
      <c r="F321" s="148" t="n">
        <v>0</v>
      </c>
      <c r="G321" s="149" t="n">
        <v>21</v>
      </c>
      <c r="H321" s="150" t="n">
        <v>0</v>
      </c>
      <c r="I321" s="150" t="n">
        <v>4</v>
      </c>
      <c r="J321" s="151" t="n">
        <v>4</v>
      </c>
      <c r="K321" s="151" t="n">
        <v>18</v>
      </c>
      <c r="L321" s="151" t="n">
        <v>2</v>
      </c>
      <c r="M321" s="149" t="n">
        <v>24</v>
      </c>
      <c r="N321" s="152" t="n">
        <v>0.18181818181818</v>
      </c>
      <c r="O321" s="150" t="n">
        <v>0</v>
      </c>
      <c r="P321" s="150" t="n">
        <v>0</v>
      </c>
      <c r="Q321" s="151" t="n">
        <v>0</v>
      </c>
      <c r="R321" s="149" t="n">
        <v>4</v>
      </c>
    </row>
    <row r="322" customFormat="false" ht="12.8" hidden="true" customHeight="false" outlineLevel="0" collapsed="false">
      <c r="A322" s="128" t="s">
        <v>556</v>
      </c>
      <c r="B322" s="124" t="s">
        <v>393</v>
      </c>
      <c r="C322" s="115" t="s">
        <v>394</v>
      </c>
      <c r="D322" s="116" t="n">
        <v>21</v>
      </c>
      <c r="E322" s="116" t="n">
        <v>0</v>
      </c>
      <c r="F322" s="116" t="n">
        <v>0</v>
      </c>
      <c r="G322" s="117" t="n">
        <v>21</v>
      </c>
      <c r="H322" s="161" t="n">
        <v>12</v>
      </c>
      <c r="I322" s="161" t="n">
        <v>4</v>
      </c>
      <c r="J322" s="118" t="n">
        <v>16</v>
      </c>
      <c r="K322" s="118" t="n">
        <v>6</v>
      </c>
      <c r="L322" s="118" t="n">
        <v>0</v>
      </c>
      <c r="M322" s="117" t="n">
        <v>22</v>
      </c>
      <c r="N322" s="119" t="n">
        <v>0.72727272727273</v>
      </c>
      <c r="O322" s="161" t="n">
        <v>2</v>
      </c>
      <c r="P322" s="161" t="n">
        <v>2</v>
      </c>
      <c r="Q322" s="118" t="n">
        <v>4</v>
      </c>
      <c r="R322" s="117" t="n">
        <v>20</v>
      </c>
    </row>
    <row r="323" customFormat="false" ht="12.8" hidden="true" customHeight="false" outlineLevel="0" collapsed="false">
      <c r="A323" s="128" t="s">
        <v>554</v>
      </c>
      <c r="B323" s="54" t="s">
        <v>413</v>
      </c>
      <c r="C323" s="115" t="s">
        <v>414</v>
      </c>
      <c r="D323" s="148" t="n">
        <v>21</v>
      </c>
      <c r="E323" s="148" t="n">
        <v>0</v>
      </c>
      <c r="F323" s="148" t="n">
        <v>0</v>
      </c>
      <c r="G323" s="149" t="n">
        <v>21</v>
      </c>
      <c r="H323" s="150" t="n">
        <v>19</v>
      </c>
      <c r="I323" s="150" t="n">
        <v>6</v>
      </c>
      <c r="J323" s="151" t="n">
        <v>25</v>
      </c>
      <c r="K323" s="151" t="n">
        <v>1</v>
      </c>
      <c r="L323" s="151" t="n">
        <v>0</v>
      </c>
      <c r="M323" s="149" t="n">
        <v>26</v>
      </c>
      <c r="N323" s="159" t="n">
        <v>0.96153846153846</v>
      </c>
      <c r="O323" s="150" t="n">
        <v>0</v>
      </c>
      <c r="P323" s="150" t="n">
        <v>0</v>
      </c>
      <c r="Q323" s="151" t="n">
        <v>0</v>
      </c>
      <c r="R323" s="149" t="n">
        <v>25</v>
      </c>
    </row>
    <row r="324" customFormat="false" ht="12.8" hidden="false" customHeight="false" outlineLevel="0" collapsed="false">
      <c r="A324" s="128" t="s">
        <v>501</v>
      </c>
      <c r="B324" s="124" t="s">
        <v>437</v>
      </c>
      <c r="C324" s="115" t="s">
        <v>438</v>
      </c>
      <c r="D324" s="148" t="n">
        <v>12</v>
      </c>
      <c r="E324" s="148" t="n">
        <v>9</v>
      </c>
      <c r="F324" s="148" t="n">
        <v>0</v>
      </c>
      <c r="G324" s="149" t="n">
        <v>21</v>
      </c>
      <c r="H324" s="150" t="n">
        <v>6</v>
      </c>
      <c r="I324" s="150" t="n">
        <v>0</v>
      </c>
      <c r="J324" s="151" t="n">
        <v>6</v>
      </c>
      <c r="K324" s="151" t="n">
        <v>57</v>
      </c>
      <c r="L324" s="151" t="n">
        <v>0</v>
      </c>
      <c r="M324" s="149" t="n">
        <v>63</v>
      </c>
      <c r="N324" s="152" t="n">
        <v>0.0952380952381</v>
      </c>
      <c r="O324" s="150" t="n">
        <v>27</v>
      </c>
      <c r="P324" s="150" t="n">
        <v>0</v>
      </c>
      <c r="Q324" s="151" t="n">
        <v>27</v>
      </c>
      <c r="R324" s="149" t="n">
        <v>33</v>
      </c>
    </row>
    <row r="325" customFormat="false" ht="12.8" hidden="false" customHeight="false" outlineLevel="0" collapsed="false">
      <c r="A325" s="128" t="s">
        <v>501</v>
      </c>
      <c r="B325" s="124" t="s">
        <v>345</v>
      </c>
      <c r="C325" s="115" t="s">
        <v>346</v>
      </c>
      <c r="D325" s="148" t="n">
        <v>19</v>
      </c>
      <c r="E325" s="148" t="n">
        <v>1</v>
      </c>
      <c r="F325" s="148" t="n">
        <v>0</v>
      </c>
      <c r="G325" s="149" t="n">
        <v>20</v>
      </c>
      <c r="H325" s="150" t="n">
        <v>17</v>
      </c>
      <c r="I325" s="150" t="n">
        <v>0</v>
      </c>
      <c r="J325" s="151" t="n">
        <v>17</v>
      </c>
      <c r="K325" s="151" t="n">
        <v>36</v>
      </c>
      <c r="L325" s="151" t="n">
        <v>2</v>
      </c>
      <c r="M325" s="149" t="n">
        <v>55</v>
      </c>
      <c r="N325" s="152" t="n">
        <v>0.32075471698113</v>
      </c>
      <c r="O325" s="150" t="n">
        <v>11</v>
      </c>
      <c r="P325" s="150" t="n">
        <v>0</v>
      </c>
      <c r="Q325" s="151" t="n">
        <v>11</v>
      </c>
      <c r="R325" s="149" t="n">
        <v>28</v>
      </c>
    </row>
    <row r="326" customFormat="false" ht="12.8" hidden="true" customHeight="false" outlineLevel="0" collapsed="false">
      <c r="A326" s="128" t="s">
        <v>555</v>
      </c>
      <c r="B326" s="54" t="s">
        <v>433</v>
      </c>
      <c r="C326" s="115" t="s">
        <v>434</v>
      </c>
      <c r="D326" s="148" t="n">
        <v>20</v>
      </c>
      <c r="E326" s="148" t="n">
        <v>0</v>
      </c>
      <c r="F326" s="148" t="n">
        <v>0</v>
      </c>
      <c r="G326" s="149" t="n">
        <v>20</v>
      </c>
      <c r="H326" s="150" t="n">
        <v>3</v>
      </c>
      <c r="I326" s="150" t="n">
        <v>0</v>
      </c>
      <c r="J326" s="151" t="n">
        <v>3</v>
      </c>
      <c r="K326" s="151" t="n">
        <v>26</v>
      </c>
      <c r="L326" s="151" t="n">
        <v>1</v>
      </c>
      <c r="M326" s="149" t="n">
        <v>30</v>
      </c>
      <c r="N326" s="152" t="n">
        <v>0.10344827586207</v>
      </c>
      <c r="O326" s="150" t="n">
        <v>3</v>
      </c>
      <c r="P326" s="150" t="n">
        <v>3</v>
      </c>
      <c r="Q326" s="151" t="n">
        <v>6</v>
      </c>
      <c r="R326" s="149" t="n">
        <v>9</v>
      </c>
    </row>
    <row r="327" customFormat="false" ht="12.8" hidden="true" customHeight="false" outlineLevel="0" collapsed="false">
      <c r="A327" s="142" t="s">
        <v>553</v>
      </c>
      <c r="B327" s="124" t="s">
        <v>253</v>
      </c>
      <c r="C327" s="115" t="s">
        <v>254</v>
      </c>
      <c r="D327" s="148" t="n">
        <v>8</v>
      </c>
      <c r="E327" s="148" t="n">
        <v>11</v>
      </c>
      <c r="F327" s="148" t="n">
        <v>0</v>
      </c>
      <c r="G327" s="149" t="n">
        <v>19</v>
      </c>
      <c r="H327" s="150" t="n">
        <v>4</v>
      </c>
      <c r="I327" s="150" t="n">
        <v>2</v>
      </c>
      <c r="J327" s="151" t="n">
        <v>6</v>
      </c>
      <c r="K327" s="151" t="n">
        <v>39</v>
      </c>
      <c r="L327" s="151" t="n">
        <v>0</v>
      </c>
      <c r="M327" s="149" t="n">
        <v>45</v>
      </c>
      <c r="N327" s="152" t="n">
        <v>0.13333333333333</v>
      </c>
      <c r="O327" s="150" t="n">
        <v>1</v>
      </c>
      <c r="P327" s="150" t="n">
        <v>0</v>
      </c>
      <c r="Q327" s="151" t="n">
        <v>1</v>
      </c>
      <c r="R327" s="149" t="n">
        <v>7</v>
      </c>
    </row>
    <row r="328" customFormat="false" ht="12.8" hidden="true" customHeight="false" outlineLevel="0" collapsed="false">
      <c r="A328" s="128" t="s">
        <v>555</v>
      </c>
      <c r="B328" s="54" t="s">
        <v>191</v>
      </c>
      <c r="C328" s="115" t="s">
        <v>192</v>
      </c>
      <c r="D328" s="148" t="n">
        <v>16</v>
      </c>
      <c r="E328" s="148" t="n">
        <v>3</v>
      </c>
      <c r="F328" s="148" t="n">
        <v>0</v>
      </c>
      <c r="G328" s="149" t="n">
        <v>19</v>
      </c>
      <c r="H328" s="150" t="n">
        <v>0</v>
      </c>
      <c r="I328" s="150" t="n">
        <v>2</v>
      </c>
      <c r="J328" s="151" t="n">
        <v>2</v>
      </c>
      <c r="K328" s="151" t="n">
        <v>17</v>
      </c>
      <c r="L328" s="151" t="n">
        <v>0</v>
      </c>
      <c r="M328" s="149" t="n">
        <v>19</v>
      </c>
      <c r="N328" s="152" t="n">
        <v>0.10526315789474</v>
      </c>
      <c r="O328" s="150" t="n">
        <v>1</v>
      </c>
      <c r="P328" s="150" t="n">
        <v>1</v>
      </c>
      <c r="Q328" s="151" t="n">
        <v>2</v>
      </c>
      <c r="R328" s="149" t="n">
        <v>4</v>
      </c>
    </row>
    <row r="329" customFormat="false" ht="12.8" hidden="true" customHeight="false" outlineLevel="0" collapsed="false">
      <c r="A329" s="142" t="s">
        <v>553</v>
      </c>
      <c r="B329" s="124" t="s">
        <v>211</v>
      </c>
      <c r="C329" s="115" t="s">
        <v>212</v>
      </c>
      <c r="D329" s="148" t="n">
        <v>18</v>
      </c>
      <c r="E329" s="148" t="n">
        <v>1</v>
      </c>
      <c r="F329" s="148" t="n">
        <v>0</v>
      </c>
      <c r="G329" s="149" t="n">
        <v>19</v>
      </c>
      <c r="H329" s="150" t="n">
        <v>1</v>
      </c>
      <c r="I329" s="150" t="n">
        <v>6</v>
      </c>
      <c r="J329" s="151" t="n">
        <v>7</v>
      </c>
      <c r="K329" s="151" t="n">
        <v>13</v>
      </c>
      <c r="L329" s="151" t="n">
        <v>0</v>
      </c>
      <c r="M329" s="149" t="n">
        <v>20</v>
      </c>
      <c r="N329" s="152" t="n">
        <v>0.35</v>
      </c>
      <c r="O329" s="150" t="n">
        <v>0</v>
      </c>
      <c r="P329" s="150" t="n">
        <v>0</v>
      </c>
      <c r="Q329" s="151" t="n">
        <v>0</v>
      </c>
      <c r="R329" s="149" t="n">
        <v>7</v>
      </c>
    </row>
    <row r="330" customFormat="false" ht="12.8" hidden="false" customHeight="false" outlineLevel="0" collapsed="false">
      <c r="A330" s="128" t="s">
        <v>501</v>
      </c>
      <c r="B330" s="124" t="s">
        <v>497</v>
      </c>
      <c r="C330" s="115" t="s">
        <v>558</v>
      </c>
      <c r="D330" s="148" t="n">
        <v>15</v>
      </c>
      <c r="E330" s="148" t="n">
        <v>3</v>
      </c>
      <c r="F330" s="148" t="n">
        <v>0</v>
      </c>
      <c r="G330" s="149" t="n">
        <v>18</v>
      </c>
      <c r="H330" s="150" t="n">
        <v>5</v>
      </c>
      <c r="I330" s="150" t="n">
        <v>0</v>
      </c>
      <c r="J330" s="151" t="n">
        <v>5</v>
      </c>
      <c r="K330" s="151" t="n">
        <v>38</v>
      </c>
      <c r="L330" s="151" t="n">
        <v>0</v>
      </c>
      <c r="M330" s="149" t="n">
        <v>43</v>
      </c>
      <c r="N330" s="152" t="n">
        <v>0.116279069767442</v>
      </c>
      <c r="O330" s="150" t="n">
        <v>1</v>
      </c>
      <c r="P330" s="150" t="n">
        <v>3</v>
      </c>
      <c r="Q330" s="151" t="n">
        <v>4</v>
      </c>
      <c r="R330" s="149" t="n">
        <v>9</v>
      </c>
    </row>
    <row r="331" customFormat="false" ht="12.8" hidden="true" customHeight="false" outlineLevel="0" collapsed="false">
      <c r="A331" s="142" t="s">
        <v>553</v>
      </c>
      <c r="B331" s="124" t="s">
        <v>499</v>
      </c>
      <c r="C331" s="115" t="s">
        <v>500</v>
      </c>
      <c r="D331" s="148" t="n">
        <v>17</v>
      </c>
      <c r="E331" s="148" t="n">
        <v>1</v>
      </c>
      <c r="F331" s="148" t="n">
        <v>0</v>
      </c>
      <c r="G331" s="149" t="n">
        <v>18</v>
      </c>
      <c r="H331" s="150" t="n">
        <v>1</v>
      </c>
      <c r="I331" s="150" t="n">
        <v>0</v>
      </c>
      <c r="J331" s="151" t="n">
        <v>1</v>
      </c>
      <c r="K331" s="151" t="n">
        <v>23</v>
      </c>
      <c r="L331" s="151" t="n">
        <v>1</v>
      </c>
      <c r="M331" s="149" t="n">
        <v>25</v>
      </c>
      <c r="N331" s="152" t="n">
        <v>0.0416666666666667</v>
      </c>
      <c r="O331" s="150" t="n">
        <v>1</v>
      </c>
      <c r="P331" s="150" t="n">
        <v>0</v>
      </c>
      <c r="Q331" s="151" t="n">
        <v>1</v>
      </c>
      <c r="R331" s="149" t="n">
        <v>2</v>
      </c>
    </row>
    <row r="332" customFormat="false" ht="12.8" hidden="true" customHeight="false" outlineLevel="0" collapsed="false">
      <c r="A332" s="142" t="s">
        <v>553</v>
      </c>
      <c r="B332" s="124" t="s">
        <v>237</v>
      </c>
      <c r="C332" s="115" t="s">
        <v>238</v>
      </c>
      <c r="D332" s="148" t="n">
        <v>16</v>
      </c>
      <c r="E332" s="148" t="n">
        <v>2</v>
      </c>
      <c r="F332" s="148" t="n">
        <v>0</v>
      </c>
      <c r="G332" s="149" t="n">
        <v>18</v>
      </c>
      <c r="H332" s="150" t="n">
        <v>16</v>
      </c>
      <c r="I332" s="150" t="n">
        <v>0</v>
      </c>
      <c r="J332" s="151" t="n">
        <v>16</v>
      </c>
      <c r="K332" s="151" t="n">
        <v>8</v>
      </c>
      <c r="L332" s="151" t="n">
        <v>0</v>
      </c>
      <c r="M332" s="149" t="n">
        <v>24</v>
      </c>
      <c r="N332" s="152" t="n">
        <v>0.66666666666667</v>
      </c>
      <c r="O332" s="150" t="n">
        <v>1</v>
      </c>
      <c r="P332" s="150" t="n">
        <v>0</v>
      </c>
      <c r="Q332" s="151" t="n">
        <v>1</v>
      </c>
      <c r="R332" s="149" t="n">
        <v>17</v>
      </c>
    </row>
    <row r="333" customFormat="false" ht="12.8" hidden="false" customHeight="false" outlineLevel="0" collapsed="false">
      <c r="A333" s="128" t="s">
        <v>501</v>
      </c>
      <c r="B333" s="124" t="s">
        <v>237</v>
      </c>
      <c r="C333" s="115" t="s">
        <v>238</v>
      </c>
      <c r="D333" s="148" t="n">
        <v>16</v>
      </c>
      <c r="E333" s="148" t="n">
        <v>2</v>
      </c>
      <c r="F333" s="148" t="n">
        <v>0</v>
      </c>
      <c r="G333" s="149" t="n">
        <v>18</v>
      </c>
      <c r="H333" s="150" t="n">
        <v>16</v>
      </c>
      <c r="I333" s="150" t="n">
        <v>0</v>
      </c>
      <c r="J333" s="151" t="n">
        <v>16</v>
      </c>
      <c r="K333" s="151" t="n">
        <v>8</v>
      </c>
      <c r="L333" s="151" t="n">
        <v>0</v>
      </c>
      <c r="M333" s="149" t="n">
        <v>24</v>
      </c>
      <c r="N333" s="152" t="n">
        <v>0.66666666666667</v>
      </c>
      <c r="O333" s="150" t="n">
        <v>1</v>
      </c>
      <c r="P333" s="150" t="n">
        <v>0</v>
      </c>
      <c r="Q333" s="151" t="n">
        <v>1</v>
      </c>
      <c r="R333" s="149" t="n">
        <v>17</v>
      </c>
    </row>
    <row r="334" customFormat="false" ht="12.8" hidden="true" customHeight="false" outlineLevel="0" collapsed="false">
      <c r="A334" s="142" t="s">
        <v>553</v>
      </c>
      <c r="B334" s="124" t="s">
        <v>325</v>
      </c>
      <c r="C334" s="115" t="s">
        <v>326</v>
      </c>
      <c r="D334" s="148" t="n">
        <v>17</v>
      </c>
      <c r="E334" s="148" t="n">
        <v>1</v>
      </c>
      <c r="F334" s="148" t="n">
        <v>0</v>
      </c>
      <c r="G334" s="149" t="n">
        <v>18</v>
      </c>
      <c r="H334" s="150" t="n">
        <v>0</v>
      </c>
      <c r="I334" s="150" t="n">
        <v>4</v>
      </c>
      <c r="J334" s="151" t="n">
        <v>4</v>
      </c>
      <c r="K334" s="151" t="n">
        <v>13</v>
      </c>
      <c r="L334" s="151" t="n">
        <v>2</v>
      </c>
      <c r="M334" s="149" t="n">
        <v>19</v>
      </c>
      <c r="N334" s="152" t="n">
        <v>0.23529411764706</v>
      </c>
      <c r="O334" s="150" t="n">
        <v>0</v>
      </c>
      <c r="P334" s="150" t="n">
        <v>0</v>
      </c>
      <c r="Q334" s="151" t="n">
        <v>0</v>
      </c>
      <c r="R334" s="149" t="n">
        <v>4</v>
      </c>
    </row>
    <row r="335" customFormat="false" ht="12.8" hidden="true" customHeight="false" outlineLevel="0" collapsed="false">
      <c r="A335" s="142" t="s">
        <v>553</v>
      </c>
      <c r="B335" s="124" t="s">
        <v>469</v>
      </c>
      <c r="C335" s="115" t="s">
        <v>470</v>
      </c>
      <c r="D335" s="148" t="n">
        <v>12</v>
      </c>
      <c r="E335" s="148" t="n">
        <v>6</v>
      </c>
      <c r="F335" s="148" t="n">
        <v>0</v>
      </c>
      <c r="G335" s="149" t="n">
        <v>18</v>
      </c>
      <c r="H335" s="150" t="n">
        <v>3</v>
      </c>
      <c r="I335" s="150" t="n">
        <v>0</v>
      </c>
      <c r="J335" s="151" t="n">
        <v>3</v>
      </c>
      <c r="K335" s="151" t="n">
        <v>23</v>
      </c>
      <c r="L335" s="151" t="n">
        <v>0</v>
      </c>
      <c r="M335" s="149" t="n">
        <v>26</v>
      </c>
      <c r="N335" s="152" t="n">
        <v>0.11538461538462</v>
      </c>
      <c r="O335" s="150" t="n">
        <v>0</v>
      </c>
      <c r="P335" s="150" t="n">
        <v>2</v>
      </c>
      <c r="Q335" s="151" t="n">
        <v>2</v>
      </c>
      <c r="R335" s="149" t="n">
        <v>5</v>
      </c>
    </row>
    <row r="336" customFormat="false" ht="12.8" hidden="true" customHeight="false" outlineLevel="0" collapsed="false">
      <c r="A336" s="128" t="s">
        <v>555</v>
      </c>
      <c r="B336" s="54" t="s">
        <v>203</v>
      </c>
      <c r="C336" s="115" t="s">
        <v>204</v>
      </c>
      <c r="D336" s="148" t="n">
        <v>16</v>
      </c>
      <c r="E336" s="148" t="n">
        <v>1</v>
      </c>
      <c r="F336" s="148" t="n">
        <v>0</v>
      </c>
      <c r="G336" s="149" t="n">
        <v>17</v>
      </c>
      <c r="H336" s="150" t="n">
        <v>2</v>
      </c>
      <c r="I336" s="150" t="n">
        <v>3</v>
      </c>
      <c r="J336" s="151" t="n">
        <v>5</v>
      </c>
      <c r="K336" s="151" t="n">
        <v>30</v>
      </c>
      <c r="L336" s="151" t="n">
        <v>0</v>
      </c>
      <c r="M336" s="149" t="n">
        <v>35</v>
      </c>
      <c r="N336" s="152" t="n">
        <v>0.14285714285714</v>
      </c>
      <c r="O336" s="150" t="n">
        <v>0</v>
      </c>
      <c r="P336" s="150" t="n">
        <v>0</v>
      </c>
      <c r="Q336" s="151" t="n">
        <v>0</v>
      </c>
      <c r="R336" s="149" t="n">
        <v>5</v>
      </c>
    </row>
    <row r="337" customFormat="false" ht="12.8" hidden="true" customHeight="false" outlineLevel="0" collapsed="false">
      <c r="A337" s="128" t="s">
        <v>555</v>
      </c>
      <c r="B337" s="54" t="s">
        <v>265</v>
      </c>
      <c r="C337" s="115" t="s">
        <v>266</v>
      </c>
      <c r="D337" s="148" t="n">
        <v>12</v>
      </c>
      <c r="E337" s="148" t="n">
        <v>5</v>
      </c>
      <c r="F337" s="148" t="n">
        <v>0</v>
      </c>
      <c r="G337" s="149" t="n">
        <v>17</v>
      </c>
      <c r="H337" s="150" t="n">
        <v>3</v>
      </c>
      <c r="I337" s="150" t="n">
        <v>3</v>
      </c>
      <c r="J337" s="151" t="n">
        <v>6</v>
      </c>
      <c r="K337" s="151" t="n">
        <v>31</v>
      </c>
      <c r="L337" s="151" t="n">
        <v>0</v>
      </c>
      <c r="M337" s="149" t="n">
        <v>37</v>
      </c>
      <c r="N337" s="152" t="n">
        <v>0.16216216216216</v>
      </c>
      <c r="O337" s="150" t="n">
        <v>10</v>
      </c>
      <c r="P337" s="150" t="n">
        <v>9</v>
      </c>
      <c r="Q337" s="151" t="n">
        <v>19</v>
      </c>
      <c r="R337" s="149" t="n">
        <v>25</v>
      </c>
    </row>
    <row r="338" customFormat="false" ht="12.8" hidden="true" customHeight="false" outlineLevel="0" collapsed="false">
      <c r="A338" s="128" t="s">
        <v>554</v>
      </c>
      <c r="B338" s="54" t="s">
        <v>281</v>
      </c>
      <c r="C338" s="115" t="s">
        <v>282</v>
      </c>
      <c r="D338" s="148" t="n">
        <v>13</v>
      </c>
      <c r="E338" s="148" t="n">
        <v>4</v>
      </c>
      <c r="F338" s="148" t="n">
        <v>0</v>
      </c>
      <c r="G338" s="149" t="n">
        <v>17</v>
      </c>
      <c r="H338" s="150" t="n">
        <v>6</v>
      </c>
      <c r="I338" s="150" t="n">
        <v>0</v>
      </c>
      <c r="J338" s="151" t="n">
        <v>6</v>
      </c>
      <c r="K338" s="151" t="n">
        <v>20</v>
      </c>
      <c r="L338" s="151" t="n">
        <v>0</v>
      </c>
      <c r="M338" s="149" t="n">
        <v>26</v>
      </c>
      <c r="N338" s="159" t="n">
        <v>0.23076923076923</v>
      </c>
      <c r="O338" s="150" t="n">
        <v>3</v>
      </c>
      <c r="P338" s="150" t="n">
        <v>1</v>
      </c>
      <c r="Q338" s="151" t="n">
        <v>4</v>
      </c>
      <c r="R338" s="149" t="n">
        <v>10</v>
      </c>
    </row>
    <row r="339" customFormat="false" ht="12.8" hidden="true" customHeight="false" outlineLevel="0" collapsed="false">
      <c r="A339" s="128" t="s">
        <v>554</v>
      </c>
      <c r="B339" s="54" t="s">
        <v>421</v>
      </c>
      <c r="C339" s="115" t="s">
        <v>422</v>
      </c>
      <c r="D339" s="148" t="n">
        <v>17</v>
      </c>
      <c r="E339" s="148" t="n">
        <v>0</v>
      </c>
      <c r="F339" s="148" t="n">
        <v>0</v>
      </c>
      <c r="G339" s="149" t="n">
        <v>17</v>
      </c>
      <c r="H339" s="150" t="n">
        <v>1</v>
      </c>
      <c r="I339" s="150" t="n">
        <v>5</v>
      </c>
      <c r="J339" s="151" t="n">
        <v>6</v>
      </c>
      <c r="K339" s="151" t="n">
        <v>4</v>
      </c>
      <c r="L339" s="151" t="n">
        <v>0</v>
      </c>
      <c r="M339" s="149" t="n">
        <v>10</v>
      </c>
      <c r="N339" s="159" t="n">
        <v>0.6</v>
      </c>
      <c r="O339" s="150" t="n">
        <v>0</v>
      </c>
      <c r="P339" s="150" t="n">
        <v>4</v>
      </c>
      <c r="Q339" s="151" t="n">
        <v>4</v>
      </c>
      <c r="R339" s="149" t="n">
        <v>10</v>
      </c>
    </row>
    <row r="340" customFormat="false" ht="12.8" hidden="true" customHeight="false" outlineLevel="0" collapsed="false">
      <c r="A340" s="128" t="s">
        <v>556</v>
      </c>
      <c r="B340" s="124" t="s">
        <v>497</v>
      </c>
      <c r="C340" s="115" t="s">
        <v>498</v>
      </c>
      <c r="D340" s="116" t="n">
        <v>14</v>
      </c>
      <c r="E340" s="116" t="n">
        <v>1</v>
      </c>
      <c r="F340" s="116" t="n">
        <v>0</v>
      </c>
      <c r="G340" s="117" t="n">
        <v>15</v>
      </c>
      <c r="H340" s="161" t="n">
        <v>8</v>
      </c>
      <c r="I340" s="161" t="n">
        <v>1</v>
      </c>
      <c r="J340" s="118" t="n">
        <v>9</v>
      </c>
      <c r="K340" s="118" t="n">
        <v>5</v>
      </c>
      <c r="L340" s="118" t="n">
        <v>2</v>
      </c>
      <c r="M340" s="117" t="n">
        <v>16</v>
      </c>
      <c r="N340" s="119" t="n">
        <v>0.642857142857143</v>
      </c>
      <c r="O340" s="161" t="n">
        <v>3</v>
      </c>
      <c r="P340" s="161" t="n">
        <v>3</v>
      </c>
      <c r="Q340" s="118" t="n">
        <v>6</v>
      </c>
      <c r="R340" s="117" t="n">
        <v>15</v>
      </c>
    </row>
    <row r="341" customFormat="false" ht="12.8" hidden="true" customHeight="false" outlineLevel="0" collapsed="false">
      <c r="A341" s="142" t="s">
        <v>553</v>
      </c>
      <c r="B341" s="124" t="s">
        <v>497</v>
      </c>
      <c r="C341" s="115" t="s">
        <v>558</v>
      </c>
      <c r="D341" s="148" t="n">
        <v>12</v>
      </c>
      <c r="E341" s="148" t="n">
        <v>3</v>
      </c>
      <c r="F341" s="148" t="n">
        <v>0</v>
      </c>
      <c r="G341" s="149" t="n">
        <v>15</v>
      </c>
      <c r="H341" s="150" t="n">
        <v>4</v>
      </c>
      <c r="I341" s="150" t="n">
        <v>0</v>
      </c>
      <c r="J341" s="151" t="n">
        <v>4</v>
      </c>
      <c r="K341" s="151" t="n">
        <v>34</v>
      </c>
      <c r="L341" s="151" t="n">
        <v>0</v>
      </c>
      <c r="M341" s="149" t="n">
        <v>38</v>
      </c>
      <c r="N341" s="152" t="n">
        <v>0.105263157894737</v>
      </c>
      <c r="O341" s="150" t="n">
        <v>1</v>
      </c>
      <c r="P341" s="150" t="n">
        <v>3</v>
      </c>
      <c r="Q341" s="151" t="n">
        <v>4</v>
      </c>
      <c r="R341" s="149" t="n">
        <v>8</v>
      </c>
    </row>
    <row r="342" customFormat="false" ht="12.8" hidden="true" customHeight="false" outlineLevel="0" collapsed="false">
      <c r="A342" s="128" t="s">
        <v>554</v>
      </c>
      <c r="B342" s="54" t="s">
        <v>211</v>
      </c>
      <c r="C342" s="115" t="s">
        <v>212</v>
      </c>
      <c r="D342" s="148" t="n">
        <v>15</v>
      </c>
      <c r="E342" s="148" t="n">
        <v>0</v>
      </c>
      <c r="F342" s="148" t="n">
        <v>0</v>
      </c>
      <c r="G342" s="149" t="n">
        <v>15</v>
      </c>
      <c r="H342" s="150" t="n">
        <v>0</v>
      </c>
      <c r="I342" s="150" t="n">
        <v>5</v>
      </c>
      <c r="J342" s="151" t="n">
        <v>5</v>
      </c>
      <c r="K342" s="151" t="n">
        <v>9</v>
      </c>
      <c r="L342" s="151" t="n">
        <v>0</v>
      </c>
      <c r="M342" s="149" t="n">
        <v>14</v>
      </c>
      <c r="N342" s="159" t="n">
        <v>0.35714285714286</v>
      </c>
      <c r="O342" s="150" t="n">
        <v>0</v>
      </c>
      <c r="P342" s="150" t="n">
        <v>0</v>
      </c>
      <c r="Q342" s="151" t="n">
        <v>0</v>
      </c>
      <c r="R342" s="149" t="n">
        <v>5</v>
      </c>
    </row>
    <row r="343" customFormat="false" ht="12.8" hidden="false" customHeight="false" outlineLevel="0" collapsed="false">
      <c r="A343" s="128" t="s">
        <v>501</v>
      </c>
      <c r="B343" s="124" t="s">
        <v>453</v>
      </c>
      <c r="C343" s="115" t="s">
        <v>454</v>
      </c>
      <c r="D343" s="148" t="n">
        <v>12</v>
      </c>
      <c r="E343" s="148" t="n">
        <v>3</v>
      </c>
      <c r="F343" s="148" t="n">
        <v>0</v>
      </c>
      <c r="G343" s="149" t="n">
        <v>15</v>
      </c>
      <c r="H343" s="150" t="n">
        <v>10</v>
      </c>
      <c r="I343" s="150" t="n">
        <v>0</v>
      </c>
      <c r="J343" s="151" t="n">
        <v>10</v>
      </c>
      <c r="K343" s="151" t="n">
        <v>15</v>
      </c>
      <c r="L343" s="151" t="n">
        <v>0</v>
      </c>
      <c r="M343" s="149" t="n">
        <v>25</v>
      </c>
      <c r="N343" s="152" t="n">
        <v>0.4</v>
      </c>
      <c r="O343" s="150" t="n">
        <v>3</v>
      </c>
      <c r="P343" s="150" t="n">
        <v>1</v>
      </c>
      <c r="Q343" s="151" t="n">
        <v>4</v>
      </c>
      <c r="R343" s="149" t="n">
        <v>14</v>
      </c>
    </row>
    <row r="344" customFormat="false" ht="12.8" hidden="false" customHeight="false" outlineLevel="0" collapsed="false">
      <c r="A344" s="128" t="s">
        <v>501</v>
      </c>
      <c r="B344" s="124" t="s">
        <v>465</v>
      </c>
      <c r="C344" s="115" t="s">
        <v>466</v>
      </c>
      <c r="D344" s="148" t="n">
        <v>13</v>
      </c>
      <c r="E344" s="148" t="n">
        <v>1</v>
      </c>
      <c r="F344" s="148" t="n">
        <v>0</v>
      </c>
      <c r="G344" s="149" t="n">
        <v>14</v>
      </c>
      <c r="H344" s="150" t="n">
        <v>0</v>
      </c>
      <c r="I344" s="150" t="n">
        <v>0</v>
      </c>
      <c r="J344" s="151" t="n">
        <v>0</v>
      </c>
      <c r="K344" s="151" t="n">
        <v>19</v>
      </c>
      <c r="L344" s="151" t="n">
        <v>0</v>
      </c>
      <c r="M344" s="149" t="n">
        <v>19</v>
      </c>
      <c r="N344" s="152" t="n">
        <v>0</v>
      </c>
      <c r="O344" s="150" t="n">
        <v>0</v>
      </c>
      <c r="P344" s="150" t="n">
        <v>0</v>
      </c>
      <c r="Q344" s="151" t="n">
        <v>0</v>
      </c>
      <c r="R344" s="149" t="n">
        <v>0</v>
      </c>
    </row>
    <row r="345" customFormat="false" ht="12.8" hidden="true" customHeight="false" outlineLevel="0" collapsed="false">
      <c r="A345" s="128" t="s">
        <v>555</v>
      </c>
      <c r="B345" s="54" t="s">
        <v>421</v>
      </c>
      <c r="C345" s="115" t="s">
        <v>422</v>
      </c>
      <c r="D345" s="148" t="n">
        <v>14</v>
      </c>
      <c r="E345" s="148" t="n">
        <v>0</v>
      </c>
      <c r="F345" s="148" t="n">
        <v>0</v>
      </c>
      <c r="G345" s="149" t="n">
        <v>14</v>
      </c>
      <c r="H345" s="150" t="n">
        <v>1</v>
      </c>
      <c r="I345" s="150" t="n">
        <v>3</v>
      </c>
      <c r="J345" s="151" t="n">
        <v>4</v>
      </c>
      <c r="K345" s="151" t="n">
        <v>3</v>
      </c>
      <c r="L345" s="151" t="n">
        <v>0</v>
      </c>
      <c r="M345" s="149" t="n">
        <v>7</v>
      </c>
      <c r="N345" s="152" t="n">
        <v>0.57142857142857</v>
      </c>
      <c r="O345" s="150" t="n">
        <v>0</v>
      </c>
      <c r="P345" s="150" t="n">
        <v>3</v>
      </c>
      <c r="Q345" s="151" t="n">
        <v>3</v>
      </c>
      <c r="R345" s="149" t="n">
        <v>7</v>
      </c>
    </row>
    <row r="346" customFormat="false" ht="12.8" hidden="true" customHeight="false" outlineLevel="0" collapsed="false">
      <c r="A346" s="142" t="s">
        <v>553</v>
      </c>
      <c r="B346" s="124" t="s">
        <v>453</v>
      </c>
      <c r="C346" s="115" t="s">
        <v>454</v>
      </c>
      <c r="D346" s="148" t="n">
        <v>11</v>
      </c>
      <c r="E346" s="148" t="n">
        <v>3</v>
      </c>
      <c r="F346" s="148" t="n">
        <v>0</v>
      </c>
      <c r="G346" s="149" t="n">
        <v>14</v>
      </c>
      <c r="H346" s="150" t="n">
        <v>8</v>
      </c>
      <c r="I346" s="150" t="n">
        <v>0</v>
      </c>
      <c r="J346" s="151" t="n">
        <v>8</v>
      </c>
      <c r="K346" s="151" t="n">
        <v>15</v>
      </c>
      <c r="L346" s="151" t="n">
        <v>0</v>
      </c>
      <c r="M346" s="149" t="n">
        <v>23</v>
      </c>
      <c r="N346" s="152" t="n">
        <v>0.34782608695652</v>
      </c>
      <c r="O346" s="150" t="n">
        <v>3</v>
      </c>
      <c r="P346" s="150" t="n">
        <v>1</v>
      </c>
      <c r="Q346" s="151" t="n">
        <v>4</v>
      </c>
      <c r="R346" s="149" t="n">
        <v>12</v>
      </c>
    </row>
    <row r="347" customFormat="false" ht="12.8" hidden="true" customHeight="false" outlineLevel="0" collapsed="false">
      <c r="A347" s="128" t="s">
        <v>554</v>
      </c>
      <c r="B347" s="54" t="s">
        <v>245</v>
      </c>
      <c r="C347" s="115" t="s">
        <v>246</v>
      </c>
      <c r="D347" s="148" t="n">
        <v>13</v>
      </c>
      <c r="E347" s="148" t="n">
        <v>0</v>
      </c>
      <c r="F347" s="148" t="n">
        <v>0</v>
      </c>
      <c r="G347" s="149" t="n">
        <v>13</v>
      </c>
      <c r="H347" s="150" t="n">
        <v>6</v>
      </c>
      <c r="I347" s="150" t="n">
        <v>2</v>
      </c>
      <c r="J347" s="151" t="n">
        <v>8</v>
      </c>
      <c r="K347" s="151" t="n">
        <v>13</v>
      </c>
      <c r="L347" s="151" t="n">
        <v>0</v>
      </c>
      <c r="M347" s="149" t="n">
        <v>21</v>
      </c>
      <c r="N347" s="159" t="n">
        <v>0.38095238095238</v>
      </c>
      <c r="O347" s="150" t="n">
        <v>4</v>
      </c>
      <c r="P347" s="150" t="n">
        <v>1</v>
      </c>
      <c r="Q347" s="151" t="n">
        <v>5</v>
      </c>
      <c r="R347" s="149" t="n">
        <v>13</v>
      </c>
    </row>
    <row r="348" customFormat="false" ht="12.8" hidden="true" customHeight="false" outlineLevel="0" collapsed="false">
      <c r="A348" s="128" t="s">
        <v>554</v>
      </c>
      <c r="B348" s="54" t="s">
        <v>337</v>
      </c>
      <c r="C348" s="115" t="s">
        <v>338</v>
      </c>
      <c r="D348" s="148" t="n">
        <v>11</v>
      </c>
      <c r="E348" s="148" t="n">
        <v>2</v>
      </c>
      <c r="F348" s="148" t="n">
        <v>0</v>
      </c>
      <c r="G348" s="149" t="n">
        <v>13</v>
      </c>
      <c r="H348" s="150" t="n">
        <v>1</v>
      </c>
      <c r="I348" s="150" t="n">
        <v>0</v>
      </c>
      <c r="J348" s="151" t="n">
        <v>1</v>
      </c>
      <c r="K348" s="151" t="n">
        <v>19</v>
      </c>
      <c r="L348" s="151" t="n">
        <v>1</v>
      </c>
      <c r="M348" s="149" t="n">
        <v>21</v>
      </c>
      <c r="N348" s="159" t="n">
        <v>0.05</v>
      </c>
      <c r="O348" s="150" t="n">
        <v>3</v>
      </c>
      <c r="P348" s="150" t="n">
        <v>2</v>
      </c>
      <c r="Q348" s="151" t="n">
        <v>5</v>
      </c>
      <c r="R348" s="149" t="n">
        <v>6</v>
      </c>
    </row>
    <row r="349" customFormat="false" ht="12.8" hidden="true" customHeight="false" outlineLevel="0" collapsed="false">
      <c r="A349" s="142" t="s">
        <v>553</v>
      </c>
      <c r="B349" s="124" t="s">
        <v>461</v>
      </c>
      <c r="C349" s="115" t="s">
        <v>462</v>
      </c>
      <c r="D349" s="148" t="n">
        <v>11</v>
      </c>
      <c r="E349" s="148" t="n">
        <v>2</v>
      </c>
      <c r="F349" s="148" t="n">
        <v>0</v>
      </c>
      <c r="G349" s="149" t="n">
        <v>13</v>
      </c>
      <c r="H349" s="150" t="n">
        <v>10</v>
      </c>
      <c r="I349" s="150" t="n">
        <v>0</v>
      </c>
      <c r="J349" s="151" t="n">
        <v>10</v>
      </c>
      <c r="K349" s="151" t="n">
        <v>23</v>
      </c>
      <c r="L349" s="151" t="n">
        <v>1</v>
      </c>
      <c r="M349" s="149" t="n">
        <v>34</v>
      </c>
      <c r="N349" s="152" t="n">
        <v>0.3030303030303</v>
      </c>
      <c r="O349" s="150" t="n">
        <v>4</v>
      </c>
      <c r="P349" s="150" t="n">
        <v>2</v>
      </c>
      <c r="Q349" s="151" t="n">
        <v>6</v>
      </c>
      <c r="R349" s="149" t="n">
        <v>16</v>
      </c>
    </row>
    <row r="350" customFormat="false" ht="12.8" hidden="true" customHeight="false" outlineLevel="0" collapsed="false">
      <c r="A350" s="128" t="s">
        <v>556</v>
      </c>
      <c r="B350" s="124" t="s">
        <v>361</v>
      </c>
      <c r="C350" s="115" t="s">
        <v>362</v>
      </c>
      <c r="D350" s="116" t="n">
        <v>12</v>
      </c>
      <c r="E350" s="116" t="n">
        <v>1</v>
      </c>
      <c r="F350" s="116" t="n">
        <v>0</v>
      </c>
      <c r="G350" s="117" t="n">
        <v>13</v>
      </c>
      <c r="H350" s="161" t="n">
        <v>3</v>
      </c>
      <c r="I350" s="161" t="n">
        <v>0</v>
      </c>
      <c r="J350" s="118" t="n">
        <v>3</v>
      </c>
      <c r="K350" s="118" t="n">
        <v>8</v>
      </c>
      <c r="L350" s="118" t="n">
        <v>0</v>
      </c>
      <c r="M350" s="117" t="n">
        <v>11</v>
      </c>
      <c r="N350" s="119" t="n">
        <v>0.27272727272727</v>
      </c>
      <c r="O350" s="161" t="n">
        <v>1</v>
      </c>
      <c r="P350" s="161" t="n">
        <v>1</v>
      </c>
      <c r="Q350" s="118" t="n">
        <v>2</v>
      </c>
      <c r="R350" s="117" t="n">
        <v>5</v>
      </c>
    </row>
    <row r="351" customFormat="false" ht="12.8" hidden="false" customHeight="false" outlineLevel="0" collapsed="false">
      <c r="A351" s="128" t="s">
        <v>501</v>
      </c>
      <c r="B351" s="124" t="s">
        <v>560</v>
      </c>
      <c r="C351" s="115" t="s">
        <v>494</v>
      </c>
      <c r="D351" s="148" t="n">
        <v>10</v>
      </c>
      <c r="E351" s="148" t="n">
        <v>2</v>
      </c>
      <c r="F351" s="148" t="n">
        <v>0</v>
      </c>
      <c r="G351" s="149" t="n">
        <v>12</v>
      </c>
      <c r="H351" s="150" t="n">
        <v>9</v>
      </c>
      <c r="I351" s="150" t="n">
        <v>8</v>
      </c>
      <c r="J351" s="151" t="n">
        <v>17</v>
      </c>
      <c r="K351" s="151" t="n">
        <v>21</v>
      </c>
      <c r="L351" s="151" t="n">
        <v>1</v>
      </c>
      <c r="M351" s="149" t="n">
        <v>39</v>
      </c>
      <c r="N351" s="152" t="n">
        <v>0.447368421052632</v>
      </c>
      <c r="O351" s="150" t="n">
        <v>0</v>
      </c>
      <c r="P351" s="150" t="n">
        <v>3</v>
      </c>
      <c r="Q351" s="151" t="n">
        <v>3</v>
      </c>
      <c r="R351" s="149" t="n">
        <v>20</v>
      </c>
    </row>
    <row r="352" customFormat="false" ht="12.8" hidden="true" customHeight="false" outlineLevel="0" collapsed="false">
      <c r="A352" s="128" t="s">
        <v>556</v>
      </c>
      <c r="B352" s="124" t="s">
        <v>309</v>
      </c>
      <c r="C352" s="115" t="s">
        <v>310</v>
      </c>
      <c r="D352" s="116" t="n">
        <v>12</v>
      </c>
      <c r="E352" s="116" t="n">
        <v>0</v>
      </c>
      <c r="F352" s="116" t="n">
        <v>0</v>
      </c>
      <c r="G352" s="117" t="n">
        <v>12</v>
      </c>
      <c r="H352" s="161" t="n">
        <v>5</v>
      </c>
      <c r="I352" s="161" t="n">
        <v>1</v>
      </c>
      <c r="J352" s="118" t="n">
        <v>6</v>
      </c>
      <c r="K352" s="118" t="n">
        <v>5</v>
      </c>
      <c r="L352" s="118" t="n">
        <v>1</v>
      </c>
      <c r="M352" s="117" t="n">
        <v>12</v>
      </c>
      <c r="N352" s="119" t="n">
        <v>0.54545454545455</v>
      </c>
      <c r="O352" s="161" t="n">
        <v>0</v>
      </c>
      <c r="P352" s="161" t="n">
        <v>0</v>
      </c>
      <c r="Q352" s="118" t="n">
        <v>0</v>
      </c>
      <c r="R352" s="117" t="n">
        <v>6</v>
      </c>
    </row>
    <row r="353" customFormat="false" ht="12.8" hidden="true" customHeight="false" outlineLevel="0" collapsed="false">
      <c r="A353" s="142" t="s">
        <v>553</v>
      </c>
      <c r="B353" s="124" t="s">
        <v>345</v>
      </c>
      <c r="C353" s="115" t="s">
        <v>346</v>
      </c>
      <c r="D353" s="148" t="n">
        <v>11</v>
      </c>
      <c r="E353" s="148" t="n">
        <v>1</v>
      </c>
      <c r="F353" s="148" t="n">
        <v>0</v>
      </c>
      <c r="G353" s="149" t="n">
        <v>12</v>
      </c>
      <c r="H353" s="150" t="n">
        <v>13</v>
      </c>
      <c r="I353" s="150" t="n">
        <v>0</v>
      </c>
      <c r="J353" s="151" t="n">
        <v>13</v>
      </c>
      <c r="K353" s="151" t="n">
        <v>32</v>
      </c>
      <c r="L353" s="151" t="n">
        <v>1</v>
      </c>
      <c r="M353" s="149" t="n">
        <v>46</v>
      </c>
      <c r="N353" s="152" t="n">
        <v>0.28888888888889</v>
      </c>
      <c r="O353" s="150" t="n">
        <v>9</v>
      </c>
      <c r="P353" s="150" t="n">
        <v>0</v>
      </c>
      <c r="Q353" s="151" t="n">
        <v>9</v>
      </c>
      <c r="R353" s="149" t="n">
        <v>22</v>
      </c>
    </row>
    <row r="354" customFormat="false" ht="12.8" hidden="false" customHeight="false" outlineLevel="0" collapsed="false">
      <c r="A354" s="128" t="s">
        <v>501</v>
      </c>
      <c r="B354" s="124" t="s">
        <v>63</v>
      </c>
      <c r="C354" s="115" t="s">
        <v>64</v>
      </c>
      <c r="D354" s="148" t="n">
        <v>11</v>
      </c>
      <c r="E354" s="148" t="n">
        <v>0</v>
      </c>
      <c r="F354" s="148" t="n">
        <v>0</v>
      </c>
      <c r="G354" s="149" t="n">
        <v>11</v>
      </c>
      <c r="H354" s="150" t="n">
        <v>1</v>
      </c>
      <c r="I354" s="150" t="n">
        <v>4</v>
      </c>
      <c r="J354" s="151" t="n">
        <v>5</v>
      </c>
      <c r="K354" s="151" t="n">
        <v>9</v>
      </c>
      <c r="L354" s="151" t="n">
        <v>0</v>
      </c>
      <c r="M354" s="149" t="n">
        <v>14</v>
      </c>
      <c r="N354" s="152" t="n">
        <v>0.35714285714286</v>
      </c>
      <c r="O354" s="150" t="n">
        <v>0</v>
      </c>
      <c r="P354" s="150" t="n">
        <v>0</v>
      </c>
      <c r="Q354" s="151" t="n">
        <v>0</v>
      </c>
      <c r="R354" s="149" t="n">
        <v>5</v>
      </c>
    </row>
    <row r="355" customFormat="false" ht="12.8" hidden="true" customHeight="false" outlineLevel="0" collapsed="false">
      <c r="A355" s="128" t="s">
        <v>556</v>
      </c>
      <c r="B355" s="124" t="s">
        <v>75</v>
      </c>
      <c r="C355" s="115" t="s">
        <v>76</v>
      </c>
      <c r="D355" s="116" t="n">
        <v>11</v>
      </c>
      <c r="E355" s="116" t="n">
        <v>0</v>
      </c>
      <c r="F355" s="116" t="n">
        <v>0</v>
      </c>
      <c r="G355" s="117" t="n">
        <v>11</v>
      </c>
      <c r="H355" s="161" t="n">
        <v>3</v>
      </c>
      <c r="I355" s="161" t="n">
        <v>1</v>
      </c>
      <c r="J355" s="118" t="n">
        <v>4</v>
      </c>
      <c r="K355" s="118" t="n">
        <v>5</v>
      </c>
      <c r="L355" s="118" t="n">
        <v>0</v>
      </c>
      <c r="M355" s="117" t="n">
        <v>9</v>
      </c>
      <c r="N355" s="119" t="n">
        <v>0.44444444444444</v>
      </c>
      <c r="O355" s="161" t="n">
        <v>0</v>
      </c>
      <c r="P355" s="161" t="n">
        <v>0</v>
      </c>
      <c r="Q355" s="118" t="n">
        <v>0</v>
      </c>
      <c r="R355" s="117" t="n">
        <v>4</v>
      </c>
    </row>
    <row r="356" customFormat="false" ht="12.8" hidden="false" customHeight="false" outlineLevel="0" collapsed="false">
      <c r="A356" s="128" t="s">
        <v>501</v>
      </c>
      <c r="B356" s="124" t="s">
        <v>123</v>
      </c>
      <c r="C356" s="115" t="s">
        <v>124</v>
      </c>
      <c r="D356" s="148" t="n">
        <v>11</v>
      </c>
      <c r="E356" s="148" t="n">
        <v>0</v>
      </c>
      <c r="F356" s="148" t="n">
        <v>0</v>
      </c>
      <c r="G356" s="149" t="n">
        <v>11</v>
      </c>
      <c r="H356" s="150" t="n">
        <v>1</v>
      </c>
      <c r="I356" s="150" t="n">
        <v>0</v>
      </c>
      <c r="J356" s="151" t="n">
        <v>1</v>
      </c>
      <c r="K356" s="151" t="n">
        <v>15</v>
      </c>
      <c r="L356" s="151" t="n">
        <v>1</v>
      </c>
      <c r="M356" s="149" t="n">
        <v>17</v>
      </c>
      <c r="N356" s="152" t="n">
        <v>0.0625</v>
      </c>
      <c r="O356" s="150" t="n">
        <v>4</v>
      </c>
      <c r="P356" s="150" t="n">
        <v>0</v>
      </c>
      <c r="Q356" s="151" t="n">
        <v>4</v>
      </c>
      <c r="R356" s="149" t="n">
        <v>5</v>
      </c>
    </row>
    <row r="357" customFormat="false" ht="12.8" hidden="false" customHeight="false" outlineLevel="0" collapsed="false">
      <c r="A357" s="128" t="s">
        <v>501</v>
      </c>
      <c r="B357" s="124" t="s">
        <v>159</v>
      </c>
      <c r="C357" s="115" t="s">
        <v>160</v>
      </c>
      <c r="D357" s="148" t="n">
        <v>9</v>
      </c>
      <c r="E357" s="148" t="n">
        <v>2</v>
      </c>
      <c r="F357" s="148" t="n">
        <v>0</v>
      </c>
      <c r="G357" s="149" t="n">
        <v>11</v>
      </c>
      <c r="H357" s="150" t="n">
        <v>0</v>
      </c>
      <c r="I357" s="150" t="n">
        <v>0</v>
      </c>
      <c r="J357" s="151" t="n">
        <v>0</v>
      </c>
      <c r="K357" s="151" t="n">
        <v>7</v>
      </c>
      <c r="L357" s="151" t="n">
        <v>0</v>
      </c>
      <c r="M357" s="149" t="n">
        <v>7</v>
      </c>
      <c r="N357" s="152" t="n">
        <v>0</v>
      </c>
      <c r="O357" s="150" t="n">
        <v>0</v>
      </c>
      <c r="P357" s="150" t="n">
        <v>0</v>
      </c>
      <c r="Q357" s="151" t="n">
        <v>0</v>
      </c>
      <c r="R357" s="149" t="n">
        <v>0</v>
      </c>
    </row>
    <row r="358" customFormat="false" ht="12.8" hidden="true" customHeight="false" outlineLevel="0" collapsed="false">
      <c r="A358" s="128" t="s">
        <v>555</v>
      </c>
      <c r="B358" s="54" t="s">
        <v>245</v>
      </c>
      <c r="C358" s="115" t="s">
        <v>246</v>
      </c>
      <c r="D358" s="148" t="n">
        <v>11</v>
      </c>
      <c r="E358" s="148" t="n">
        <v>0</v>
      </c>
      <c r="F358" s="148" t="n">
        <v>0</v>
      </c>
      <c r="G358" s="149" t="n">
        <v>11</v>
      </c>
      <c r="H358" s="150" t="n">
        <v>4</v>
      </c>
      <c r="I358" s="150" t="n">
        <v>1</v>
      </c>
      <c r="J358" s="151" t="n">
        <v>5</v>
      </c>
      <c r="K358" s="151" t="n">
        <v>12</v>
      </c>
      <c r="L358" s="151" t="n">
        <v>0</v>
      </c>
      <c r="M358" s="149" t="n">
        <v>17</v>
      </c>
      <c r="N358" s="152" t="n">
        <v>0.29411764705882</v>
      </c>
      <c r="O358" s="150" t="n">
        <v>4</v>
      </c>
      <c r="P358" s="150" t="n">
        <v>1</v>
      </c>
      <c r="Q358" s="151" t="n">
        <v>5</v>
      </c>
      <c r="R358" s="149" t="n">
        <v>10</v>
      </c>
    </row>
    <row r="359" customFormat="false" ht="12.8" hidden="true" customHeight="false" outlineLevel="0" collapsed="false">
      <c r="A359" s="128" t="s">
        <v>555</v>
      </c>
      <c r="B359" s="54" t="s">
        <v>281</v>
      </c>
      <c r="C359" s="115" t="s">
        <v>282</v>
      </c>
      <c r="D359" s="148" t="n">
        <v>7</v>
      </c>
      <c r="E359" s="148" t="n">
        <v>4</v>
      </c>
      <c r="F359" s="148" t="n">
        <v>0</v>
      </c>
      <c r="G359" s="149" t="n">
        <v>11</v>
      </c>
      <c r="H359" s="150" t="n">
        <v>0</v>
      </c>
      <c r="I359" s="150" t="n">
        <v>0</v>
      </c>
      <c r="J359" s="151" t="n">
        <v>0</v>
      </c>
      <c r="K359" s="151" t="n">
        <v>16</v>
      </c>
      <c r="L359" s="151" t="n">
        <v>0</v>
      </c>
      <c r="M359" s="149" t="n">
        <v>16</v>
      </c>
      <c r="N359" s="152" t="n">
        <v>0</v>
      </c>
      <c r="O359" s="150" t="n">
        <v>1</v>
      </c>
      <c r="P359" s="150" t="n">
        <v>1</v>
      </c>
      <c r="Q359" s="151" t="n">
        <v>2</v>
      </c>
      <c r="R359" s="149" t="n">
        <v>2</v>
      </c>
    </row>
    <row r="360" customFormat="false" ht="12.8" hidden="true" customHeight="false" outlineLevel="0" collapsed="false">
      <c r="A360" s="128" t="s">
        <v>554</v>
      </c>
      <c r="B360" s="54" t="s">
        <v>345</v>
      </c>
      <c r="C360" s="115" t="s">
        <v>346</v>
      </c>
      <c r="D360" s="148" t="n">
        <v>11</v>
      </c>
      <c r="E360" s="148" t="n">
        <v>0</v>
      </c>
      <c r="F360" s="148" t="n">
        <v>0</v>
      </c>
      <c r="G360" s="149" t="n">
        <v>11</v>
      </c>
      <c r="H360" s="150" t="n">
        <v>7</v>
      </c>
      <c r="I360" s="150" t="n">
        <v>0</v>
      </c>
      <c r="J360" s="151" t="n">
        <v>7</v>
      </c>
      <c r="K360" s="151" t="n">
        <v>12</v>
      </c>
      <c r="L360" s="151" t="n">
        <v>1</v>
      </c>
      <c r="M360" s="149" t="n">
        <v>20</v>
      </c>
      <c r="N360" s="159" t="n">
        <v>0.36842105263158</v>
      </c>
      <c r="O360" s="150" t="n">
        <v>6</v>
      </c>
      <c r="P360" s="150" t="n">
        <v>0</v>
      </c>
      <c r="Q360" s="151" t="n">
        <v>6</v>
      </c>
      <c r="R360" s="149" t="n">
        <v>13</v>
      </c>
    </row>
    <row r="361" customFormat="false" ht="12.8" hidden="true" customHeight="false" outlineLevel="0" collapsed="false">
      <c r="A361" s="128" t="s">
        <v>556</v>
      </c>
      <c r="B361" s="124" t="s">
        <v>341</v>
      </c>
      <c r="C361" s="115" t="s">
        <v>342</v>
      </c>
      <c r="D361" s="116" t="n">
        <v>9</v>
      </c>
      <c r="E361" s="116" t="n">
        <v>2</v>
      </c>
      <c r="F361" s="116" t="n">
        <v>0</v>
      </c>
      <c r="G361" s="117" t="n">
        <v>11</v>
      </c>
      <c r="H361" s="161" t="n">
        <v>4</v>
      </c>
      <c r="I361" s="161" t="n">
        <v>1</v>
      </c>
      <c r="J361" s="118" t="n">
        <v>5</v>
      </c>
      <c r="K361" s="118" t="n">
        <v>12</v>
      </c>
      <c r="L361" s="118" t="n">
        <v>0</v>
      </c>
      <c r="M361" s="117" t="n">
        <v>17</v>
      </c>
      <c r="N361" s="119" t="n">
        <v>0.29411764705882</v>
      </c>
      <c r="O361" s="161" t="n">
        <v>8</v>
      </c>
      <c r="P361" s="161" t="n">
        <v>2</v>
      </c>
      <c r="Q361" s="118" t="n">
        <v>10</v>
      </c>
      <c r="R361" s="117" t="n">
        <v>15</v>
      </c>
    </row>
    <row r="362" customFormat="false" ht="12.8" hidden="true" customHeight="false" outlineLevel="0" collapsed="false">
      <c r="A362" s="142" t="s">
        <v>553</v>
      </c>
      <c r="B362" s="124" t="s">
        <v>437</v>
      </c>
      <c r="C362" s="115" t="s">
        <v>438</v>
      </c>
      <c r="D362" s="148" t="n">
        <v>5</v>
      </c>
      <c r="E362" s="148" t="n">
        <v>6</v>
      </c>
      <c r="F362" s="148" t="n">
        <v>0</v>
      </c>
      <c r="G362" s="149" t="n">
        <v>11</v>
      </c>
      <c r="H362" s="150" t="n">
        <v>6</v>
      </c>
      <c r="I362" s="150" t="n">
        <v>0</v>
      </c>
      <c r="J362" s="151" t="n">
        <v>6</v>
      </c>
      <c r="K362" s="151" t="n">
        <v>36</v>
      </c>
      <c r="L362" s="151" t="n">
        <v>0</v>
      </c>
      <c r="M362" s="149" t="n">
        <v>42</v>
      </c>
      <c r="N362" s="152" t="n">
        <v>0.14285714285714</v>
      </c>
      <c r="O362" s="150" t="n">
        <v>12</v>
      </c>
      <c r="P362" s="150" t="n">
        <v>0</v>
      </c>
      <c r="Q362" s="151" t="n">
        <v>12</v>
      </c>
      <c r="R362" s="149" t="n">
        <v>18</v>
      </c>
    </row>
    <row r="363" customFormat="false" ht="12.8" hidden="false" customHeight="false" outlineLevel="0" collapsed="false">
      <c r="A363" s="128" t="s">
        <v>501</v>
      </c>
      <c r="B363" s="124" t="s">
        <v>389</v>
      </c>
      <c r="C363" s="115" t="s">
        <v>390</v>
      </c>
      <c r="D363" s="148" t="n">
        <v>10</v>
      </c>
      <c r="E363" s="148" t="n">
        <v>0</v>
      </c>
      <c r="F363" s="148" t="n">
        <v>0</v>
      </c>
      <c r="G363" s="149" t="n">
        <v>10</v>
      </c>
      <c r="H363" s="150" t="n">
        <v>2</v>
      </c>
      <c r="I363" s="150" t="n">
        <v>0</v>
      </c>
      <c r="J363" s="151" t="n">
        <v>2</v>
      </c>
      <c r="K363" s="151" t="n">
        <v>3</v>
      </c>
      <c r="L363" s="151" t="n">
        <v>1</v>
      </c>
      <c r="M363" s="149" t="n">
        <v>6</v>
      </c>
      <c r="N363" s="152" t="n">
        <v>0.4</v>
      </c>
      <c r="O363" s="150" t="n">
        <v>3</v>
      </c>
      <c r="P363" s="150" t="n">
        <v>2</v>
      </c>
      <c r="Q363" s="151" t="n">
        <v>5</v>
      </c>
      <c r="R363" s="149" t="n">
        <v>7</v>
      </c>
    </row>
    <row r="364" customFormat="false" ht="12.8" hidden="true" customHeight="false" outlineLevel="0" collapsed="false">
      <c r="A364" s="128" t="s">
        <v>556</v>
      </c>
      <c r="B364" s="124" t="s">
        <v>499</v>
      </c>
      <c r="C364" s="115" t="s">
        <v>500</v>
      </c>
      <c r="D364" s="116" t="n">
        <v>8</v>
      </c>
      <c r="E364" s="116" t="n">
        <v>2</v>
      </c>
      <c r="F364" s="116" t="n">
        <v>0</v>
      </c>
      <c r="G364" s="117" t="n">
        <v>10</v>
      </c>
      <c r="H364" s="161" t="n">
        <v>2</v>
      </c>
      <c r="I364" s="161" t="n">
        <v>0</v>
      </c>
      <c r="J364" s="118" t="n">
        <v>2</v>
      </c>
      <c r="K364" s="118" t="n">
        <v>11</v>
      </c>
      <c r="L364" s="118" t="n">
        <v>1</v>
      </c>
      <c r="M364" s="117" t="n">
        <v>14</v>
      </c>
      <c r="N364" s="119" t="n">
        <v>0.153846153846154</v>
      </c>
      <c r="O364" s="161" t="n">
        <v>0</v>
      </c>
      <c r="P364" s="161" t="n">
        <v>1</v>
      </c>
      <c r="Q364" s="118" t="n">
        <v>1</v>
      </c>
      <c r="R364" s="117" t="n">
        <v>3</v>
      </c>
    </row>
    <row r="365" customFormat="false" ht="12.8" hidden="true" customHeight="false" outlineLevel="0" collapsed="false">
      <c r="A365" s="128" t="s">
        <v>555</v>
      </c>
      <c r="B365" s="54" t="s">
        <v>211</v>
      </c>
      <c r="C365" s="115" t="s">
        <v>212</v>
      </c>
      <c r="D365" s="148" t="n">
        <v>10</v>
      </c>
      <c r="E365" s="148" t="n">
        <v>0</v>
      </c>
      <c r="F365" s="148" t="n">
        <v>0</v>
      </c>
      <c r="G365" s="149" t="n">
        <v>10</v>
      </c>
      <c r="H365" s="150" t="n">
        <v>0</v>
      </c>
      <c r="I365" s="150" t="n">
        <v>4</v>
      </c>
      <c r="J365" s="151" t="n">
        <v>4</v>
      </c>
      <c r="K365" s="151" t="n">
        <v>6</v>
      </c>
      <c r="L365" s="151" t="n">
        <v>0</v>
      </c>
      <c r="M365" s="149" t="n">
        <v>10</v>
      </c>
      <c r="N365" s="152" t="n">
        <v>0.4</v>
      </c>
      <c r="O365" s="150" t="n">
        <v>0</v>
      </c>
      <c r="P365" s="150" t="n">
        <v>0</v>
      </c>
      <c r="Q365" s="151" t="n">
        <v>0</v>
      </c>
      <c r="R365" s="149" t="n">
        <v>4</v>
      </c>
    </row>
    <row r="366" customFormat="false" ht="12.8" hidden="true" customHeight="false" outlineLevel="0" collapsed="false">
      <c r="A366" s="128" t="s">
        <v>554</v>
      </c>
      <c r="B366" s="54" t="s">
        <v>249</v>
      </c>
      <c r="C366" s="115" t="s">
        <v>250</v>
      </c>
      <c r="D366" s="148" t="n">
        <v>5</v>
      </c>
      <c r="E366" s="148" t="n">
        <v>5</v>
      </c>
      <c r="F366" s="148" t="n">
        <v>0</v>
      </c>
      <c r="G366" s="149" t="n">
        <v>10</v>
      </c>
      <c r="H366" s="150" t="n">
        <v>4</v>
      </c>
      <c r="I366" s="150" t="n">
        <v>6</v>
      </c>
      <c r="J366" s="151" t="n">
        <v>10</v>
      </c>
      <c r="K366" s="151" t="n">
        <v>46</v>
      </c>
      <c r="L366" s="151" t="n">
        <v>0</v>
      </c>
      <c r="M366" s="149" t="n">
        <v>56</v>
      </c>
      <c r="N366" s="159" t="n">
        <v>0.17857142857143</v>
      </c>
      <c r="O366" s="150" t="n">
        <v>3</v>
      </c>
      <c r="P366" s="150" t="n">
        <v>4</v>
      </c>
      <c r="Q366" s="151" t="n">
        <v>7</v>
      </c>
      <c r="R366" s="149" t="n">
        <v>17</v>
      </c>
    </row>
    <row r="367" customFormat="false" ht="12.8" hidden="true" customHeight="false" outlineLevel="0" collapsed="false">
      <c r="A367" s="128" t="s">
        <v>554</v>
      </c>
      <c r="B367" s="54" t="s">
        <v>461</v>
      </c>
      <c r="C367" s="115" t="s">
        <v>462</v>
      </c>
      <c r="D367" s="148" t="n">
        <v>10</v>
      </c>
      <c r="E367" s="148" t="n">
        <v>0</v>
      </c>
      <c r="F367" s="148" t="n">
        <v>0</v>
      </c>
      <c r="G367" s="149" t="n">
        <v>10</v>
      </c>
      <c r="H367" s="150" t="n">
        <v>10</v>
      </c>
      <c r="I367" s="150" t="n">
        <v>0</v>
      </c>
      <c r="J367" s="151" t="n">
        <v>10</v>
      </c>
      <c r="K367" s="151" t="n">
        <v>14</v>
      </c>
      <c r="L367" s="151" t="n">
        <v>0</v>
      </c>
      <c r="M367" s="149" t="n">
        <v>24</v>
      </c>
      <c r="N367" s="159" t="n">
        <v>0.41666666666667</v>
      </c>
      <c r="O367" s="150" t="n">
        <v>2</v>
      </c>
      <c r="P367" s="150" t="n">
        <v>3</v>
      </c>
      <c r="Q367" s="151" t="n">
        <v>5</v>
      </c>
      <c r="R367" s="149" t="n">
        <v>15</v>
      </c>
    </row>
    <row r="368" customFormat="false" ht="12.8" hidden="true" customHeight="false" outlineLevel="0" collapsed="false">
      <c r="A368" s="128" t="s">
        <v>554</v>
      </c>
      <c r="B368" s="54" t="s">
        <v>469</v>
      </c>
      <c r="C368" s="115" t="s">
        <v>470</v>
      </c>
      <c r="D368" s="148" t="n">
        <v>5</v>
      </c>
      <c r="E368" s="148" t="n">
        <v>5</v>
      </c>
      <c r="F368" s="148" t="n">
        <v>0</v>
      </c>
      <c r="G368" s="149" t="n">
        <v>10</v>
      </c>
      <c r="H368" s="150" t="n">
        <v>2</v>
      </c>
      <c r="I368" s="150" t="n">
        <v>0</v>
      </c>
      <c r="J368" s="151" t="n">
        <v>2</v>
      </c>
      <c r="K368" s="151" t="n">
        <v>15</v>
      </c>
      <c r="L368" s="151" t="n">
        <v>0</v>
      </c>
      <c r="M368" s="149" t="n">
        <v>17</v>
      </c>
      <c r="N368" s="159" t="n">
        <v>0.11764705882353</v>
      </c>
      <c r="O368" s="150" t="n">
        <v>0</v>
      </c>
      <c r="P368" s="150" t="n">
        <v>3</v>
      </c>
      <c r="Q368" s="151" t="n">
        <v>3</v>
      </c>
      <c r="R368" s="149" t="n">
        <v>5</v>
      </c>
    </row>
    <row r="369" customFormat="false" ht="12.8" hidden="false" customHeight="false" outlineLevel="0" collapsed="false">
      <c r="A369" s="128" t="s">
        <v>501</v>
      </c>
      <c r="B369" s="124" t="s">
        <v>273</v>
      </c>
      <c r="C369" s="115" t="s">
        <v>274</v>
      </c>
      <c r="D369" s="148" t="n">
        <v>8</v>
      </c>
      <c r="E369" s="148" t="n">
        <v>2</v>
      </c>
      <c r="F369" s="148" t="n">
        <v>0</v>
      </c>
      <c r="G369" s="149" t="n">
        <v>10</v>
      </c>
      <c r="H369" s="150" t="n">
        <v>1</v>
      </c>
      <c r="I369" s="150" t="n">
        <v>1</v>
      </c>
      <c r="J369" s="151" t="n">
        <v>2</v>
      </c>
      <c r="K369" s="151" t="n">
        <v>8</v>
      </c>
      <c r="L369" s="151" t="n">
        <v>0</v>
      </c>
      <c r="M369" s="149" t="n">
        <v>10</v>
      </c>
      <c r="N369" s="152" t="n">
        <v>0.2</v>
      </c>
      <c r="O369" s="150" t="n">
        <v>0</v>
      </c>
      <c r="P369" s="150" t="n">
        <v>0</v>
      </c>
      <c r="Q369" s="151" t="n">
        <v>0</v>
      </c>
      <c r="R369" s="149" t="n">
        <v>2</v>
      </c>
    </row>
    <row r="370" customFormat="false" ht="12.8" hidden="true" customHeight="false" outlineLevel="0" collapsed="false">
      <c r="A370" s="142" t="s">
        <v>553</v>
      </c>
      <c r="B370" s="124" t="s">
        <v>273</v>
      </c>
      <c r="C370" s="115" t="s">
        <v>274</v>
      </c>
      <c r="D370" s="148" t="n">
        <v>8</v>
      </c>
      <c r="E370" s="148" t="n">
        <v>2</v>
      </c>
      <c r="F370" s="148" t="n">
        <v>0</v>
      </c>
      <c r="G370" s="149" t="n">
        <v>10</v>
      </c>
      <c r="H370" s="150" t="n">
        <v>1</v>
      </c>
      <c r="I370" s="150" t="n">
        <v>1</v>
      </c>
      <c r="J370" s="151" t="n">
        <v>2</v>
      </c>
      <c r="K370" s="151" t="n">
        <v>7</v>
      </c>
      <c r="L370" s="151" t="n">
        <v>0</v>
      </c>
      <c r="M370" s="149" t="n">
        <v>9</v>
      </c>
      <c r="N370" s="152" t="n">
        <v>0.22222222222222</v>
      </c>
      <c r="O370" s="150" t="n">
        <v>0</v>
      </c>
      <c r="P370" s="150" t="n">
        <v>0</v>
      </c>
      <c r="Q370" s="151" t="n">
        <v>0</v>
      </c>
      <c r="R370" s="149" t="n">
        <v>2</v>
      </c>
    </row>
    <row r="371" customFormat="false" ht="12.8" hidden="true" customHeight="false" outlineLevel="0" collapsed="false">
      <c r="A371" s="128" t="s">
        <v>555</v>
      </c>
      <c r="B371" s="54" t="s">
        <v>413</v>
      </c>
      <c r="C371" s="115" t="s">
        <v>414</v>
      </c>
      <c r="D371" s="148" t="n">
        <v>10</v>
      </c>
      <c r="E371" s="148" t="n">
        <v>0</v>
      </c>
      <c r="F371" s="148" t="n">
        <v>0</v>
      </c>
      <c r="G371" s="149" t="n">
        <v>10</v>
      </c>
      <c r="H371" s="150" t="n">
        <v>8</v>
      </c>
      <c r="I371" s="150" t="n">
        <v>4</v>
      </c>
      <c r="J371" s="151" t="n">
        <v>12</v>
      </c>
      <c r="K371" s="151" t="n">
        <v>1</v>
      </c>
      <c r="L371" s="151" t="n">
        <v>0</v>
      </c>
      <c r="M371" s="149" t="n">
        <v>13</v>
      </c>
      <c r="N371" s="152" t="n">
        <v>0.92307692307692</v>
      </c>
      <c r="O371" s="150" t="n">
        <v>0</v>
      </c>
      <c r="P371" s="150" t="n">
        <v>0</v>
      </c>
      <c r="Q371" s="151" t="n">
        <v>0</v>
      </c>
      <c r="R371" s="149" t="n">
        <v>12</v>
      </c>
    </row>
    <row r="372" customFormat="false" ht="12.8" hidden="true" customHeight="false" outlineLevel="0" collapsed="false">
      <c r="A372" s="142" t="s">
        <v>553</v>
      </c>
      <c r="B372" s="124" t="s">
        <v>560</v>
      </c>
      <c r="C372" s="115" t="s">
        <v>494</v>
      </c>
      <c r="D372" s="148" t="n">
        <v>7</v>
      </c>
      <c r="E372" s="148" t="n">
        <v>2</v>
      </c>
      <c r="F372" s="148" t="n">
        <v>0</v>
      </c>
      <c r="G372" s="149" t="n">
        <v>9</v>
      </c>
      <c r="H372" s="150" t="n">
        <v>4</v>
      </c>
      <c r="I372" s="150" t="n">
        <v>4</v>
      </c>
      <c r="J372" s="151" t="n">
        <v>8</v>
      </c>
      <c r="K372" s="151" t="n">
        <v>16</v>
      </c>
      <c r="L372" s="151" t="n">
        <v>1</v>
      </c>
      <c r="M372" s="149" t="n">
        <v>25</v>
      </c>
      <c r="N372" s="152" t="n">
        <v>0.333333333333333</v>
      </c>
      <c r="O372" s="150" t="n">
        <v>0</v>
      </c>
      <c r="P372" s="150" t="n">
        <v>1</v>
      </c>
      <c r="Q372" s="151" t="n">
        <v>1</v>
      </c>
      <c r="R372" s="149" t="n">
        <v>9</v>
      </c>
    </row>
    <row r="373" customFormat="false" ht="12.8" hidden="false" customHeight="false" outlineLevel="0" collapsed="false">
      <c r="A373" s="128" t="s">
        <v>501</v>
      </c>
      <c r="B373" s="124" t="s">
        <v>175</v>
      </c>
      <c r="C373" s="115" t="s">
        <v>176</v>
      </c>
      <c r="D373" s="148" t="n">
        <v>9</v>
      </c>
      <c r="E373" s="148" t="n">
        <v>0</v>
      </c>
      <c r="F373" s="148" t="n">
        <v>0</v>
      </c>
      <c r="G373" s="149" t="n">
        <v>9</v>
      </c>
      <c r="H373" s="150" t="n">
        <v>0</v>
      </c>
      <c r="I373" s="150" t="n">
        <v>0</v>
      </c>
      <c r="J373" s="151" t="n">
        <v>0</v>
      </c>
      <c r="K373" s="151" t="n">
        <v>9</v>
      </c>
      <c r="L373" s="151" t="n">
        <v>0</v>
      </c>
      <c r="M373" s="149" t="n">
        <v>9</v>
      </c>
      <c r="N373" s="152" t="n">
        <v>0</v>
      </c>
      <c r="O373" s="150" t="n">
        <v>0</v>
      </c>
      <c r="P373" s="150" t="n">
        <v>0</v>
      </c>
      <c r="Q373" s="151" t="n">
        <v>0</v>
      </c>
      <c r="R373" s="149" t="n">
        <v>0</v>
      </c>
    </row>
    <row r="374" customFormat="false" ht="12.8" hidden="false" customHeight="false" outlineLevel="0" collapsed="false">
      <c r="A374" s="128" t="s">
        <v>501</v>
      </c>
      <c r="B374" s="124" t="s">
        <v>409</v>
      </c>
      <c r="C374" s="115" t="s">
        <v>410</v>
      </c>
      <c r="D374" s="148" t="n">
        <v>7</v>
      </c>
      <c r="E374" s="148" t="n">
        <v>2</v>
      </c>
      <c r="F374" s="148" t="n">
        <v>0</v>
      </c>
      <c r="G374" s="149" t="n">
        <v>9</v>
      </c>
      <c r="H374" s="150" t="n">
        <v>0</v>
      </c>
      <c r="I374" s="150" t="n">
        <v>4</v>
      </c>
      <c r="J374" s="151" t="n">
        <v>4</v>
      </c>
      <c r="K374" s="151" t="n">
        <v>18</v>
      </c>
      <c r="L374" s="151" t="n">
        <v>1</v>
      </c>
      <c r="M374" s="149" t="n">
        <v>23</v>
      </c>
      <c r="N374" s="152" t="n">
        <v>0.18181818181818</v>
      </c>
      <c r="O374" s="150" t="n">
        <v>0</v>
      </c>
      <c r="P374" s="150" t="n">
        <v>0</v>
      </c>
      <c r="Q374" s="151" t="n">
        <v>0</v>
      </c>
      <c r="R374" s="149" t="n">
        <v>4</v>
      </c>
    </row>
    <row r="375" customFormat="false" ht="12.8" hidden="true" customHeight="false" outlineLevel="0" collapsed="false">
      <c r="A375" s="142" t="s">
        <v>553</v>
      </c>
      <c r="B375" s="124" t="s">
        <v>409</v>
      </c>
      <c r="C375" s="115" t="s">
        <v>410</v>
      </c>
      <c r="D375" s="148" t="n">
        <v>7</v>
      </c>
      <c r="E375" s="148" t="n">
        <v>2</v>
      </c>
      <c r="F375" s="148" t="n">
        <v>0</v>
      </c>
      <c r="G375" s="149" t="n">
        <v>9</v>
      </c>
      <c r="H375" s="150" t="n">
        <v>0</v>
      </c>
      <c r="I375" s="150" t="n">
        <v>1</v>
      </c>
      <c r="J375" s="151" t="n">
        <v>1</v>
      </c>
      <c r="K375" s="151" t="n">
        <v>16</v>
      </c>
      <c r="L375" s="151" t="n">
        <v>1</v>
      </c>
      <c r="M375" s="149" t="n">
        <v>18</v>
      </c>
      <c r="N375" s="152" t="n">
        <v>0.05882352941176</v>
      </c>
      <c r="O375" s="150" t="n">
        <v>0</v>
      </c>
      <c r="P375" s="150" t="n">
        <v>0</v>
      </c>
      <c r="Q375" s="151" t="n">
        <v>0</v>
      </c>
      <c r="R375" s="149" t="n">
        <v>1</v>
      </c>
    </row>
    <row r="376" customFormat="false" ht="12.8" hidden="false" customHeight="false" outlineLevel="0" collapsed="false">
      <c r="A376" s="128" t="s">
        <v>501</v>
      </c>
      <c r="B376" s="124" t="s">
        <v>489</v>
      </c>
      <c r="C376" s="153" t="s">
        <v>490</v>
      </c>
      <c r="D376" s="154" t="n">
        <v>8</v>
      </c>
      <c r="E376" s="154" t="n">
        <v>0</v>
      </c>
      <c r="F376" s="154" t="n">
        <v>0</v>
      </c>
      <c r="G376" s="155" t="n">
        <v>8</v>
      </c>
      <c r="H376" s="156" t="n">
        <v>46</v>
      </c>
      <c r="I376" s="156" t="n">
        <v>1</v>
      </c>
      <c r="J376" s="157" t="n">
        <v>47</v>
      </c>
      <c r="K376" s="157" t="n">
        <v>26</v>
      </c>
      <c r="L376" s="157" t="n">
        <v>0</v>
      </c>
      <c r="M376" s="155" t="n">
        <v>73</v>
      </c>
      <c r="N376" s="158" t="n">
        <v>0.64383561643836</v>
      </c>
      <c r="O376" s="156" t="n">
        <v>4</v>
      </c>
      <c r="P376" s="156" t="n">
        <v>0</v>
      </c>
      <c r="Q376" s="157" t="n">
        <v>4</v>
      </c>
      <c r="R376" s="155" t="n">
        <v>51</v>
      </c>
    </row>
    <row r="377" customFormat="false" ht="12.8" hidden="true" customHeight="false" outlineLevel="0" collapsed="false">
      <c r="A377" s="142" t="s">
        <v>553</v>
      </c>
      <c r="B377" s="124" t="s">
        <v>389</v>
      </c>
      <c r="C377" s="115" t="s">
        <v>390</v>
      </c>
      <c r="D377" s="148" t="n">
        <v>8</v>
      </c>
      <c r="E377" s="148" t="n">
        <v>0</v>
      </c>
      <c r="F377" s="148" t="n">
        <v>0</v>
      </c>
      <c r="G377" s="149" t="n">
        <v>8</v>
      </c>
      <c r="H377" s="150" t="n">
        <v>2</v>
      </c>
      <c r="I377" s="150" t="n">
        <v>0</v>
      </c>
      <c r="J377" s="151" t="n">
        <v>2</v>
      </c>
      <c r="K377" s="151" t="n">
        <v>3</v>
      </c>
      <c r="L377" s="151" t="n">
        <v>1</v>
      </c>
      <c r="M377" s="149" t="n">
        <v>6</v>
      </c>
      <c r="N377" s="152" t="n">
        <v>0.4</v>
      </c>
      <c r="O377" s="150" t="n">
        <v>3</v>
      </c>
      <c r="P377" s="150" t="n">
        <v>1</v>
      </c>
      <c r="Q377" s="151" t="n">
        <v>4</v>
      </c>
      <c r="R377" s="149" t="n">
        <v>6</v>
      </c>
    </row>
    <row r="378" customFormat="false" ht="12.8" hidden="true" customHeight="false" outlineLevel="0" collapsed="false">
      <c r="A378" s="128" t="s">
        <v>554</v>
      </c>
      <c r="B378" s="54" t="s">
        <v>63</v>
      </c>
      <c r="C378" s="115" t="s">
        <v>64</v>
      </c>
      <c r="D378" s="148" t="n">
        <v>8</v>
      </c>
      <c r="E378" s="148" t="n">
        <v>0</v>
      </c>
      <c r="F378" s="148" t="n">
        <v>0</v>
      </c>
      <c r="G378" s="149" t="n">
        <v>8</v>
      </c>
      <c r="H378" s="150" t="n">
        <v>0</v>
      </c>
      <c r="I378" s="150" t="n">
        <v>3</v>
      </c>
      <c r="J378" s="151" t="n">
        <v>3</v>
      </c>
      <c r="K378" s="151" t="n">
        <v>6</v>
      </c>
      <c r="L378" s="151" t="n">
        <v>0</v>
      </c>
      <c r="M378" s="149" t="n">
        <v>9</v>
      </c>
      <c r="N378" s="159" t="n">
        <v>0.33333333333333</v>
      </c>
      <c r="O378" s="150" t="n">
        <v>0</v>
      </c>
      <c r="P378" s="150" t="n">
        <v>0</v>
      </c>
      <c r="Q378" s="151" t="n">
        <v>0</v>
      </c>
      <c r="R378" s="149" t="n">
        <v>3</v>
      </c>
    </row>
    <row r="379" customFormat="false" ht="12.8" hidden="true" customHeight="false" outlineLevel="0" collapsed="false">
      <c r="A379" s="142" t="s">
        <v>553</v>
      </c>
      <c r="B379" s="124" t="s">
        <v>63</v>
      </c>
      <c r="C379" s="115" t="s">
        <v>64</v>
      </c>
      <c r="D379" s="148" t="n">
        <v>8</v>
      </c>
      <c r="E379" s="148" t="n">
        <v>0</v>
      </c>
      <c r="F379" s="148" t="n">
        <v>0</v>
      </c>
      <c r="G379" s="149" t="n">
        <v>8</v>
      </c>
      <c r="H379" s="150" t="n">
        <v>0</v>
      </c>
      <c r="I379" s="150" t="n">
        <v>2</v>
      </c>
      <c r="J379" s="151" t="n">
        <v>2</v>
      </c>
      <c r="K379" s="151" t="n">
        <v>4</v>
      </c>
      <c r="L379" s="151" t="n">
        <v>0</v>
      </c>
      <c r="M379" s="149" t="n">
        <v>6</v>
      </c>
      <c r="N379" s="152" t="n">
        <v>0.33333333333333</v>
      </c>
      <c r="O379" s="150" t="n">
        <v>0</v>
      </c>
      <c r="P379" s="150" t="n">
        <v>0</v>
      </c>
      <c r="Q379" s="151" t="n">
        <v>0</v>
      </c>
      <c r="R379" s="149" t="n">
        <v>2</v>
      </c>
    </row>
    <row r="380" customFormat="false" ht="12.8" hidden="false" customHeight="false" outlineLevel="0" collapsed="false">
      <c r="A380" s="128" t="s">
        <v>501</v>
      </c>
      <c r="B380" s="124" t="s">
        <v>495</v>
      </c>
      <c r="C380" s="115" t="s">
        <v>496</v>
      </c>
      <c r="D380" s="148" t="n">
        <v>7</v>
      </c>
      <c r="E380" s="148" t="n">
        <v>1</v>
      </c>
      <c r="F380" s="148" t="n">
        <v>0</v>
      </c>
      <c r="G380" s="149" t="n">
        <v>8</v>
      </c>
      <c r="H380" s="150" t="n">
        <v>1</v>
      </c>
      <c r="I380" s="150" t="n">
        <v>1</v>
      </c>
      <c r="J380" s="151" t="n">
        <v>2</v>
      </c>
      <c r="K380" s="151" t="n">
        <v>17</v>
      </c>
      <c r="L380" s="151" t="n">
        <v>0</v>
      </c>
      <c r="M380" s="149" t="n">
        <v>19</v>
      </c>
      <c r="N380" s="152" t="n">
        <v>0.105263157894737</v>
      </c>
      <c r="O380" s="150" t="n">
        <v>0</v>
      </c>
      <c r="P380" s="150" t="n">
        <v>0</v>
      </c>
      <c r="Q380" s="151" t="n">
        <v>0</v>
      </c>
      <c r="R380" s="149" t="n">
        <v>2</v>
      </c>
    </row>
    <row r="381" customFormat="false" ht="12.8" hidden="true" customHeight="false" outlineLevel="0" collapsed="false">
      <c r="A381" s="128" t="s">
        <v>554</v>
      </c>
      <c r="B381" s="54" t="s">
        <v>497</v>
      </c>
      <c r="C381" s="115" t="s">
        <v>498</v>
      </c>
      <c r="D381" s="148" t="n">
        <v>7</v>
      </c>
      <c r="E381" s="148" t="n">
        <v>1</v>
      </c>
      <c r="F381" s="148" t="n">
        <v>0</v>
      </c>
      <c r="G381" s="149" t="n">
        <v>8</v>
      </c>
      <c r="H381" s="150" t="n">
        <v>2</v>
      </c>
      <c r="I381" s="150" t="n">
        <v>0</v>
      </c>
      <c r="J381" s="151" t="n">
        <v>2</v>
      </c>
      <c r="K381" s="151" t="n">
        <v>24</v>
      </c>
      <c r="L381" s="151" t="n">
        <v>0</v>
      </c>
      <c r="M381" s="149" t="n">
        <v>26</v>
      </c>
      <c r="N381" s="159" t="n">
        <v>0.0769230769230769</v>
      </c>
      <c r="O381" s="150" t="n">
        <v>0</v>
      </c>
      <c r="P381" s="150" t="n">
        <v>3</v>
      </c>
      <c r="Q381" s="151" t="n">
        <v>3</v>
      </c>
      <c r="R381" s="149" t="n">
        <v>5</v>
      </c>
    </row>
    <row r="382" customFormat="false" ht="12.8" hidden="true" customHeight="false" outlineLevel="0" collapsed="false">
      <c r="A382" s="128" t="s">
        <v>555</v>
      </c>
      <c r="B382" s="54" t="s">
        <v>497</v>
      </c>
      <c r="C382" s="115" t="s">
        <v>558</v>
      </c>
      <c r="D382" s="148" t="n">
        <v>7</v>
      </c>
      <c r="E382" s="148" t="n">
        <v>1</v>
      </c>
      <c r="F382" s="148" t="n">
        <v>0</v>
      </c>
      <c r="G382" s="149" t="n">
        <v>8</v>
      </c>
      <c r="H382" s="150" t="n">
        <v>2</v>
      </c>
      <c r="I382" s="150" t="n">
        <v>0</v>
      </c>
      <c r="J382" s="151" t="n">
        <v>2</v>
      </c>
      <c r="K382" s="151" t="n">
        <v>22</v>
      </c>
      <c r="L382" s="151" t="n">
        <v>0</v>
      </c>
      <c r="M382" s="149" t="n">
        <v>24</v>
      </c>
      <c r="N382" s="152" t="n">
        <v>0.0833333333333333</v>
      </c>
      <c r="O382" s="150" t="n">
        <v>0</v>
      </c>
      <c r="P382" s="150" t="n">
        <v>3</v>
      </c>
      <c r="Q382" s="151" t="n">
        <v>3</v>
      </c>
      <c r="R382" s="149" t="n">
        <v>5</v>
      </c>
    </row>
    <row r="383" customFormat="false" ht="12.8" hidden="true" customHeight="false" outlineLevel="0" collapsed="false">
      <c r="A383" s="128" t="s">
        <v>554</v>
      </c>
      <c r="B383" s="54" t="s">
        <v>499</v>
      </c>
      <c r="C383" s="115" t="s">
        <v>500</v>
      </c>
      <c r="D383" s="148" t="n">
        <v>6</v>
      </c>
      <c r="E383" s="148" t="n">
        <v>2</v>
      </c>
      <c r="F383" s="148" t="n">
        <v>0</v>
      </c>
      <c r="G383" s="149" t="n">
        <v>8</v>
      </c>
      <c r="H383" s="150" t="n">
        <v>4</v>
      </c>
      <c r="I383" s="150" t="n">
        <v>0</v>
      </c>
      <c r="J383" s="151" t="n">
        <v>4</v>
      </c>
      <c r="K383" s="151" t="n">
        <v>19</v>
      </c>
      <c r="L383" s="151" t="n">
        <v>0</v>
      </c>
      <c r="M383" s="149" t="n">
        <v>23</v>
      </c>
      <c r="N383" s="159" t="n">
        <v>0.173913043478261</v>
      </c>
      <c r="O383" s="150" t="n">
        <v>0</v>
      </c>
      <c r="P383" s="150" t="n">
        <v>0</v>
      </c>
      <c r="Q383" s="151" t="n">
        <v>0</v>
      </c>
      <c r="R383" s="149" t="n">
        <v>4</v>
      </c>
    </row>
    <row r="384" customFormat="false" ht="12.8" hidden="false" customHeight="false" outlineLevel="0" collapsed="false">
      <c r="A384" s="128" t="s">
        <v>501</v>
      </c>
      <c r="B384" s="124" t="s">
        <v>91</v>
      </c>
      <c r="C384" s="115" t="s">
        <v>92</v>
      </c>
      <c r="D384" s="148" t="n">
        <v>8</v>
      </c>
      <c r="E384" s="148" t="n">
        <v>0</v>
      </c>
      <c r="F384" s="148" t="n">
        <v>0</v>
      </c>
      <c r="G384" s="149" t="n">
        <v>8</v>
      </c>
      <c r="H384" s="150" t="n">
        <v>3</v>
      </c>
      <c r="I384" s="150" t="n">
        <v>0</v>
      </c>
      <c r="J384" s="151" t="n">
        <v>3</v>
      </c>
      <c r="K384" s="151" t="n">
        <v>8</v>
      </c>
      <c r="L384" s="151" t="n">
        <v>0</v>
      </c>
      <c r="M384" s="149" t="n">
        <v>11</v>
      </c>
      <c r="N384" s="152" t="n">
        <v>0.27272727272727</v>
      </c>
      <c r="O384" s="150" t="n">
        <v>0</v>
      </c>
      <c r="P384" s="150" t="n">
        <v>0</v>
      </c>
      <c r="Q384" s="151" t="n">
        <v>0</v>
      </c>
      <c r="R384" s="149" t="n">
        <v>3</v>
      </c>
    </row>
    <row r="385" customFormat="false" ht="12.8" hidden="true" customHeight="false" outlineLevel="0" collapsed="false">
      <c r="A385" s="128" t="s">
        <v>554</v>
      </c>
      <c r="B385" s="54" t="s">
        <v>253</v>
      </c>
      <c r="C385" s="115" t="s">
        <v>254</v>
      </c>
      <c r="D385" s="148" t="n">
        <v>5</v>
      </c>
      <c r="E385" s="148" t="n">
        <v>3</v>
      </c>
      <c r="F385" s="148" t="n">
        <v>0</v>
      </c>
      <c r="G385" s="149" t="n">
        <v>8</v>
      </c>
      <c r="H385" s="150" t="n">
        <v>2</v>
      </c>
      <c r="I385" s="150" t="n">
        <v>2</v>
      </c>
      <c r="J385" s="151" t="n">
        <v>4</v>
      </c>
      <c r="K385" s="151" t="n">
        <v>22</v>
      </c>
      <c r="L385" s="151" t="n">
        <v>0</v>
      </c>
      <c r="M385" s="149" t="n">
        <v>26</v>
      </c>
      <c r="N385" s="159" t="n">
        <v>0.15384615384615</v>
      </c>
      <c r="O385" s="150" t="n">
        <v>0</v>
      </c>
      <c r="P385" s="150" t="n">
        <v>0</v>
      </c>
      <c r="Q385" s="151" t="n">
        <v>0</v>
      </c>
      <c r="R385" s="149" t="n">
        <v>4</v>
      </c>
    </row>
    <row r="386" customFormat="false" ht="12.8" hidden="true" customHeight="false" outlineLevel="0" collapsed="false">
      <c r="A386" s="128" t="s">
        <v>555</v>
      </c>
      <c r="B386" s="54" t="s">
        <v>253</v>
      </c>
      <c r="C386" s="115" t="s">
        <v>254</v>
      </c>
      <c r="D386" s="148" t="n">
        <v>5</v>
      </c>
      <c r="E386" s="148" t="n">
        <v>3</v>
      </c>
      <c r="F386" s="148" t="n">
        <v>0</v>
      </c>
      <c r="G386" s="149" t="n">
        <v>8</v>
      </c>
      <c r="H386" s="150" t="n">
        <v>1</v>
      </c>
      <c r="I386" s="150" t="n">
        <v>2</v>
      </c>
      <c r="J386" s="151" t="n">
        <v>3</v>
      </c>
      <c r="K386" s="151" t="n">
        <v>21</v>
      </c>
      <c r="L386" s="151" t="n">
        <v>0</v>
      </c>
      <c r="M386" s="149" t="n">
        <v>24</v>
      </c>
      <c r="N386" s="152" t="n">
        <v>0.125</v>
      </c>
      <c r="O386" s="150" t="n">
        <v>0</v>
      </c>
      <c r="P386" s="150" t="n">
        <v>0</v>
      </c>
      <c r="Q386" s="151" t="n">
        <v>0</v>
      </c>
      <c r="R386" s="149" t="n">
        <v>3</v>
      </c>
    </row>
    <row r="387" customFormat="false" ht="12.8" hidden="true" customHeight="false" outlineLevel="0" collapsed="false">
      <c r="A387" s="142" t="s">
        <v>553</v>
      </c>
      <c r="B387" s="124" t="s">
        <v>123</v>
      </c>
      <c r="C387" s="115" t="s">
        <v>124</v>
      </c>
      <c r="D387" s="148" t="n">
        <v>8</v>
      </c>
      <c r="E387" s="148" t="n">
        <v>0</v>
      </c>
      <c r="F387" s="148" t="n">
        <v>0</v>
      </c>
      <c r="G387" s="149" t="n">
        <v>8</v>
      </c>
      <c r="H387" s="150" t="n">
        <v>0</v>
      </c>
      <c r="I387" s="150" t="n">
        <v>0</v>
      </c>
      <c r="J387" s="151" t="n">
        <v>0</v>
      </c>
      <c r="K387" s="151" t="n">
        <v>14</v>
      </c>
      <c r="L387" s="151" t="n">
        <v>1</v>
      </c>
      <c r="M387" s="149" t="n">
        <v>15</v>
      </c>
      <c r="N387" s="152" t="n">
        <v>0</v>
      </c>
      <c r="O387" s="150" t="n">
        <v>1</v>
      </c>
      <c r="P387" s="150" t="n">
        <v>0</v>
      </c>
      <c r="Q387" s="151" t="n">
        <v>1</v>
      </c>
      <c r="R387" s="149" t="n">
        <v>1</v>
      </c>
    </row>
    <row r="388" customFormat="false" ht="12.8" hidden="false" customHeight="false" outlineLevel="0" collapsed="false">
      <c r="A388" s="128" t="s">
        <v>501</v>
      </c>
      <c r="B388" s="124" t="s">
        <v>215</v>
      </c>
      <c r="C388" s="115" t="s">
        <v>216</v>
      </c>
      <c r="D388" s="148" t="n">
        <v>6</v>
      </c>
      <c r="E388" s="148" t="n">
        <v>2</v>
      </c>
      <c r="F388" s="148" t="n">
        <v>0</v>
      </c>
      <c r="G388" s="149" t="n">
        <v>8</v>
      </c>
      <c r="H388" s="150" t="n">
        <v>0</v>
      </c>
      <c r="I388" s="150" t="n">
        <v>0</v>
      </c>
      <c r="J388" s="151" t="n">
        <v>0</v>
      </c>
      <c r="K388" s="151" t="n">
        <v>15</v>
      </c>
      <c r="L388" s="151" t="n">
        <v>0</v>
      </c>
      <c r="M388" s="149" t="n">
        <v>15</v>
      </c>
      <c r="N388" s="152" t="n">
        <v>0</v>
      </c>
      <c r="O388" s="150" t="n">
        <v>0</v>
      </c>
      <c r="P388" s="150" t="n">
        <v>0</v>
      </c>
      <c r="Q388" s="151" t="n">
        <v>0</v>
      </c>
      <c r="R388" s="149" t="n">
        <v>0</v>
      </c>
    </row>
    <row r="389" customFormat="false" ht="12.8" hidden="true" customHeight="false" outlineLevel="0" collapsed="false">
      <c r="A389" s="128" t="s">
        <v>556</v>
      </c>
      <c r="B389" s="124" t="s">
        <v>171</v>
      </c>
      <c r="C389" s="115" t="s">
        <v>172</v>
      </c>
      <c r="D389" s="116" t="n">
        <v>8</v>
      </c>
      <c r="E389" s="116" t="n">
        <v>0</v>
      </c>
      <c r="F389" s="116" t="n">
        <v>0</v>
      </c>
      <c r="G389" s="117" t="n">
        <v>8</v>
      </c>
      <c r="H389" s="161" t="n">
        <v>6</v>
      </c>
      <c r="I389" s="161" t="n">
        <v>0</v>
      </c>
      <c r="J389" s="118" t="n">
        <v>6</v>
      </c>
      <c r="K389" s="118" t="n">
        <v>0</v>
      </c>
      <c r="L389" s="118" t="n">
        <v>0</v>
      </c>
      <c r="M389" s="117" t="n">
        <v>6</v>
      </c>
      <c r="N389" s="119" t="n">
        <v>1</v>
      </c>
      <c r="O389" s="161" t="n">
        <v>2</v>
      </c>
      <c r="P389" s="161" t="n">
        <v>0</v>
      </c>
      <c r="Q389" s="118" t="n">
        <v>2</v>
      </c>
      <c r="R389" s="117" t="n">
        <v>8</v>
      </c>
    </row>
    <row r="390" customFormat="false" ht="12.8" hidden="true" customHeight="false" outlineLevel="0" collapsed="false">
      <c r="A390" s="142" t="s">
        <v>553</v>
      </c>
      <c r="B390" s="124" t="s">
        <v>207</v>
      </c>
      <c r="C390" s="115" t="s">
        <v>208</v>
      </c>
      <c r="D390" s="148" t="n">
        <v>8</v>
      </c>
      <c r="E390" s="148" t="n">
        <v>0</v>
      </c>
      <c r="F390" s="148" t="n">
        <v>0</v>
      </c>
      <c r="G390" s="149" t="n">
        <v>8</v>
      </c>
      <c r="H390" s="150" t="n">
        <v>2</v>
      </c>
      <c r="I390" s="150" t="n">
        <v>0</v>
      </c>
      <c r="J390" s="151" t="n">
        <v>2</v>
      </c>
      <c r="K390" s="151" t="n">
        <v>9</v>
      </c>
      <c r="L390" s="151" t="n">
        <v>0</v>
      </c>
      <c r="M390" s="149" t="n">
        <v>11</v>
      </c>
      <c r="N390" s="152" t="n">
        <v>0.18181818181818</v>
      </c>
      <c r="O390" s="150" t="n">
        <v>0</v>
      </c>
      <c r="P390" s="150" t="n">
        <v>0</v>
      </c>
      <c r="Q390" s="151" t="n">
        <v>0</v>
      </c>
      <c r="R390" s="149" t="n">
        <v>2</v>
      </c>
    </row>
    <row r="391" customFormat="false" ht="12.8" hidden="false" customHeight="false" outlineLevel="0" collapsed="false">
      <c r="A391" s="128" t="s">
        <v>501</v>
      </c>
      <c r="B391" s="124" t="s">
        <v>207</v>
      </c>
      <c r="C391" s="115" t="s">
        <v>208</v>
      </c>
      <c r="D391" s="148" t="n">
        <v>8</v>
      </c>
      <c r="E391" s="148" t="n">
        <v>0</v>
      </c>
      <c r="F391" s="148" t="n">
        <v>0</v>
      </c>
      <c r="G391" s="149" t="n">
        <v>8</v>
      </c>
      <c r="H391" s="150" t="n">
        <v>2</v>
      </c>
      <c r="I391" s="150" t="n">
        <v>0</v>
      </c>
      <c r="J391" s="151" t="n">
        <v>2</v>
      </c>
      <c r="K391" s="151" t="n">
        <v>9</v>
      </c>
      <c r="L391" s="151" t="n">
        <v>0</v>
      </c>
      <c r="M391" s="149" t="n">
        <v>11</v>
      </c>
      <c r="N391" s="152" t="n">
        <v>0.18181818181818</v>
      </c>
      <c r="O391" s="150" t="n">
        <v>0</v>
      </c>
      <c r="P391" s="150" t="n">
        <v>0</v>
      </c>
      <c r="Q391" s="151" t="n">
        <v>0</v>
      </c>
      <c r="R391" s="149" t="n">
        <v>2</v>
      </c>
    </row>
    <row r="392" customFormat="false" ht="12.8" hidden="false" customHeight="false" outlineLevel="0" collapsed="false">
      <c r="A392" s="128" t="s">
        <v>501</v>
      </c>
      <c r="B392" s="124" t="s">
        <v>241</v>
      </c>
      <c r="C392" s="115" t="s">
        <v>242</v>
      </c>
      <c r="D392" s="148" t="n">
        <v>7</v>
      </c>
      <c r="E392" s="148" t="n">
        <v>1</v>
      </c>
      <c r="F392" s="148" t="n">
        <v>0</v>
      </c>
      <c r="G392" s="149" t="n">
        <v>8</v>
      </c>
      <c r="H392" s="150" t="n">
        <v>6</v>
      </c>
      <c r="I392" s="150" t="n">
        <v>0</v>
      </c>
      <c r="J392" s="151" t="n">
        <v>6</v>
      </c>
      <c r="K392" s="151" t="n">
        <v>13</v>
      </c>
      <c r="L392" s="151" t="n">
        <v>0</v>
      </c>
      <c r="M392" s="149" t="n">
        <v>19</v>
      </c>
      <c r="N392" s="152" t="n">
        <v>0.31578947368421</v>
      </c>
      <c r="O392" s="150" t="n">
        <v>0</v>
      </c>
      <c r="P392" s="150" t="n">
        <v>1</v>
      </c>
      <c r="Q392" s="151" t="n">
        <v>1</v>
      </c>
      <c r="R392" s="149" t="n">
        <v>7</v>
      </c>
    </row>
    <row r="393" customFormat="false" ht="12.8" hidden="true" customHeight="false" outlineLevel="0" collapsed="false">
      <c r="A393" s="142" t="s">
        <v>553</v>
      </c>
      <c r="B393" s="124" t="s">
        <v>241</v>
      </c>
      <c r="C393" s="115" t="s">
        <v>242</v>
      </c>
      <c r="D393" s="148" t="n">
        <v>7</v>
      </c>
      <c r="E393" s="148" t="n">
        <v>1</v>
      </c>
      <c r="F393" s="148" t="n">
        <v>0</v>
      </c>
      <c r="G393" s="149" t="n">
        <v>8</v>
      </c>
      <c r="H393" s="150" t="n">
        <v>5</v>
      </c>
      <c r="I393" s="150" t="n">
        <v>0</v>
      </c>
      <c r="J393" s="151" t="n">
        <v>5</v>
      </c>
      <c r="K393" s="151" t="n">
        <v>12</v>
      </c>
      <c r="L393" s="151" t="n">
        <v>0</v>
      </c>
      <c r="M393" s="149" t="n">
        <v>17</v>
      </c>
      <c r="N393" s="152" t="n">
        <v>0.29411764705882</v>
      </c>
      <c r="O393" s="150" t="n">
        <v>0</v>
      </c>
      <c r="P393" s="150" t="n">
        <v>1</v>
      </c>
      <c r="Q393" s="151" t="n">
        <v>1</v>
      </c>
      <c r="R393" s="149" t="n">
        <v>6</v>
      </c>
    </row>
    <row r="394" customFormat="false" ht="12.8" hidden="true" customHeight="false" outlineLevel="0" collapsed="false">
      <c r="A394" s="128" t="s">
        <v>555</v>
      </c>
      <c r="B394" s="54" t="s">
        <v>345</v>
      </c>
      <c r="C394" s="115" t="s">
        <v>346</v>
      </c>
      <c r="D394" s="148" t="n">
        <v>8</v>
      </c>
      <c r="E394" s="148" t="n">
        <v>0</v>
      </c>
      <c r="F394" s="148" t="n">
        <v>0</v>
      </c>
      <c r="G394" s="149" t="n">
        <v>8</v>
      </c>
      <c r="H394" s="150" t="n">
        <v>5</v>
      </c>
      <c r="I394" s="150" t="n">
        <v>0</v>
      </c>
      <c r="J394" s="151" t="n">
        <v>5</v>
      </c>
      <c r="K394" s="151" t="n">
        <v>12</v>
      </c>
      <c r="L394" s="151" t="n">
        <v>1</v>
      </c>
      <c r="M394" s="149" t="n">
        <v>18</v>
      </c>
      <c r="N394" s="152" t="n">
        <v>0.29411764705882</v>
      </c>
      <c r="O394" s="150" t="n">
        <v>5</v>
      </c>
      <c r="P394" s="150" t="n">
        <v>0</v>
      </c>
      <c r="Q394" s="151" t="n">
        <v>5</v>
      </c>
      <c r="R394" s="149" t="n">
        <v>10</v>
      </c>
    </row>
    <row r="395" customFormat="false" ht="12.8" hidden="true" customHeight="false" outlineLevel="0" collapsed="false">
      <c r="A395" s="128" t="s">
        <v>555</v>
      </c>
      <c r="B395" s="54" t="s">
        <v>337</v>
      </c>
      <c r="C395" s="115" t="s">
        <v>338</v>
      </c>
      <c r="D395" s="148" t="n">
        <v>7</v>
      </c>
      <c r="E395" s="148" t="n">
        <v>1</v>
      </c>
      <c r="F395" s="148" t="n">
        <v>0</v>
      </c>
      <c r="G395" s="149" t="n">
        <v>8</v>
      </c>
      <c r="H395" s="150" t="n">
        <v>0</v>
      </c>
      <c r="I395" s="150" t="n">
        <v>0</v>
      </c>
      <c r="J395" s="151" t="n">
        <v>0</v>
      </c>
      <c r="K395" s="151" t="n">
        <v>7</v>
      </c>
      <c r="L395" s="151" t="n">
        <v>1</v>
      </c>
      <c r="M395" s="149" t="n">
        <v>8</v>
      </c>
      <c r="N395" s="152" t="n">
        <v>0</v>
      </c>
      <c r="O395" s="150" t="n">
        <v>1</v>
      </c>
      <c r="P395" s="150" t="n">
        <v>2</v>
      </c>
      <c r="Q395" s="151" t="n">
        <v>3</v>
      </c>
      <c r="R395" s="149" t="n">
        <v>3</v>
      </c>
    </row>
    <row r="396" customFormat="false" ht="12.8" hidden="true" customHeight="false" outlineLevel="0" collapsed="false">
      <c r="A396" s="128" t="s">
        <v>556</v>
      </c>
      <c r="B396" s="123" t="s">
        <v>59</v>
      </c>
      <c r="C396" s="115" t="s">
        <v>60</v>
      </c>
      <c r="D396" s="116" t="n">
        <v>7</v>
      </c>
      <c r="E396" s="116" t="n">
        <v>0</v>
      </c>
      <c r="F396" s="116" t="n">
        <v>0</v>
      </c>
      <c r="G396" s="117" t="n">
        <v>7</v>
      </c>
      <c r="H396" s="161" t="n">
        <v>7</v>
      </c>
      <c r="I396" s="161" t="n">
        <v>5</v>
      </c>
      <c r="J396" s="118" t="n">
        <v>12</v>
      </c>
      <c r="K396" s="118" t="n">
        <v>19</v>
      </c>
      <c r="L396" s="118" t="n">
        <v>2</v>
      </c>
      <c r="M396" s="117" t="n">
        <v>33</v>
      </c>
      <c r="N396" s="119" t="n">
        <v>0.38709677419355</v>
      </c>
      <c r="O396" s="161" t="n">
        <v>1</v>
      </c>
      <c r="P396" s="161" t="n">
        <v>4</v>
      </c>
      <c r="Q396" s="118" t="n">
        <v>5</v>
      </c>
      <c r="R396" s="117" t="n">
        <v>17</v>
      </c>
    </row>
    <row r="397" customFormat="false" ht="12.8" hidden="true" customHeight="false" outlineLevel="0" collapsed="false">
      <c r="A397" s="128" t="s">
        <v>554</v>
      </c>
      <c r="B397" s="54" t="s">
        <v>560</v>
      </c>
      <c r="C397" s="115" t="s">
        <v>494</v>
      </c>
      <c r="D397" s="148" t="n">
        <v>6</v>
      </c>
      <c r="E397" s="148" t="n">
        <v>1</v>
      </c>
      <c r="F397" s="148" t="n">
        <v>0</v>
      </c>
      <c r="G397" s="149" t="n">
        <v>7</v>
      </c>
      <c r="H397" s="150" t="n">
        <v>5</v>
      </c>
      <c r="I397" s="150" t="n">
        <v>6</v>
      </c>
      <c r="J397" s="151" t="n">
        <v>11</v>
      </c>
      <c r="K397" s="151" t="n">
        <v>14</v>
      </c>
      <c r="L397" s="151" t="n">
        <v>0</v>
      </c>
      <c r="M397" s="149" t="n">
        <v>25</v>
      </c>
      <c r="N397" s="159" t="n">
        <v>0.44</v>
      </c>
      <c r="O397" s="150" t="n">
        <v>0</v>
      </c>
      <c r="P397" s="150" t="n">
        <v>1</v>
      </c>
      <c r="Q397" s="151" t="n">
        <v>1</v>
      </c>
      <c r="R397" s="149" t="n">
        <v>12</v>
      </c>
    </row>
    <row r="398" customFormat="false" ht="12.8" hidden="false" customHeight="false" outlineLevel="0" collapsed="false">
      <c r="A398" s="128" t="s">
        <v>501</v>
      </c>
      <c r="B398" s="124" t="s">
        <v>147</v>
      </c>
      <c r="C398" s="115" t="s">
        <v>148</v>
      </c>
      <c r="D398" s="148" t="n">
        <v>7</v>
      </c>
      <c r="E398" s="148" t="n">
        <v>0</v>
      </c>
      <c r="F398" s="148" t="n">
        <v>0</v>
      </c>
      <c r="G398" s="149" t="n">
        <v>7</v>
      </c>
      <c r="H398" s="150" t="n">
        <v>0</v>
      </c>
      <c r="I398" s="150" t="n">
        <v>0</v>
      </c>
      <c r="J398" s="151" t="n">
        <v>0</v>
      </c>
      <c r="K398" s="151" t="n">
        <v>4</v>
      </c>
      <c r="L398" s="151" t="n">
        <v>0</v>
      </c>
      <c r="M398" s="149" t="n">
        <v>4</v>
      </c>
      <c r="N398" s="152" t="n">
        <v>0</v>
      </c>
      <c r="O398" s="150" t="n">
        <v>0</v>
      </c>
      <c r="P398" s="150" t="n">
        <v>0</v>
      </c>
      <c r="Q398" s="151" t="n">
        <v>0</v>
      </c>
      <c r="R398" s="149" t="n">
        <v>0</v>
      </c>
    </row>
    <row r="399" customFormat="false" ht="12.8" hidden="true" customHeight="false" outlineLevel="0" collapsed="false">
      <c r="A399" s="142" t="s">
        <v>553</v>
      </c>
      <c r="B399" s="124" t="s">
        <v>159</v>
      </c>
      <c r="C399" s="115" t="s">
        <v>160</v>
      </c>
      <c r="D399" s="148" t="n">
        <v>6</v>
      </c>
      <c r="E399" s="148" t="n">
        <v>1</v>
      </c>
      <c r="F399" s="148" t="n">
        <v>0</v>
      </c>
      <c r="G399" s="149" t="n">
        <v>7</v>
      </c>
      <c r="H399" s="150" t="n">
        <v>0</v>
      </c>
      <c r="I399" s="150" t="n">
        <v>0</v>
      </c>
      <c r="J399" s="151" t="n">
        <v>0</v>
      </c>
      <c r="K399" s="151" t="n">
        <v>3</v>
      </c>
      <c r="L399" s="151" t="n">
        <v>0</v>
      </c>
      <c r="M399" s="149" t="n">
        <v>3</v>
      </c>
      <c r="N399" s="152" t="n">
        <v>0</v>
      </c>
      <c r="O399" s="150" t="n">
        <v>0</v>
      </c>
      <c r="P399" s="150" t="n">
        <v>0</v>
      </c>
      <c r="Q399" s="151" t="n">
        <v>0</v>
      </c>
      <c r="R399" s="149" t="n">
        <v>0</v>
      </c>
    </row>
    <row r="400" customFormat="false" ht="12.8" hidden="true" customHeight="false" outlineLevel="0" collapsed="false">
      <c r="A400" s="142" t="s">
        <v>553</v>
      </c>
      <c r="B400" s="124" t="s">
        <v>465</v>
      </c>
      <c r="C400" s="115" t="s">
        <v>466</v>
      </c>
      <c r="D400" s="148" t="n">
        <v>6</v>
      </c>
      <c r="E400" s="148" t="n">
        <v>1</v>
      </c>
      <c r="F400" s="148" t="n">
        <v>0</v>
      </c>
      <c r="G400" s="149" t="n">
        <v>7</v>
      </c>
      <c r="H400" s="150" t="n">
        <v>0</v>
      </c>
      <c r="I400" s="150" t="n">
        <v>0</v>
      </c>
      <c r="J400" s="151" t="n">
        <v>0</v>
      </c>
      <c r="K400" s="151" t="n">
        <v>9</v>
      </c>
      <c r="L400" s="151" t="n">
        <v>0</v>
      </c>
      <c r="M400" s="149" t="n">
        <v>9</v>
      </c>
      <c r="N400" s="152" t="n">
        <v>0</v>
      </c>
      <c r="O400" s="150" t="n">
        <v>0</v>
      </c>
      <c r="P400" s="150" t="n">
        <v>0</v>
      </c>
      <c r="Q400" s="151" t="n">
        <v>0</v>
      </c>
      <c r="R400" s="149" t="n">
        <v>0</v>
      </c>
    </row>
    <row r="401" customFormat="false" ht="12.8" hidden="true" customHeight="false" outlineLevel="0" collapsed="false">
      <c r="A401" s="128" t="s">
        <v>556</v>
      </c>
      <c r="B401" s="124" t="s">
        <v>219</v>
      </c>
      <c r="C401" s="115" t="s">
        <v>220</v>
      </c>
      <c r="D401" s="116" t="n">
        <v>7</v>
      </c>
      <c r="E401" s="116" t="n">
        <v>0</v>
      </c>
      <c r="F401" s="116" t="n">
        <v>0</v>
      </c>
      <c r="G401" s="117" t="n">
        <v>7</v>
      </c>
      <c r="H401" s="161" t="n">
        <v>2</v>
      </c>
      <c r="I401" s="161" t="n">
        <v>4</v>
      </c>
      <c r="J401" s="118" t="n">
        <v>6</v>
      </c>
      <c r="K401" s="118" t="n">
        <v>3</v>
      </c>
      <c r="L401" s="118" t="n">
        <v>0</v>
      </c>
      <c r="M401" s="117" t="n">
        <v>9</v>
      </c>
      <c r="N401" s="119" t="n">
        <v>0.66666666666667</v>
      </c>
      <c r="O401" s="161" t="n">
        <v>0</v>
      </c>
      <c r="P401" s="161" t="n">
        <v>0</v>
      </c>
      <c r="Q401" s="118" t="n">
        <v>0</v>
      </c>
      <c r="R401" s="117" t="n">
        <v>6</v>
      </c>
    </row>
    <row r="402" customFormat="false" ht="12.8" hidden="true" customHeight="false" outlineLevel="0" collapsed="false">
      <c r="A402" s="142" t="s">
        <v>553</v>
      </c>
      <c r="B402" s="124" t="s">
        <v>249</v>
      </c>
      <c r="C402" s="115" t="s">
        <v>250</v>
      </c>
      <c r="D402" s="148" t="n">
        <v>3</v>
      </c>
      <c r="E402" s="148" t="n">
        <v>4</v>
      </c>
      <c r="F402" s="148" t="n">
        <v>0</v>
      </c>
      <c r="G402" s="149" t="n">
        <v>7</v>
      </c>
      <c r="H402" s="150" t="n">
        <v>3</v>
      </c>
      <c r="I402" s="150" t="n">
        <v>2</v>
      </c>
      <c r="J402" s="151" t="n">
        <v>5</v>
      </c>
      <c r="K402" s="151" t="n">
        <v>49</v>
      </c>
      <c r="L402" s="151" t="n">
        <v>0</v>
      </c>
      <c r="M402" s="149" t="n">
        <v>54</v>
      </c>
      <c r="N402" s="152" t="n">
        <v>0.09259259259259</v>
      </c>
      <c r="O402" s="150" t="n">
        <v>7</v>
      </c>
      <c r="P402" s="150" t="n">
        <v>5</v>
      </c>
      <c r="Q402" s="151" t="n">
        <v>12</v>
      </c>
      <c r="R402" s="149" t="n">
        <v>17</v>
      </c>
    </row>
    <row r="403" customFormat="false" ht="12.8" hidden="false" customHeight="false" outlineLevel="0" collapsed="false">
      <c r="A403" s="128" t="s">
        <v>501</v>
      </c>
      <c r="B403" s="124" t="s">
        <v>357</v>
      </c>
      <c r="C403" s="115" t="s">
        <v>358</v>
      </c>
      <c r="D403" s="148" t="n">
        <v>7</v>
      </c>
      <c r="E403" s="148" t="n">
        <v>0</v>
      </c>
      <c r="F403" s="148" t="n">
        <v>0</v>
      </c>
      <c r="G403" s="149" t="n">
        <v>7</v>
      </c>
      <c r="H403" s="150" t="n">
        <v>1</v>
      </c>
      <c r="I403" s="150" t="n">
        <v>0</v>
      </c>
      <c r="J403" s="151" t="n">
        <v>1</v>
      </c>
      <c r="K403" s="151" t="n">
        <v>16</v>
      </c>
      <c r="L403" s="151" t="n">
        <v>0</v>
      </c>
      <c r="M403" s="149" t="n">
        <v>17</v>
      </c>
      <c r="N403" s="152" t="n">
        <v>0.05882352941176</v>
      </c>
      <c r="O403" s="150" t="n">
        <v>1</v>
      </c>
      <c r="P403" s="150" t="n">
        <v>0</v>
      </c>
      <c r="Q403" s="151" t="n">
        <v>1</v>
      </c>
      <c r="R403" s="149" t="n">
        <v>2</v>
      </c>
    </row>
    <row r="404" customFormat="false" ht="12.8" hidden="false" customHeight="false" outlineLevel="0" collapsed="false">
      <c r="A404" s="128" t="s">
        <v>501</v>
      </c>
      <c r="B404" s="124" t="s">
        <v>441</v>
      </c>
      <c r="C404" s="115" t="s">
        <v>442</v>
      </c>
      <c r="D404" s="148" t="n">
        <v>7</v>
      </c>
      <c r="E404" s="148" t="n">
        <v>0</v>
      </c>
      <c r="F404" s="148" t="n">
        <v>0</v>
      </c>
      <c r="G404" s="149" t="n">
        <v>7</v>
      </c>
      <c r="H404" s="150" t="n">
        <v>0</v>
      </c>
      <c r="I404" s="150" t="n">
        <v>3</v>
      </c>
      <c r="J404" s="151" t="n">
        <v>3</v>
      </c>
      <c r="K404" s="151" t="n">
        <v>0</v>
      </c>
      <c r="L404" s="151" t="n">
        <v>0</v>
      </c>
      <c r="M404" s="149" t="n">
        <v>3</v>
      </c>
      <c r="N404" s="152" t="n">
        <v>1</v>
      </c>
      <c r="O404" s="150" t="n">
        <v>0</v>
      </c>
      <c r="P404" s="150" t="n">
        <v>0</v>
      </c>
      <c r="Q404" s="151" t="n">
        <v>0</v>
      </c>
      <c r="R404" s="149" t="n">
        <v>3</v>
      </c>
    </row>
    <row r="405" customFormat="false" ht="12.8" hidden="true" customHeight="false" outlineLevel="0" collapsed="false">
      <c r="A405" s="142" t="s">
        <v>553</v>
      </c>
      <c r="B405" s="124" t="s">
        <v>495</v>
      </c>
      <c r="C405" s="115" t="s">
        <v>557</v>
      </c>
      <c r="D405" s="148" t="n">
        <v>5</v>
      </c>
      <c r="E405" s="148" t="n">
        <v>1</v>
      </c>
      <c r="F405" s="148" t="n">
        <v>0</v>
      </c>
      <c r="G405" s="149" t="n">
        <v>6</v>
      </c>
      <c r="H405" s="150" t="n">
        <v>1</v>
      </c>
      <c r="I405" s="150" t="n">
        <v>1</v>
      </c>
      <c r="J405" s="151" t="n">
        <v>2</v>
      </c>
      <c r="K405" s="151" t="n">
        <v>15</v>
      </c>
      <c r="L405" s="151" t="n">
        <v>0</v>
      </c>
      <c r="M405" s="149" t="n">
        <v>17</v>
      </c>
      <c r="N405" s="152" t="n">
        <v>0.117647058823529</v>
      </c>
      <c r="O405" s="150" t="n">
        <v>0</v>
      </c>
      <c r="P405" s="150" t="n">
        <v>0</v>
      </c>
      <c r="Q405" s="151" t="n">
        <v>0</v>
      </c>
      <c r="R405" s="149" t="n">
        <v>2</v>
      </c>
    </row>
    <row r="406" customFormat="false" ht="12.8" hidden="false" customHeight="false" outlineLevel="0" collapsed="false">
      <c r="A406" s="128" t="s">
        <v>501</v>
      </c>
      <c r="B406" s="124" t="s">
        <v>99</v>
      </c>
      <c r="C406" s="115" t="s">
        <v>100</v>
      </c>
      <c r="D406" s="148" t="n">
        <v>5</v>
      </c>
      <c r="E406" s="148" t="n">
        <v>1</v>
      </c>
      <c r="F406" s="148" t="n">
        <v>0</v>
      </c>
      <c r="G406" s="149" t="n">
        <v>6</v>
      </c>
      <c r="H406" s="150" t="n">
        <v>4</v>
      </c>
      <c r="I406" s="150" t="n">
        <v>0</v>
      </c>
      <c r="J406" s="151" t="n">
        <v>4</v>
      </c>
      <c r="K406" s="151" t="n">
        <v>7</v>
      </c>
      <c r="L406" s="151" t="n">
        <v>0</v>
      </c>
      <c r="M406" s="149" t="n">
        <v>11</v>
      </c>
      <c r="N406" s="152" t="n">
        <v>0.36363636363636</v>
      </c>
      <c r="O406" s="150" t="n">
        <v>1</v>
      </c>
      <c r="P406" s="150" t="n">
        <v>0</v>
      </c>
      <c r="Q406" s="151" t="n">
        <v>1</v>
      </c>
      <c r="R406" s="149" t="n">
        <v>5</v>
      </c>
    </row>
    <row r="407" customFormat="false" ht="12.8" hidden="true" customHeight="false" outlineLevel="0" collapsed="false">
      <c r="A407" s="142" t="s">
        <v>553</v>
      </c>
      <c r="B407" s="124" t="s">
        <v>91</v>
      </c>
      <c r="C407" s="115" t="s">
        <v>92</v>
      </c>
      <c r="D407" s="148" t="n">
        <v>6</v>
      </c>
      <c r="E407" s="148" t="n">
        <v>0</v>
      </c>
      <c r="F407" s="148" t="n">
        <v>0</v>
      </c>
      <c r="G407" s="149" t="n">
        <v>6</v>
      </c>
      <c r="H407" s="150" t="n">
        <v>2</v>
      </c>
      <c r="I407" s="150" t="n">
        <v>0</v>
      </c>
      <c r="J407" s="151" t="n">
        <v>2</v>
      </c>
      <c r="K407" s="151" t="n">
        <v>7</v>
      </c>
      <c r="L407" s="151" t="n">
        <v>0</v>
      </c>
      <c r="M407" s="149" t="n">
        <v>9</v>
      </c>
      <c r="N407" s="152" t="n">
        <v>0.22222222222222</v>
      </c>
      <c r="O407" s="150" t="n">
        <v>0</v>
      </c>
      <c r="P407" s="150" t="n">
        <v>0</v>
      </c>
      <c r="Q407" s="151" t="n">
        <v>0</v>
      </c>
      <c r="R407" s="149" t="n">
        <v>2</v>
      </c>
    </row>
    <row r="408" customFormat="false" ht="12.8" hidden="true" customHeight="false" outlineLevel="0" collapsed="false">
      <c r="A408" s="128" t="s">
        <v>554</v>
      </c>
      <c r="B408" s="54" t="s">
        <v>159</v>
      </c>
      <c r="C408" s="115" t="s">
        <v>160</v>
      </c>
      <c r="D408" s="148" t="n">
        <v>4</v>
      </c>
      <c r="E408" s="148" t="n">
        <v>2</v>
      </c>
      <c r="F408" s="148" t="n">
        <v>0</v>
      </c>
      <c r="G408" s="149" t="n">
        <v>6</v>
      </c>
      <c r="H408" s="150" t="n">
        <v>0</v>
      </c>
      <c r="I408" s="150" t="n">
        <v>0</v>
      </c>
      <c r="J408" s="151" t="n">
        <v>0</v>
      </c>
      <c r="K408" s="151" t="n">
        <v>6</v>
      </c>
      <c r="L408" s="151" t="n">
        <v>0</v>
      </c>
      <c r="M408" s="149" t="n">
        <v>6</v>
      </c>
      <c r="N408" s="159" t="n">
        <v>0</v>
      </c>
      <c r="O408" s="150" t="n">
        <v>0</v>
      </c>
      <c r="P408" s="150" t="n">
        <v>0</v>
      </c>
      <c r="Q408" s="151" t="n">
        <v>0</v>
      </c>
      <c r="R408" s="149" t="n">
        <v>0</v>
      </c>
    </row>
    <row r="409" customFormat="false" ht="12.8" hidden="true" customHeight="false" outlineLevel="0" collapsed="false">
      <c r="A409" s="128" t="s">
        <v>554</v>
      </c>
      <c r="B409" s="54" t="s">
        <v>175</v>
      </c>
      <c r="C409" s="115" t="s">
        <v>176</v>
      </c>
      <c r="D409" s="148" t="n">
        <v>6</v>
      </c>
      <c r="E409" s="148" t="n">
        <v>0</v>
      </c>
      <c r="F409" s="148" t="n">
        <v>0</v>
      </c>
      <c r="G409" s="149" t="n">
        <v>6</v>
      </c>
      <c r="H409" s="150" t="n">
        <v>0</v>
      </c>
      <c r="I409" s="150" t="n">
        <v>0</v>
      </c>
      <c r="J409" s="151" t="n">
        <v>0</v>
      </c>
      <c r="K409" s="151" t="n">
        <v>6</v>
      </c>
      <c r="L409" s="151" t="n">
        <v>0</v>
      </c>
      <c r="M409" s="149" t="n">
        <v>6</v>
      </c>
      <c r="N409" s="159" t="n">
        <v>0</v>
      </c>
      <c r="O409" s="150" t="n">
        <v>0</v>
      </c>
      <c r="P409" s="150" t="n">
        <v>0</v>
      </c>
      <c r="Q409" s="151" t="n">
        <v>0</v>
      </c>
      <c r="R409" s="149" t="n">
        <v>0</v>
      </c>
    </row>
    <row r="410" customFormat="false" ht="12.8" hidden="true" customHeight="false" outlineLevel="0" collapsed="false">
      <c r="A410" s="128" t="s">
        <v>554</v>
      </c>
      <c r="B410" s="54" t="s">
        <v>465</v>
      </c>
      <c r="C410" s="115" t="s">
        <v>466</v>
      </c>
      <c r="D410" s="148" t="n">
        <v>6</v>
      </c>
      <c r="E410" s="148" t="n">
        <v>0</v>
      </c>
      <c r="F410" s="148" t="n">
        <v>0</v>
      </c>
      <c r="G410" s="149" t="n">
        <v>6</v>
      </c>
      <c r="H410" s="150" t="n">
        <v>0</v>
      </c>
      <c r="I410" s="150" t="n">
        <v>0</v>
      </c>
      <c r="J410" s="151" t="n">
        <v>0</v>
      </c>
      <c r="K410" s="151" t="n">
        <v>10</v>
      </c>
      <c r="L410" s="151" t="n">
        <v>0</v>
      </c>
      <c r="M410" s="149" t="n">
        <v>10</v>
      </c>
      <c r="N410" s="159" t="n">
        <v>0</v>
      </c>
      <c r="O410" s="150" t="n">
        <v>0</v>
      </c>
      <c r="P410" s="150" t="n">
        <v>0</v>
      </c>
      <c r="Q410" s="151" t="n">
        <v>0</v>
      </c>
      <c r="R410" s="149" t="n">
        <v>0</v>
      </c>
    </row>
    <row r="411" customFormat="false" ht="12.8" hidden="false" customHeight="false" outlineLevel="0" collapsed="false">
      <c r="A411" s="128" t="s">
        <v>501</v>
      </c>
      <c r="B411" s="124" t="s">
        <v>223</v>
      </c>
      <c r="C411" s="115" t="s">
        <v>224</v>
      </c>
      <c r="D411" s="148" t="n">
        <v>5</v>
      </c>
      <c r="E411" s="148" t="n">
        <v>1</v>
      </c>
      <c r="F411" s="148" t="n">
        <v>0</v>
      </c>
      <c r="G411" s="149" t="n">
        <v>6</v>
      </c>
      <c r="H411" s="150" t="n">
        <v>0</v>
      </c>
      <c r="I411" s="150" t="n">
        <v>0</v>
      </c>
      <c r="J411" s="151" t="n">
        <v>0</v>
      </c>
      <c r="K411" s="151" t="n">
        <v>9</v>
      </c>
      <c r="L411" s="151" t="n">
        <v>0</v>
      </c>
      <c r="M411" s="149" t="n">
        <v>9</v>
      </c>
      <c r="N411" s="152" t="n">
        <v>0</v>
      </c>
      <c r="O411" s="150" t="n">
        <v>0</v>
      </c>
      <c r="P411" s="150" t="n">
        <v>0</v>
      </c>
      <c r="Q411" s="151" t="n">
        <v>0</v>
      </c>
      <c r="R411" s="149" t="n">
        <v>0</v>
      </c>
    </row>
    <row r="412" customFormat="false" ht="12.8" hidden="false" customHeight="false" outlineLevel="0" collapsed="false">
      <c r="A412" s="128" t="s">
        <v>501</v>
      </c>
      <c r="B412" s="124" t="s">
        <v>333</v>
      </c>
      <c r="C412" s="115" t="s">
        <v>334</v>
      </c>
      <c r="D412" s="148" t="n">
        <v>5</v>
      </c>
      <c r="E412" s="148" t="n">
        <v>1</v>
      </c>
      <c r="F412" s="148" t="n">
        <v>0</v>
      </c>
      <c r="G412" s="149" t="n">
        <v>6</v>
      </c>
      <c r="H412" s="150" t="n">
        <v>3</v>
      </c>
      <c r="I412" s="150" t="n">
        <v>1</v>
      </c>
      <c r="J412" s="151" t="n">
        <v>4</v>
      </c>
      <c r="K412" s="151" t="n">
        <v>3</v>
      </c>
      <c r="L412" s="151" t="n">
        <v>0</v>
      </c>
      <c r="M412" s="149" t="n">
        <v>7</v>
      </c>
      <c r="N412" s="152" t="n">
        <v>0.57142857142857</v>
      </c>
      <c r="O412" s="150" t="n">
        <v>0</v>
      </c>
      <c r="P412" s="150" t="n">
        <v>1</v>
      </c>
      <c r="Q412" s="151" t="n">
        <v>1</v>
      </c>
      <c r="R412" s="149" t="n">
        <v>5</v>
      </c>
    </row>
    <row r="413" customFormat="false" ht="12.8" hidden="true" customHeight="false" outlineLevel="0" collapsed="false">
      <c r="A413" s="128" t="s">
        <v>554</v>
      </c>
      <c r="B413" s="54" t="s">
        <v>333</v>
      </c>
      <c r="C413" s="115" t="s">
        <v>334</v>
      </c>
      <c r="D413" s="148" t="n">
        <v>5</v>
      </c>
      <c r="E413" s="148" t="n">
        <v>1</v>
      </c>
      <c r="F413" s="148" t="n">
        <v>0</v>
      </c>
      <c r="G413" s="149" t="n">
        <v>6</v>
      </c>
      <c r="H413" s="150" t="n">
        <v>2</v>
      </c>
      <c r="I413" s="150" t="n">
        <v>1</v>
      </c>
      <c r="J413" s="151" t="n">
        <v>3</v>
      </c>
      <c r="K413" s="151" t="n">
        <v>3</v>
      </c>
      <c r="L413" s="151" t="n">
        <v>0</v>
      </c>
      <c r="M413" s="149" t="n">
        <v>6</v>
      </c>
      <c r="N413" s="159" t="n">
        <v>0.5</v>
      </c>
      <c r="O413" s="150" t="n">
        <v>0</v>
      </c>
      <c r="P413" s="150" t="n">
        <v>1</v>
      </c>
      <c r="Q413" s="151" t="n">
        <v>1</v>
      </c>
      <c r="R413" s="149" t="n">
        <v>4</v>
      </c>
    </row>
    <row r="414" customFormat="false" ht="12.8" hidden="true" customHeight="false" outlineLevel="0" collapsed="false">
      <c r="A414" s="128" t="s">
        <v>555</v>
      </c>
      <c r="B414" s="54" t="s">
        <v>461</v>
      </c>
      <c r="C414" s="115" t="s">
        <v>462</v>
      </c>
      <c r="D414" s="148" t="n">
        <v>6</v>
      </c>
      <c r="E414" s="148" t="n">
        <v>0</v>
      </c>
      <c r="F414" s="148" t="n">
        <v>0</v>
      </c>
      <c r="G414" s="149" t="n">
        <v>6</v>
      </c>
      <c r="H414" s="150" t="n">
        <v>7</v>
      </c>
      <c r="I414" s="150" t="n">
        <v>0</v>
      </c>
      <c r="J414" s="151" t="n">
        <v>7</v>
      </c>
      <c r="K414" s="151" t="n">
        <v>11</v>
      </c>
      <c r="L414" s="151" t="n">
        <v>0</v>
      </c>
      <c r="M414" s="149" t="n">
        <v>18</v>
      </c>
      <c r="N414" s="152" t="n">
        <v>0.38888888888889</v>
      </c>
      <c r="O414" s="150" t="n">
        <v>2</v>
      </c>
      <c r="P414" s="150" t="n">
        <v>2</v>
      </c>
      <c r="Q414" s="151" t="n">
        <v>4</v>
      </c>
      <c r="R414" s="149" t="n">
        <v>11</v>
      </c>
    </row>
    <row r="415" customFormat="false" ht="12.8" hidden="true" customHeight="false" outlineLevel="0" collapsed="false">
      <c r="A415" s="128" t="s">
        <v>555</v>
      </c>
      <c r="B415" s="54" t="s">
        <v>469</v>
      </c>
      <c r="C415" s="115" t="s">
        <v>470</v>
      </c>
      <c r="D415" s="148" t="n">
        <v>3</v>
      </c>
      <c r="E415" s="148" t="n">
        <v>3</v>
      </c>
      <c r="F415" s="148" t="n">
        <v>0</v>
      </c>
      <c r="G415" s="149" t="n">
        <v>6</v>
      </c>
      <c r="H415" s="150" t="n">
        <v>1</v>
      </c>
      <c r="I415" s="150" t="n">
        <v>0</v>
      </c>
      <c r="J415" s="151" t="n">
        <v>1</v>
      </c>
      <c r="K415" s="151" t="n">
        <v>9</v>
      </c>
      <c r="L415" s="151" t="n">
        <v>0</v>
      </c>
      <c r="M415" s="149" t="n">
        <v>10</v>
      </c>
      <c r="N415" s="152" t="n">
        <v>0.1</v>
      </c>
      <c r="O415" s="150" t="n">
        <v>0</v>
      </c>
      <c r="P415" s="150" t="n">
        <v>2</v>
      </c>
      <c r="Q415" s="151" t="n">
        <v>2</v>
      </c>
      <c r="R415" s="149" t="n">
        <v>3</v>
      </c>
    </row>
    <row r="416" customFormat="false" ht="12.8" hidden="true" customHeight="false" outlineLevel="0" collapsed="false">
      <c r="A416" s="128" t="s">
        <v>554</v>
      </c>
      <c r="B416" s="54" t="s">
        <v>357</v>
      </c>
      <c r="C416" s="115" t="s">
        <v>358</v>
      </c>
      <c r="D416" s="148" t="n">
        <v>6</v>
      </c>
      <c r="E416" s="148" t="n">
        <v>0</v>
      </c>
      <c r="F416" s="148" t="n">
        <v>0</v>
      </c>
      <c r="G416" s="149" t="n">
        <v>6</v>
      </c>
      <c r="H416" s="150" t="n">
        <v>1</v>
      </c>
      <c r="I416" s="150" t="n">
        <v>0</v>
      </c>
      <c r="J416" s="151" t="n">
        <v>1</v>
      </c>
      <c r="K416" s="151" t="n">
        <v>13</v>
      </c>
      <c r="L416" s="151" t="n">
        <v>0</v>
      </c>
      <c r="M416" s="149" t="n">
        <v>14</v>
      </c>
      <c r="N416" s="159" t="n">
        <v>0.07142857142857</v>
      </c>
      <c r="O416" s="150" t="n">
        <v>1</v>
      </c>
      <c r="P416" s="150" t="n">
        <v>0</v>
      </c>
      <c r="Q416" s="151" t="n">
        <v>1</v>
      </c>
      <c r="R416" s="149" t="n">
        <v>2</v>
      </c>
    </row>
    <row r="417" customFormat="false" ht="12.8" hidden="true" customHeight="false" outlineLevel="0" collapsed="false">
      <c r="A417" s="142" t="s">
        <v>553</v>
      </c>
      <c r="B417" s="124" t="s">
        <v>357</v>
      </c>
      <c r="C417" s="115" t="s">
        <v>358</v>
      </c>
      <c r="D417" s="148" t="n">
        <v>6</v>
      </c>
      <c r="E417" s="148" t="n">
        <v>0</v>
      </c>
      <c r="F417" s="148" t="n">
        <v>0</v>
      </c>
      <c r="G417" s="149" t="n">
        <v>6</v>
      </c>
      <c r="H417" s="150" t="n">
        <v>1</v>
      </c>
      <c r="I417" s="150" t="n">
        <v>0</v>
      </c>
      <c r="J417" s="151" t="n">
        <v>1</v>
      </c>
      <c r="K417" s="151" t="n">
        <v>12</v>
      </c>
      <c r="L417" s="151" t="n">
        <v>0</v>
      </c>
      <c r="M417" s="149" t="n">
        <v>13</v>
      </c>
      <c r="N417" s="152" t="n">
        <v>0.07692307692308</v>
      </c>
      <c r="O417" s="150" t="n">
        <v>1</v>
      </c>
      <c r="P417" s="150" t="n">
        <v>0</v>
      </c>
      <c r="Q417" s="151" t="n">
        <v>1</v>
      </c>
      <c r="R417" s="149" t="n">
        <v>2</v>
      </c>
    </row>
    <row r="418" customFormat="false" ht="12.8" hidden="false" customHeight="false" outlineLevel="0" collapsed="false">
      <c r="A418" s="128" t="s">
        <v>501</v>
      </c>
      <c r="B418" s="124" t="s">
        <v>365</v>
      </c>
      <c r="C418" s="115" t="s">
        <v>366</v>
      </c>
      <c r="D418" s="148" t="n">
        <v>6</v>
      </c>
      <c r="E418" s="148" t="n">
        <v>0</v>
      </c>
      <c r="F418" s="148" t="n">
        <v>0</v>
      </c>
      <c r="G418" s="149" t="n">
        <v>6</v>
      </c>
      <c r="H418" s="150" t="n">
        <v>0</v>
      </c>
      <c r="I418" s="150" t="n">
        <v>0</v>
      </c>
      <c r="J418" s="151" t="n">
        <v>0</v>
      </c>
      <c r="K418" s="151" t="n">
        <v>6</v>
      </c>
      <c r="L418" s="151" t="n">
        <v>0</v>
      </c>
      <c r="M418" s="149" t="n">
        <v>6</v>
      </c>
      <c r="N418" s="152" t="n">
        <v>0</v>
      </c>
      <c r="O418" s="150" t="n">
        <v>0</v>
      </c>
      <c r="P418" s="150" t="n">
        <v>0</v>
      </c>
      <c r="Q418" s="151" t="n">
        <v>0</v>
      </c>
      <c r="R418" s="149" t="n">
        <v>0</v>
      </c>
    </row>
    <row r="419" customFormat="false" ht="12.8" hidden="true" customHeight="false" outlineLevel="0" collapsed="false">
      <c r="A419" s="128" t="s">
        <v>556</v>
      </c>
      <c r="B419" s="124" t="s">
        <v>401</v>
      </c>
      <c r="C419" s="115" t="s">
        <v>402</v>
      </c>
      <c r="D419" s="116" t="n">
        <v>6</v>
      </c>
      <c r="E419" s="116" t="n">
        <v>0</v>
      </c>
      <c r="F419" s="116" t="n">
        <v>0</v>
      </c>
      <c r="G419" s="117" t="n">
        <v>6</v>
      </c>
      <c r="H419" s="161" t="n">
        <v>2</v>
      </c>
      <c r="I419" s="161" t="n">
        <v>0</v>
      </c>
      <c r="J419" s="118" t="n">
        <v>2</v>
      </c>
      <c r="K419" s="118" t="n">
        <v>2</v>
      </c>
      <c r="L419" s="118" t="n">
        <v>0</v>
      </c>
      <c r="M419" s="117" t="n">
        <v>4</v>
      </c>
      <c r="N419" s="119" t="n">
        <v>0.5</v>
      </c>
      <c r="O419" s="161" t="n">
        <v>0</v>
      </c>
      <c r="P419" s="161" t="n">
        <v>0</v>
      </c>
      <c r="Q419" s="118" t="n">
        <v>0</v>
      </c>
      <c r="R419" s="117" t="n">
        <v>2</v>
      </c>
    </row>
    <row r="420" customFormat="false" ht="12.8" hidden="true" customHeight="false" outlineLevel="0" collapsed="false">
      <c r="A420" s="128" t="s">
        <v>554</v>
      </c>
      <c r="B420" s="54" t="s">
        <v>437</v>
      </c>
      <c r="C420" s="115" t="s">
        <v>438</v>
      </c>
      <c r="D420" s="148" t="n">
        <v>4</v>
      </c>
      <c r="E420" s="148" t="n">
        <v>2</v>
      </c>
      <c r="F420" s="148" t="n">
        <v>0</v>
      </c>
      <c r="G420" s="149" t="n">
        <v>6</v>
      </c>
      <c r="H420" s="150" t="n">
        <v>2</v>
      </c>
      <c r="I420" s="150" t="n">
        <v>0</v>
      </c>
      <c r="J420" s="151" t="n">
        <v>2</v>
      </c>
      <c r="K420" s="151" t="n">
        <v>16</v>
      </c>
      <c r="L420" s="151" t="n">
        <v>0</v>
      </c>
      <c r="M420" s="149" t="n">
        <v>18</v>
      </c>
      <c r="N420" s="159" t="n">
        <v>0.11111111111111</v>
      </c>
      <c r="O420" s="150" t="n">
        <v>10</v>
      </c>
      <c r="P420" s="150" t="n">
        <v>0</v>
      </c>
      <c r="Q420" s="151" t="n">
        <v>10</v>
      </c>
      <c r="R420" s="149" t="n">
        <v>12</v>
      </c>
    </row>
    <row r="421" customFormat="false" ht="12.8" hidden="true" customHeight="false" outlineLevel="0" collapsed="false">
      <c r="A421" s="128" t="s">
        <v>556</v>
      </c>
      <c r="B421" s="124" t="s">
        <v>429</v>
      </c>
      <c r="C421" s="115" t="s">
        <v>430</v>
      </c>
      <c r="D421" s="116" t="n">
        <v>5</v>
      </c>
      <c r="E421" s="116" t="n">
        <v>1</v>
      </c>
      <c r="F421" s="116" t="n">
        <v>0</v>
      </c>
      <c r="G421" s="117" t="n">
        <v>6</v>
      </c>
      <c r="H421" s="161" t="n">
        <v>2</v>
      </c>
      <c r="I421" s="161" t="n">
        <v>2</v>
      </c>
      <c r="J421" s="118" t="n">
        <v>4</v>
      </c>
      <c r="K421" s="118" t="n">
        <v>2</v>
      </c>
      <c r="L421" s="118" t="n">
        <v>1</v>
      </c>
      <c r="M421" s="117" t="n">
        <v>7</v>
      </c>
      <c r="N421" s="119" t="n">
        <v>0.66666666666667</v>
      </c>
      <c r="O421" s="161" t="n">
        <v>0</v>
      </c>
      <c r="P421" s="161" t="n">
        <v>1</v>
      </c>
      <c r="Q421" s="118" t="n">
        <v>1</v>
      </c>
      <c r="R421" s="117" t="n">
        <v>5</v>
      </c>
    </row>
    <row r="422" customFormat="false" ht="12.8" hidden="true" customHeight="false" outlineLevel="0" collapsed="false">
      <c r="A422" s="142" t="s">
        <v>553</v>
      </c>
      <c r="B422" s="124" t="s">
        <v>441</v>
      </c>
      <c r="C422" s="115" t="s">
        <v>442</v>
      </c>
      <c r="D422" s="148" t="n">
        <v>6</v>
      </c>
      <c r="E422" s="148" t="n">
        <v>0</v>
      </c>
      <c r="F422" s="148" t="n">
        <v>0</v>
      </c>
      <c r="G422" s="149" t="n">
        <v>6</v>
      </c>
      <c r="H422" s="150" t="n">
        <v>0</v>
      </c>
      <c r="I422" s="150" t="n">
        <v>2</v>
      </c>
      <c r="J422" s="151" t="n">
        <v>2</v>
      </c>
      <c r="K422" s="151" t="n">
        <v>0</v>
      </c>
      <c r="L422" s="151" t="n">
        <v>0</v>
      </c>
      <c r="M422" s="149" t="n">
        <v>2</v>
      </c>
      <c r="N422" s="152" t="n">
        <v>1</v>
      </c>
      <c r="O422" s="150" t="n">
        <v>0</v>
      </c>
      <c r="P422" s="150" t="n">
        <v>0</v>
      </c>
      <c r="Q422" s="151" t="n">
        <v>0</v>
      </c>
      <c r="R422" s="149" t="n">
        <v>2</v>
      </c>
    </row>
    <row r="423" customFormat="false" ht="12.8" hidden="true" customHeight="false" outlineLevel="0" collapsed="false">
      <c r="A423" s="128" t="s">
        <v>554</v>
      </c>
      <c r="B423" s="54" t="s">
        <v>477</v>
      </c>
      <c r="C423" s="115" t="s">
        <v>478</v>
      </c>
      <c r="D423" s="148" t="n">
        <v>2</v>
      </c>
      <c r="E423" s="148" t="n">
        <v>4</v>
      </c>
      <c r="F423" s="148" t="n">
        <v>0</v>
      </c>
      <c r="G423" s="149" t="n">
        <v>6</v>
      </c>
      <c r="H423" s="150" t="n">
        <v>1</v>
      </c>
      <c r="I423" s="150" t="n">
        <v>1</v>
      </c>
      <c r="J423" s="151" t="n">
        <v>2</v>
      </c>
      <c r="K423" s="151" t="n">
        <v>7</v>
      </c>
      <c r="L423" s="151" t="n">
        <v>0</v>
      </c>
      <c r="M423" s="149" t="n">
        <v>9</v>
      </c>
      <c r="N423" s="159" t="n">
        <v>0.22222222222222</v>
      </c>
      <c r="O423" s="150" t="n">
        <v>0</v>
      </c>
      <c r="P423" s="150" t="n">
        <v>0</v>
      </c>
      <c r="Q423" s="151" t="n">
        <v>0</v>
      </c>
      <c r="R423" s="149" t="n">
        <v>2</v>
      </c>
    </row>
    <row r="424" customFormat="false" ht="12.8" hidden="false" customHeight="false" outlineLevel="0" collapsed="false">
      <c r="A424" s="128" t="s">
        <v>501</v>
      </c>
      <c r="B424" s="124" t="s">
        <v>493</v>
      </c>
      <c r="C424" s="115" t="s">
        <v>510</v>
      </c>
      <c r="D424" s="148" t="n">
        <v>6</v>
      </c>
      <c r="E424" s="148" t="n">
        <v>0</v>
      </c>
      <c r="F424" s="148" t="n">
        <v>0</v>
      </c>
      <c r="G424" s="149" t="n">
        <v>6</v>
      </c>
      <c r="H424" s="150" t="n">
        <v>3</v>
      </c>
      <c r="I424" s="150" t="n">
        <v>0</v>
      </c>
      <c r="J424" s="151" t="n">
        <v>3</v>
      </c>
      <c r="K424" s="151" t="n">
        <v>6</v>
      </c>
      <c r="L424" s="151" t="n">
        <v>0</v>
      </c>
      <c r="M424" s="149" t="n">
        <v>9</v>
      </c>
      <c r="N424" s="152" t="n">
        <v>0.33333333333333</v>
      </c>
      <c r="O424" s="150" t="n">
        <v>0</v>
      </c>
      <c r="P424" s="150" t="n">
        <v>0</v>
      </c>
      <c r="Q424" s="151" t="n">
        <v>0</v>
      </c>
      <c r="R424" s="149" t="n">
        <v>3</v>
      </c>
    </row>
    <row r="425" customFormat="false" ht="12.8" hidden="true" customHeight="false" outlineLevel="0" collapsed="false">
      <c r="A425" s="128" t="s">
        <v>554</v>
      </c>
      <c r="B425" s="54" t="s">
        <v>489</v>
      </c>
      <c r="C425" s="115" t="s">
        <v>490</v>
      </c>
      <c r="D425" s="148" t="n">
        <v>5</v>
      </c>
      <c r="E425" s="148" t="n">
        <v>0</v>
      </c>
      <c r="F425" s="148" t="n">
        <v>0</v>
      </c>
      <c r="G425" s="149" t="n">
        <v>5</v>
      </c>
      <c r="H425" s="150" t="n">
        <v>20</v>
      </c>
      <c r="I425" s="150" t="n">
        <v>1</v>
      </c>
      <c r="J425" s="151" t="n">
        <v>21</v>
      </c>
      <c r="K425" s="151" t="n">
        <v>17</v>
      </c>
      <c r="L425" s="151" t="n">
        <v>0</v>
      </c>
      <c r="M425" s="149" t="n">
        <v>38</v>
      </c>
      <c r="N425" s="159" t="n">
        <v>0.55263157894737</v>
      </c>
      <c r="O425" s="150" t="n">
        <v>1</v>
      </c>
      <c r="P425" s="150" t="n">
        <v>0</v>
      </c>
      <c r="Q425" s="151" t="n">
        <v>1</v>
      </c>
      <c r="R425" s="155" t="n">
        <v>22</v>
      </c>
    </row>
    <row r="426" customFormat="false" ht="12.8" hidden="true" customHeight="false" outlineLevel="0" collapsed="false">
      <c r="A426" s="128" t="s">
        <v>556</v>
      </c>
      <c r="B426" s="124" t="s">
        <v>51</v>
      </c>
      <c r="C426" s="115" t="s">
        <v>52</v>
      </c>
      <c r="D426" s="116" t="n">
        <v>5</v>
      </c>
      <c r="E426" s="116" t="n">
        <v>0</v>
      </c>
      <c r="F426" s="116" t="n">
        <v>0</v>
      </c>
      <c r="G426" s="117" t="n">
        <v>5</v>
      </c>
      <c r="H426" s="161" t="n">
        <v>0</v>
      </c>
      <c r="I426" s="161" t="n">
        <v>4</v>
      </c>
      <c r="J426" s="118" t="n">
        <v>4</v>
      </c>
      <c r="K426" s="118" t="n">
        <v>7</v>
      </c>
      <c r="L426" s="118" t="n">
        <v>0</v>
      </c>
      <c r="M426" s="117" t="n">
        <v>11</v>
      </c>
      <c r="N426" s="119" t="n">
        <v>0.36363636363636</v>
      </c>
      <c r="O426" s="161" t="n">
        <v>0</v>
      </c>
      <c r="P426" s="161" t="n">
        <v>0</v>
      </c>
      <c r="Q426" s="118" t="n">
        <v>0</v>
      </c>
      <c r="R426" s="162" t="n">
        <v>4</v>
      </c>
    </row>
    <row r="427" customFormat="false" ht="12.8" hidden="true" customHeight="false" outlineLevel="0" collapsed="false">
      <c r="A427" s="128" t="s">
        <v>554</v>
      </c>
      <c r="B427" s="54" t="s">
        <v>389</v>
      </c>
      <c r="C427" s="115" t="s">
        <v>390</v>
      </c>
      <c r="D427" s="148" t="n">
        <v>5</v>
      </c>
      <c r="E427" s="148" t="n">
        <v>0</v>
      </c>
      <c r="F427" s="148" t="n">
        <v>0</v>
      </c>
      <c r="G427" s="149" t="n">
        <v>5</v>
      </c>
      <c r="H427" s="150" t="n">
        <v>1</v>
      </c>
      <c r="I427" s="150" t="n">
        <v>0</v>
      </c>
      <c r="J427" s="151" t="n">
        <v>1</v>
      </c>
      <c r="K427" s="151" t="n">
        <v>0</v>
      </c>
      <c r="L427" s="151" t="n">
        <v>0</v>
      </c>
      <c r="M427" s="149" t="n">
        <v>1</v>
      </c>
      <c r="N427" s="159" t="n">
        <v>1</v>
      </c>
      <c r="O427" s="150" t="n">
        <v>0</v>
      </c>
      <c r="P427" s="150" t="n">
        <v>0</v>
      </c>
      <c r="Q427" s="151" t="n">
        <v>0</v>
      </c>
      <c r="R427" s="149" t="n">
        <v>1</v>
      </c>
    </row>
    <row r="428" customFormat="false" ht="12.8" hidden="true" customHeight="false" outlineLevel="0" collapsed="false">
      <c r="A428" s="128" t="s">
        <v>555</v>
      </c>
      <c r="B428" s="54" t="s">
        <v>63</v>
      </c>
      <c r="C428" s="115" t="s">
        <v>64</v>
      </c>
      <c r="D428" s="148" t="n">
        <v>5</v>
      </c>
      <c r="E428" s="148" t="n">
        <v>0</v>
      </c>
      <c r="F428" s="148" t="n">
        <v>0</v>
      </c>
      <c r="G428" s="149" t="n">
        <v>5</v>
      </c>
      <c r="H428" s="150" t="n">
        <v>0</v>
      </c>
      <c r="I428" s="150" t="n">
        <v>2</v>
      </c>
      <c r="J428" s="151" t="n">
        <v>2</v>
      </c>
      <c r="K428" s="151" t="n">
        <v>3</v>
      </c>
      <c r="L428" s="151" t="n">
        <v>0</v>
      </c>
      <c r="M428" s="149" t="n">
        <v>5</v>
      </c>
      <c r="N428" s="152" t="n">
        <v>0.4</v>
      </c>
      <c r="O428" s="150" t="n">
        <v>0</v>
      </c>
      <c r="P428" s="150" t="n">
        <v>0</v>
      </c>
      <c r="Q428" s="151" t="n">
        <v>0</v>
      </c>
      <c r="R428" s="149" t="n">
        <v>2</v>
      </c>
    </row>
    <row r="429" customFormat="false" ht="12.8" hidden="true" customHeight="false" outlineLevel="0" collapsed="false">
      <c r="A429" s="128" t="s">
        <v>555</v>
      </c>
      <c r="B429" s="54" t="s">
        <v>560</v>
      </c>
      <c r="C429" s="115" t="s">
        <v>494</v>
      </c>
      <c r="D429" s="148" t="n">
        <v>4</v>
      </c>
      <c r="E429" s="148" t="n">
        <v>1</v>
      </c>
      <c r="F429" s="148" t="n">
        <v>0</v>
      </c>
      <c r="G429" s="149" t="n">
        <v>5</v>
      </c>
      <c r="H429" s="150" t="n">
        <v>3</v>
      </c>
      <c r="I429" s="150" t="n">
        <v>4</v>
      </c>
      <c r="J429" s="151" t="n">
        <v>7</v>
      </c>
      <c r="K429" s="151" t="n">
        <v>10</v>
      </c>
      <c r="L429" s="151" t="n">
        <v>0</v>
      </c>
      <c r="M429" s="149" t="n">
        <v>17</v>
      </c>
      <c r="N429" s="152" t="n">
        <v>0.411764705882353</v>
      </c>
      <c r="O429" s="150" t="n">
        <v>0</v>
      </c>
      <c r="P429" s="150" t="n">
        <v>1</v>
      </c>
      <c r="Q429" s="151" t="n">
        <v>1</v>
      </c>
      <c r="R429" s="149" t="n">
        <v>8</v>
      </c>
    </row>
    <row r="430" customFormat="false" ht="12.8" hidden="true" customHeight="false" outlineLevel="0" collapsed="false">
      <c r="A430" s="128" t="s">
        <v>556</v>
      </c>
      <c r="B430" s="124" t="s">
        <v>495</v>
      </c>
      <c r="C430" s="115" t="s">
        <v>496</v>
      </c>
      <c r="D430" s="116" t="n">
        <v>5</v>
      </c>
      <c r="E430" s="116" t="n">
        <v>0</v>
      </c>
      <c r="F430" s="116" t="n">
        <v>0</v>
      </c>
      <c r="G430" s="117" t="n">
        <v>5</v>
      </c>
      <c r="H430" s="161" t="n">
        <v>1</v>
      </c>
      <c r="I430" s="161" t="n">
        <v>2</v>
      </c>
      <c r="J430" s="118" t="n">
        <v>3</v>
      </c>
      <c r="K430" s="118" t="n">
        <v>4</v>
      </c>
      <c r="L430" s="118" t="n">
        <v>0</v>
      </c>
      <c r="M430" s="117" t="n">
        <v>7</v>
      </c>
      <c r="N430" s="119" t="n">
        <v>0.428571428571429</v>
      </c>
      <c r="O430" s="161" t="n">
        <v>0</v>
      </c>
      <c r="P430" s="161" t="n">
        <v>0</v>
      </c>
      <c r="Q430" s="118" t="n">
        <v>0</v>
      </c>
      <c r="R430" s="117" t="n">
        <v>3</v>
      </c>
    </row>
    <row r="431" customFormat="false" ht="12.8" hidden="true" customHeight="false" outlineLevel="0" collapsed="false">
      <c r="A431" s="128" t="s">
        <v>555</v>
      </c>
      <c r="B431" s="54" t="s">
        <v>499</v>
      </c>
      <c r="C431" s="115" t="s">
        <v>500</v>
      </c>
      <c r="D431" s="148" t="n">
        <v>4</v>
      </c>
      <c r="E431" s="148" t="n">
        <v>1</v>
      </c>
      <c r="F431" s="148" t="n">
        <v>0</v>
      </c>
      <c r="G431" s="149" t="n">
        <v>5</v>
      </c>
      <c r="H431" s="150" t="n">
        <v>1</v>
      </c>
      <c r="I431" s="150" t="n">
        <v>0</v>
      </c>
      <c r="J431" s="151" t="n">
        <v>1</v>
      </c>
      <c r="K431" s="151" t="n">
        <v>11</v>
      </c>
      <c r="L431" s="151" t="n">
        <v>0</v>
      </c>
      <c r="M431" s="149" t="n">
        <v>12</v>
      </c>
      <c r="N431" s="152" t="n">
        <v>0.0833333333333333</v>
      </c>
      <c r="O431" s="150" t="n">
        <v>0</v>
      </c>
      <c r="P431" s="150" t="n">
        <v>0</v>
      </c>
      <c r="Q431" s="151" t="n">
        <v>0</v>
      </c>
      <c r="R431" s="149" t="n">
        <v>1</v>
      </c>
    </row>
    <row r="432" customFormat="false" ht="12.8" hidden="true" customHeight="false" outlineLevel="0" collapsed="false">
      <c r="A432" s="142" t="s">
        <v>553</v>
      </c>
      <c r="B432" s="124" t="s">
        <v>99</v>
      </c>
      <c r="C432" s="115" t="s">
        <v>100</v>
      </c>
      <c r="D432" s="148" t="n">
        <v>4</v>
      </c>
      <c r="E432" s="148" t="n">
        <v>1</v>
      </c>
      <c r="F432" s="148" t="n">
        <v>0</v>
      </c>
      <c r="G432" s="149" t="n">
        <v>5</v>
      </c>
      <c r="H432" s="150" t="n">
        <v>2</v>
      </c>
      <c r="I432" s="150" t="n">
        <v>0</v>
      </c>
      <c r="J432" s="151" t="n">
        <v>2</v>
      </c>
      <c r="K432" s="151" t="n">
        <v>7</v>
      </c>
      <c r="L432" s="151" t="n">
        <v>0</v>
      </c>
      <c r="M432" s="149" t="n">
        <v>9</v>
      </c>
      <c r="N432" s="152" t="n">
        <v>0.22222222222222</v>
      </c>
      <c r="O432" s="150" t="n">
        <v>1</v>
      </c>
      <c r="P432" s="150" t="n">
        <v>0</v>
      </c>
      <c r="Q432" s="151" t="n">
        <v>1</v>
      </c>
      <c r="R432" s="149" t="n">
        <v>3</v>
      </c>
    </row>
    <row r="433" customFormat="false" ht="12.8" hidden="true" customHeight="false" outlineLevel="0" collapsed="false">
      <c r="A433" s="128" t="s">
        <v>554</v>
      </c>
      <c r="B433" s="54" t="s">
        <v>313</v>
      </c>
      <c r="C433" s="115" t="s">
        <v>314</v>
      </c>
      <c r="D433" s="148" t="n">
        <v>5</v>
      </c>
      <c r="E433" s="148" t="n">
        <v>0</v>
      </c>
      <c r="F433" s="148" t="n">
        <v>0</v>
      </c>
      <c r="G433" s="149" t="n">
        <v>5</v>
      </c>
      <c r="H433" s="150" t="n">
        <v>1</v>
      </c>
      <c r="I433" s="150" t="n">
        <v>0</v>
      </c>
      <c r="J433" s="151" t="n">
        <v>1</v>
      </c>
      <c r="K433" s="151" t="n">
        <v>0</v>
      </c>
      <c r="L433" s="151" t="n">
        <v>0</v>
      </c>
      <c r="M433" s="149" t="n">
        <v>1</v>
      </c>
      <c r="N433" s="159" t="n">
        <v>1</v>
      </c>
      <c r="O433" s="150" t="n">
        <v>0</v>
      </c>
      <c r="P433" s="150" t="n">
        <v>0</v>
      </c>
      <c r="Q433" s="151" t="n">
        <v>0</v>
      </c>
      <c r="R433" s="149" t="n">
        <v>1</v>
      </c>
    </row>
    <row r="434" customFormat="false" ht="12.8" hidden="true" customHeight="false" outlineLevel="0" collapsed="false">
      <c r="A434" s="128" t="s">
        <v>554</v>
      </c>
      <c r="B434" s="54" t="s">
        <v>91</v>
      </c>
      <c r="C434" s="115" t="s">
        <v>92</v>
      </c>
      <c r="D434" s="148" t="n">
        <v>5</v>
      </c>
      <c r="E434" s="148" t="n">
        <v>0</v>
      </c>
      <c r="F434" s="148" t="n">
        <v>0</v>
      </c>
      <c r="G434" s="149" t="n">
        <v>5</v>
      </c>
      <c r="H434" s="150" t="n">
        <v>1</v>
      </c>
      <c r="I434" s="150" t="n">
        <v>0</v>
      </c>
      <c r="J434" s="151" t="n">
        <v>1</v>
      </c>
      <c r="K434" s="151" t="n">
        <v>5</v>
      </c>
      <c r="L434" s="151" t="n">
        <v>0</v>
      </c>
      <c r="M434" s="149" t="n">
        <v>6</v>
      </c>
      <c r="N434" s="159" t="n">
        <v>0.16666666666667</v>
      </c>
      <c r="O434" s="150" t="n">
        <v>0</v>
      </c>
      <c r="P434" s="150" t="n">
        <v>0</v>
      </c>
      <c r="Q434" s="151" t="n">
        <v>0</v>
      </c>
      <c r="R434" s="149" t="n">
        <v>1</v>
      </c>
    </row>
    <row r="435" customFormat="false" ht="12.8" hidden="true" customHeight="false" outlineLevel="0" collapsed="false">
      <c r="A435" s="128" t="s">
        <v>554</v>
      </c>
      <c r="B435" s="54" t="s">
        <v>123</v>
      </c>
      <c r="C435" s="115" t="s">
        <v>124</v>
      </c>
      <c r="D435" s="148" t="n">
        <v>5</v>
      </c>
      <c r="E435" s="148" t="n">
        <v>0</v>
      </c>
      <c r="F435" s="148" t="n">
        <v>0</v>
      </c>
      <c r="G435" s="149" t="n">
        <v>5</v>
      </c>
      <c r="H435" s="150" t="n">
        <v>1</v>
      </c>
      <c r="I435" s="150" t="n">
        <v>0</v>
      </c>
      <c r="J435" s="151" t="n">
        <v>1</v>
      </c>
      <c r="K435" s="151" t="n">
        <v>5</v>
      </c>
      <c r="L435" s="151" t="n">
        <v>1</v>
      </c>
      <c r="M435" s="149" t="n">
        <v>7</v>
      </c>
      <c r="N435" s="159" t="n">
        <v>0.16666666666667</v>
      </c>
      <c r="O435" s="150" t="n">
        <v>2</v>
      </c>
      <c r="P435" s="150" t="n">
        <v>0</v>
      </c>
      <c r="Q435" s="151" t="n">
        <v>2</v>
      </c>
      <c r="R435" s="149" t="n">
        <v>3</v>
      </c>
    </row>
    <row r="436" customFormat="false" ht="12.8" hidden="true" customHeight="false" outlineLevel="0" collapsed="false">
      <c r="A436" s="128" t="s">
        <v>554</v>
      </c>
      <c r="B436" s="54" t="s">
        <v>215</v>
      </c>
      <c r="C436" s="115" t="s">
        <v>216</v>
      </c>
      <c r="D436" s="148" t="n">
        <v>3</v>
      </c>
      <c r="E436" s="148" t="n">
        <v>2</v>
      </c>
      <c r="F436" s="148" t="n">
        <v>0</v>
      </c>
      <c r="G436" s="149" t="n">
        <v>5</v>
      </c>
      <c r="H436" s="150" t="n">
        <v>0</v>
      </c>
      <c r="I436" s="150" t="n">
        <v>0</v>
      </c>
      <c r="J436" s="151" t="n">
        <v>0</v>
      </c>
      <c r="K436" s="151" t="n">
        <v>8</v>
      </c>
      <c r="L436" s="151" t="n">
        <v>0</v>
      </c>
      <c r="M436" s="149" t="n">
        <v>8</v>
      </c>
      <c r="N436" s="159" t="n">
        <v>0</v>
      </c>
      <c r="O436" s="150" t="n">
        <v>0</v>
      </c>
      <c r="P436" s="150" t="n">
        <v>0</v>
      </c>
      <c r="Q436" s="151" t="n">
        <v>0</v>
      </c>
      <c r="R436" s="149" t="n">
        <v>0</v>
      </c>
    </row>
    <row r="437" customFormat="false" ht="12.8" hidden="true" customHeight="false" outlineLevel="0" collapsed="false">
      <c r="A437" s="128" t="s">
        <v>554</v>
      </c>
      <c r="B437" s="54" t="s">
        <v>147</v>
      </c>
      <c r="C437" s="115" t="s">
        <v>148</v>
      </c>
      <c r="D437" s="148" t="n">
        <v>5</v>
      </c>
      <c r="E437" s="148" t="n">
        <v>0</v>
      </c>
      <c r="F437" s="148" t="n">
        <v>0</v>
      </c>
      <c r="G437" s="149" t="n">
        <v>5</v>
      </c>
      <c r="H437" s="150" t="n">
        <v>0</v>
      </c>
      <c r="I437" s="150" t="n">
        <v>0</v>
      </c>
      <c r="J437" s="151" t="n">
        <v>0</v>
      </c>
      <c r="K437" s="151" t="n">
        <v>1</v>
      </c>
      <c r="L437" s="151" t="n">
        <v>0</v>
      </c>
      <c r="M437" s="149" t="n">
        <v>1</v>
      </c>
      <c r="N437" s="159" t="n">
        <v>0</v>
      </c>
      <c r="O437" s="150" t="n">
        <v>0</v>
      </c>
      <c r="P437" s="150" t="n">
        <v>0</v>
      </c>
      <c r="Q437" s="151" t="n">
        <v>0</v>
      </c>
      <c r="R437" s="149" t="n">
        <v>0</v>
      </c>
    </row>
    <row r="438" customFormat="false" ht="12.8" hidden="true" customHeight="false" outlineLevel="0" collapsed="false">
      <c r="A438" s="128" t="s">
        <v>555</v>
      </c>
      <c r="B438" s="54" t="s">
        <v>249</v>
      </c>
      <c r="C438" s="115" t="s">
        <v>250</v>
      </c>
      <c r="D438" s="148" t="n">
        <v>2</v>
      </c>
      <c r="E438" s="148" t="n">
        <v>3</v>
      </c>
      <c r="F438" s="148" t="n">
        <v>0</v>
      </c>
      <c r="G438" s="149" t="n">
        <v>5</v>
      </c>
      <c r="H438" s="150" t="n">
        <v>2</v>
      </c>
      <c r="I438" s="150" t="n">
        <v>2</v>
      </c>
      <c r="J438" s="151" t="n">
        <v>4</v>
      </c>
      <c r="K438" s="151" t="n">
        <v>25</v>
      </c>
      <c r="L438" s="151" t="n">
        <v>0</v>
      </c>
      <c r="M438" s="149" t="n">
        <v>29</v>
      </c>
      <c r="N438" s="152" t="n">
        <v>0.13793103448276</v>
      </c>
      <c r="O438" s="150" t="n">
        <v>3</v>
      </c>
      <c r="P438" s="150" t="n">
        <v>3</v>
      </c>
      <c r="Q438" s="151" t="n">
        <v>6</v>
      </c>
      <c r="R438" s="149" t="n">
        <v>10</v>
      </c>
    </row>
    <row r="439" customFormat="false" ht="12.8" hidden="false" customHeight="false" outlineLevel="0" collapsed="false">
      <c r="A439" s="128" t="s">
        <v>501</v>
      </c>
      <c r="B439" s="124" t="s">
        <v>329</v>
      </c>
      <c r="C439" s="115" t="s">
        <v>330</v>
      </c>
      <c r="D439" s="148" t="n">
        <v>5</v>
      </c>
      <c r="E439" s="148" t="n">
        <v>0</v>
      </c>
      <c r="F439" s="148" t="n">
        <v>0</v>
      </c>
      <c r="G439" s="149" t="n">
        <v>5</v>
      </c>
      <c r="H439" s="150" t="n">
        <v>1</v>
      </c>
      <c r="I439" s="150" t="n">
        <v>3</v>
      </c>
      <c r="J439" s="151" t="n">
        <v>4</v>
      </c>
      <c r="K439" s="151" t="n">
        <v>12</v>
      </c>
      <c r="L439" s="151" t="n">
        <v>0</v>
      </c>
      <c r="M439" s="149" t="n">
        <v>16</v>
      </c>
      <c r="N439" s="152" t="n">
        <v>0.25</v>
      </c>
      <c r="O439" s="150" t="n">
        <v>0</v>
      </c>
      <c r="P439" s="150" t="n">
        <v>0</v>
      </c>
      <c r="Q439" s="151" t="n">
        <v>0</v>
      </c>
      <c r="R439" s="149" t="n">
        <v>4</v>
      </c>
    </row>
    <row r="440" customFormat="false" ht="12.8" hidden="true" customHeight="false" outlineLevel="0" collapsed="false">
      <c r="A440" s="142" t="s">
        <v>553</v>
      </c>
      <c r="B440" s="124" t="s">
        <v>329</v>
      </c>
      <c r="C440" s="115" t="s">
        <v>330</v>
      </c>
      <c r="D440" s="148" t="n">
        <v>5</v>
      </c>
      <c r="E440" s="148" t="n">
        <v>0</v>
      </c>
      <c r="F440" s="148" t="n">
        <v>0</v>
      </c>
      <c r="G440" s="149" t="n">
        <v>5</v>
      </c>
      <c r="H440" s="150" t="n">
        <v>1</v>
      </c>
      <c r="I440" s="150" t="n">
        <v>0</v>
      </c>
      <c r="J440" s="151" t="n">
        <v>1</v>
      </c>
      <c r="K440" s="151" t="n">
        <v>10</v>
      </c>
      <c r="L440" s="151" t="n">
        <v>0</v>
      </c>
      <c r="M440" s="149" t="n">
        <v>11</v>
      </c>
      <c r="N440" s="152" t="n">
        <v>0.09090909090909</v>
      </c>
      <c r="O440" s="150" t="n">
        <v>0</v>
      </c>
      <c r="P440" s="150" t="n">
        <v>0</v>
      </c>
      <c r="Q440" s="151" t="n">
        <v>0</v>
      </c>
      <c r="R440" s="149" t="n">
        <v>1</v>
      </c>
    </row>
    <row r="441" customFormat="false" ht="12.8" hidden="true" customHeight="false" outlineLevel="0" collapsed="false">
      <c r="A441" s="142" t="s">
        <v>553</v>
      </c>
      <c r="B441" s="124" t="s">
        <v>373</v>
      </c>
      <c r="C441" s="115" t="s">
        <v>374</v>
      </c>
      <c r="D441" s="148" t="n">
        <v>5</v>
      </c>
      <c r="E441" s="148" t="n">
        <v>0</v>
      </c>
      <c r="F441" s="148" t="n">
        <v>0</v>
      </c>
      <c r="G441" s="149" t="n">
        <v>5</v>
      </c>
      <c r="H441" s="150" t="n">
        <v>0</v>
      </c>
      <c r="I441" s="150" t="n">
        <v>0</v>
      </c>
      <c r="J441" s="151" t="n">
        <v>0</v>
      </c>
      <c r="K441" s="151" t="n">
        <v>4</v>
      </c>
      <c r="L441" s="151" t="n">
        <v>0</v>
      </c>
      <c r="M441" s="149" t="n">
        <v>4</v>
      </c>
      <c r="N441" s="152" t="n">
        <v>0</v>
      </c>
      <c r="O441" s="150" t="n">
        <v>0</v>
      </c>
      <c r="P441" s="150" t="n">
        <v>0</v>
      </c>
      <c r="Q441" s="151" t="n">
        <v>0</v>
      </c>
      <c r="R441" s="149" t="n">
        <v>0</v>
      </c>
    </row>
    <row r="442" customFormat="false" ht="12.8" hidden="false" customHeight="false" outlineLevel="0" collapsed="false">
      <c r="A442" s="128" t="s">
        <v>501</v>
      </c>
      <c r="B442" s="124" t="s">
        <v>373</v>
      </c>
      <c r="C442" s="115" t="s">
        <v>374</v>
      </c>
      <c r="D442" s="148" t="n">
        <v>5</v>
      </c>
      <c r="E442" s="148" t="n">
        <v>0</v>
      </c>
      <c r="F442" s="148" t="n">
        <v>0</v>
      </c>
      <c r="G442" s="149" t="n">
        <v>5</v>
      </c>
      <c r="H442" s="150" t="n">
        <v>0</v>
      </c>
      <c r="I442" s="150" t="n">
        <v>0</v>
      </c>
      <c r="J442" s="151" t="n">
        <v>0</v>
      </c>
      <c r="K442" s="151" t="n">
        <v>4</v>
      </c>
      <c r="L442" s="151" t="n">
        <v>0</v>
      </c>
      <c r="M442" s="149" t="n">
        <v>4</v>
      </c>
      <c r="N442" s="152" t="n">
        <v>0</v>
      </c>
      <c r="O442" s="150" t="n">
        <v>0</v>
      </c>
      <c r="P442" s="150" t="n">
        <v>0</v>
      </c>
      <c r="Q442" s="151" t="n">
        <v>0</v>
      </c>
      <c r="R442" s="149" t="n">
        <v>0</v>
      </c>
    </row>
    <row r="443" customFormat="false" ht="12.8" hidden="true" customHeight="false" outlineLevel="0" collapsed="false">
      <c r="A443" s="128" t="s">
        <v>555</v>
      </c>
      <c r="B443" s="54" t="s">
        <v>357</v>
      </c>
      <c r="C443" s="115" t="s">
        <v>358</v>
      </c>
      <c r="D443" s="148" t="n">
        <v>5</v>
      </c>
      <c r="E443" s="148" t="n">
        <v>0</v>
      </c>
      <c r="F443" s="148" t="n">
        <v>0</v>
      </c>
      <c r="G443" s="149" t="n">
        <v>5</v>
      </c>
      <c r="H443" s="150" t="n">
        <v>1</v>
      </c>
      <c r="I443" s="150" t="n">
        <v>0</v>
      </c>
      <c r="J443" s="151" t="n">
        <v>1</v>
      </c>
      <c r="K443" s="151" t="n">
        <v>10</v>
      </c>
      <c r="L443" s="151" t="n">
        <v>0</v>
      </c>
      <c r="M443" s="149" t="n">
        <v>11</v>
      </c>
      <c r="N443" s="152" t="n">
        <v>0.09090909090909</v>
      </c>
      <c r="O443" s="150" t="n">
        <v>1</v>
      </c>
      <c r="P443" s="150" t="n">
        <v>0</v>
      </c>
      <c r="Q443" s="151" t="n">
        <v>1</v>
      </c>
      <c r="R443" s="149" t="n">
        <v>2</v>
      </c>
    </row>
    <row r="444" customFormat="false" ht="12.8" hidden="true" customHeight="false" outlineLevel="0" collapsed="false">
      <c r="A444" s="128" t="s">
        <v>554</v>
      </c>
      <c r="B444" s="54" t="s">
        <v>273</v>
      </c>
      <c r="C444" s="115" t="s">
        <v>274</v>
      </c>
      <c r="D444" s="148" t="n">
        <v>4</v>
      </c>
      <c r="E444" s="148" t="n">
        <v>1</v>
      </c>
      <c r="F444" s="148" t="n">
        <v>0</v>
      </c>
      <c r="G444" s="149" t="n">
        <v>5</v>
      </c>
      <c r="H444" s="150" t="n">
        <v>0</v>
      </c>
      <c r="I444" s="150" t="n">
        <v>1</v>
      </c>
      <c r="J444" s="151" t="n">
        <v>1</v>
      </c>
      <c r="K444" s="151" t="n">
        <v>3</v>
      </c>
      <c r="L444" s="151" t="n">
        <v>0</v>
      </c>
      <c r="M444" s="149" t="n">
        <v>4</v>
      </c>
      <c r="N444" s="159" t="n">
        <v>0.25</v>
      </c>
      <c r="O444" s="150" t="n">
        <v>0</v>
      </c>
      <c r="P444" s="150" t="n">
        <v>0</v>
      </c>
      <c r="Q444" s="151" t="n">
        <v>0</v>
      </c>
      <c r="R444" s="149" t="n">
        <v>1</v>
      </c>
    </row>
    <row r="445" customFormat="false" ht="12.8" hidden="true" customHeight="false" outlineLevel="0" collapsed="false">
      <c r="A445" s="128" t="s">
        <v>555</v>
      </c>
      <c r="B445" s="54" t="s">
        <v>273</v>
      </c>
      <c r="C445" s="115" t="s">
        <v>274</v>
      </c>
      <c r="D445" s="148" t="n">
        <v>4</v>
      </c>
      <c r="E445" s="148" t="n">
        <v>1</v>
      </c>
      <c r="F445" s="148" t="n">
        <v>0</v>
      </c>
      <c r="G445" s="149" t="n">
        <v>5</v>
      </c>
      <c r="H445" s="150" t="n">
        <v>0</v>
      </c>
      <c r="I445" s="150" t="n">
        <v>1</v>
      </c>
      <c r="J445" s="151" t="n">
        <v>1</v>
      </c>
      <c r="K445" s="151" t="n">
        <v>2</v>
      </c>
      <c r="L445" s="151" t="n">
        <v>0</v>
      </c>
      <c r="M445" s="149" t="n">
        <v>3</v>
      </c>
      <c r="N445" s="152" t="n">
        <v>0.33333333333333</v>
      </c>
      <c r="O445" s="150" t="n">
        <v>0</v>
      </c>
      <c r="P445" s="150" t="n">
        <v>0</v>
      </c>
      <c r="Q445" s="151" t="n">
        <v>0</v>
      </c>
      <c r="R445" s="149" t="n">
        <v>1</v>
      </c>
    </row>
    <row r="446" customFormat="false" ht="12.8" hidden="true" customHeight="false" outlineLevel="0" collapsed="false">
      <c r="A446" s="128" t="s">
        <v>556</v>
      </c>
      <c r="B446" s="124" t="s">
        <v>397</v>
      </c>
      <c r="C446" s="115" t="s">
        <v>398</v>
      </c>
      <c r="D446" s="116" t="n">
        <v>5</v>
      </c>
      <c r="E446" s="116" t="n">
        <v>0</v>
      </c>
      <c r="F446" s="116" t="n">
        <v>0</v>
      </c>
      <c r="G446" s="117" t="n">
        <v>5</v>
      </c>
      <c r="H446" s="161" t="n">
        <v>3</v>
      </c>
      <c r="I446" s="161" t="n">
        <v>0</v>
      </c>
      <c r="J446" s="118" t="n">
        <v>3</v>
      </c>
      <c r="K446" s="118" t="n">
        <v>1</v>
      </c>
      <c r="L446" s="118" t="n">
        <v>0</v>
      </c>
      <c r="M446" s="117" t="n">
        <v>4</v>
      </c>
      <c r="N446" s="119" t="n">
        <v>0.75</v>
      </c>
      <c r="O446" s="161" t="n">
        <v>0</v>
      </c>
      <c r="P446" s="161" t="n">
        <v>1</v>
      </c>
      <c r="Q446" s="118" t="n">
        <v>1</v>
      </c>
      <c r="R446" s="117" t="n">
        <v>4</v>
      </c>
    </row>
    <row r="447" customFormat="false" ht="12.8" hidden="true" customHeight="false" outlineLevel="0" collapsed="false">
      <c r="A447" s="128" t="s">
        <v>555</v>
      </c>
      <c r="B447" s="54" t="s">
        <v>389</v>
      </c>
      <c r="C447" s="115" t="s">
        <v>390</v>
      </c>
      <c r="D447" s="148" t="n">
        <v>4</v>
      </c>
      <c r="E447" s="148" t="n">
        <v>0</v>
      </c>
      <c r="F447" s="148" t="n">
        <v>0</v>
      </c>
      <c r="G447" s="149" t="n">
        <v>4</v>
      </c>
      <c r="H447" s="150" t="n">
        <v>1</v>
      </c>
      <c r="I447" s="150" t="n">
        <v>0</v>
      </c>
      <c r="J447" s="151" t="n">
        <v>1</v>
      </c>
      <c r="K447" s="151" t="n">
        <v>0</v>
      </c>
      <c r="L447" s="151" t="n">
        <v>0</v>
      </c>
      <c r="M447" s="149" t="n">
        <v>1</v>
      </c>
      <c r="N447" s="152" t="n">
        <v>1</v>
      </c>
      <c r="O447" s="150" t="n">
        <v>0</v>
      </c>
      <c r="P447" s="150" t="n">
        <v>0</v>
      </c>
      <c r="Q447" s="151" t="n">
        <v>0</v>
      </c>
      <c r="R447" s="149" t="n">
        <v>1</v>
      </c>
    </row>
    <row r="448" customFormat="false" ht="12.8" hidden="true" customHeight="false" outlineLevel="0" collapsed="false">
      <c r="A448" s="128" t="s">
        <v>555</v>
      </c>
      <c r="B448" s="54" t="s">
        <v>313</v>
      </c>
      <c r="C448" s="115" t="s">
        <v>314</v>
      </c>
      <c r="D448" s="148" t="n">
        <v>4</v>
      </c>
      <c r="E448" s="148" t="n">
        <v>0</v>
      </c>
      <c r="F448" s="148" t="n">
        <v>0</v>
      </c>
      <c r="G448" s="149" t="n">
        <v>4</v>
      </c>
      <c r="H448" s="150" t="n">
        <v>1</v>
      </c>
      <c r="I448" s="150" t="n">
        <v>0</v>
      </c>
      <c r="J448" s="151" t="n">
        <v>1</v>
      </c>
      <c r="K448" s="151" t="n">
        <v>0</v>
      </c>
      <c r="L448" s="151" t="n">
        <v>0</v>
      </c>
      <c r="M448" s="149" t="n">
        <v>1</v>
      </c>
      <c r="N448" s="152" t="n">
        <v>1</v>
      </c>
      <c r="O448" s="150" t="n">
        <v>0</v>
      </c>
      <c r="P448" s="150" t="n">
        <v>0</v>
      </c>
      <c r="Q448" s="151" t="n">
        <v>0</v>
      </c>
      <c r="R448" s="149" t="n">
        <v>1</v>
      </c>
    </row>
    <row r="449" customFormat="false" ht="12.8" hidden="true" customHeight="false" outlineLevel="0" collapsed="false">
      <c r="A449" s="128" t="s">
        <v>555</v>
      </c>
      <c r="B449" s="54" t="s">
        <v>91</v>
      </c>
      <c r="C449" s="115" t="s">
        <v>92</v>
      </c>
      <c r="D449" s="148" t="n">
        <v>4</v>
      </c>
      <c r="E449" s="148" t="n">
        <v>0</v>
      </c>
      <c r="F449" s="148" t="n">
        <v>0</v>
      </c>
      <c r="G449" s="149" t="n">
        <v>4</v>
      </c>
      <c r="H449" s="150" t="n">
        <v>1</v>
      </c>
      <c r="I449" s="150" t="n">
        <v>0</v>
      </c>
      <c r="J449" s="151" t="n">
        <v>1</v>
      </c>
      <c r="K449" s="151" t="n">
        <v>4</v>
      </c>
      <c r="L449" s="151" t="n">
        <v>0</v>
      </c>
      <c r="M449" s="149" t="n">
        <v>5</v>
      </c>
      <c r="N449" s="152" t="n">
        <v>0.2</v>
      </c>
      <c r="O449" s="150" t="n">
        <v>0</v>
      </c>
      <c r="P449" s="150" t="n">
        <v>0</v>
      </c>
      <c r="Q449" s="151" t="n">
        <v>0</v>
      </c>
      <c r="R449" s="149" t="n">
        <v>1</v>
      </c>
    </row>
    <row r="450" customFormat="false" ht="12.8" hidden="true" customHeight="false" outlineLevel="0" collapsed="false">
      <c r="A450" s="128" t="s">
        <v>555</v>
      </c>
      <c r="B450" s="54" t="s">
        <v>465</v>
      </c>
      <c r="C450" s="115" t="s">
        <v>466</v>
      </c>
      <c r="D450" s="148" t="n">
        <v>4</v>
      </c>
      <c r="E450" s="148" t="n">
        <v>0</v>
      </c>
      <c r="F450" s="148" t="n">
        <v>0</v>
      </c>
      <c r="G450" s="149" t="n">
        <v>4</v>
      </c>
      <c r="H450" s="150" t="n">
        <v>0</v>
      </c>
      <c r="I450" s="150" t="n">
        <v>0</v>
      </c>
      <c r="J450" s="151" t="n">
        <v>0</v>
      </c>
      <c r="K450" s="151" t="n">
        <v>5</v>
      </c>
      <c r="L450" s="151" t="n">
        <v>0</v>
      </c>
      <c r="M450" s="149" t="n">
        <v>5</v>
      </c>
      <c r="N450" s="152" t="n">
        <v>0</v>
      </c>
      <c r="O450" s="150" t="n">
        <v>0</v>
      </c>
      <c r="P450" s="150" t="n">
        <v>0</v>
      </c>
      <c r="Q450" s="151" t="n">
        <v>0</v>
      </c>
      <c r="R450" s="149" t="n">
        <v>0</v>
      </c>
    </row>
    <row r="451" customFormat="false" ht="12.8" hidden="true" customHeight="false" outlineLevel="0" collapsed="false">
      <c r="A451" s="142" t="s">
        <v>553</v>
      </c>
      <c r="B451" s="124" t="s">
        <v>223</v>
      </c>
      <c r="C451" s="115" t="s">
        <v>224</v>
      </c>
      <c r="D451" s="148" t="n">
        <v>3</v>
      </c>
      <c r="E451" s="148" t="n">
        <v>1</v>
      </c>
      <c r="F451" s="148" t="n">
        <v>0</v>
      </c>
      <c r="G451" s="149" t="n">
        <v>4</v>
      </c>
      <c r="H451" s="150" t="n">
        <v>0</v>
      </c>
      <c r="I451" s="150" t="n">
        <v>0</v>
      </c>
      <c r="J451" s="151" t="n">
        <v>0</v>
      </c>
      <c r="K451" s="151" t="n">
        <v>7</v>
      </c>
      <c r="L451" s="151" t="n">
        <v>0</v>
      </c>
      <c r="M451" s="149" t="n">
        <v>7</v>
      </c>
      <c r="N451" s="152" t="n">
        <v>0</v>
      </c>
      <c r="O451" s="150" t="n">
        <v>0</v>
      </c>
      <c r="P451" s="150" t="n">
        <v>0</v>
      </c>
      <c r="Q451" s="151" t="n">
        <v>0</v>
      </c>
      <c r="R451" s="149" t="n">
        <v>0</v>
      </c>
    </row>
    <row r="452" customFormat="false" ht="12.8" hidden="true" customHeight="false" outlineLevel="0" collapsed="false">
      <c r="A452" s="128" t="s">
        <v>554</v>
      </c>
      <c r="B452" s="54" t="s">
        <v>325</v>
      </c>
      <c r="C452" s="115" t="s">
        <v>326</v>
      </c>
      <c r="D452" s="148" t="n">
        <v>4</v>
      </c>
      <c r="E452" s="148" t="n">
        <v>0</v>
      </c>
      <c r="F452" s="148" t="n">
        <v>0</v>
      </c>
      <c r="G452" s="149" t="n">
        <v>4</v>
      </c>
      <c r="H452" s="150" t="n">
        <v>0</v>
      </c>
      <c r="I452" s="150" t="n">
        <v>4</v>
      </c>
      <c r="J452" s="151" t="n">
        <v>4</v>
      </c>
      <c r="K452" s="151" t="n">
        <v>9</v>
      </c>
      <c r="L452" s="151" t="n">
        <v>0</v>
      </c>
      <c r="M452" s="149" t="n">
        <v>13</v>
      </c>
      <c r="N452" s="159" t="n">
        <v>0.30769230769231</v>
      </c>
      <c r="O452" s="150" t="n">
        <v>0</v>
      </c>
      <c r="P452" s="150" t="n">
        <v>0</v>
      </c>
      <c r="Q452" s="151" t="n">
        <v>0</v>
      </c>
      <c r="R452" s="149" t="n">
        <v>4</v>
      </c>
    </row>
    <row r="453" customFormat="false" ht="12.8" hidden="true" customHeight="false" outlineLevel="0" collapsed="false">
      <c r="A453" s="128" t="s">
        <v>555</v>
      </c>
      <c r="B453" s="54" t="s">
        <v>373</v>
      </c>
      <c r="C453" s="115" t="s">
        <v>374</v>
      </c>
      <c r="D453" s="148" t="n">
        <v>4</v>
      </c>
      <c r="E453" s="148" t="n">
        <v>0</v>
      </c>
      <c r="F453" s="148" t="n">
        <v>0</v>
      </c>
      <c r="G453" s="149" t="n">
        <v>4</v>
      </c>
      <c r="H453" s="150" t="n">
        <v>0</v>
      </c>
      <c r="I453" s="150" t="n">
        <v>0</v>
      </c>
      <c r="J453" s="151" t="n">
        <v>0</v>
      </c>
      <c r="K453" s="151" t="n">
        <v>3</v>
      </c>
      <c r="L453" s="151" t="n">
        <v>0</v>
      </c>
      <c r="M453" s="149" t="n">
        <v>3</v>
      </c>
      <c r="N453" s="152" t="n">
        <v>0</v>
      </c>
      <c r="O453" s="150" t="n">
        <v>0</v>
      </c>
      <c r="P453" s="150" t="n">
        <v>0</v>
      </c>
      <c r="Q453" s="151" t="n">
        <v>0</v>
      </c>
      <c r="R453" s="149" t="n">
        <v>0</v>
      </c>
    </row>
    <row r="454" customFormat="false" ht="12.8" hidden="true" customHeight="false" outlineLevel="0" collapsed="false">
      <c r="A454" s="128" t="s">
        <v>554</v>
      </c>
      <c r="B454" s="54" t="s">
        <v>373</v>
      </c>
      <c r="C454" s="115" t="s">
        <v>374</v>
      </c>
      <c r="D454" s="148" t="n">
        <v>4</v>
      </c>
      <c r="E454" s="148" t="n">
        <v>0</v>
      </c>
      <c r="F454" s="148" t="n">
        <v>0</v>
      </c>
      <c r="G454" s="149" t="n">
        <v>4</v>
      </c>
      <c r="H454" s="150" t="n">
        <v>0</v>
      </c>
      <c r="I454" s="150" t="n">
        <v>0</v>
      </c>
      <c r="J454" s="151" t="n">
        <v>0</v>
      </c>
      <c r="K454" s="151" t="n">
        <v>3</v>
      </c>
      <c r="L454" s="151" t="n">
        <v>0</v>
      </c>
      <c r="M454" s="149" t="n">
        <v>3</v>
      </c>
      <c r="N454" s="159" t="n">
        <v>0</v>
      </c>
      <c r="O454" s="150" t="n">
        <v>0</v>
      </c>
      <c r="P454" s="150" t="n">
        <v>0</v>
      </c>
      <c r="Q454" s="151" t="n">
        <v>0</v>
      </c>
      <c r="R454" s="149" t="n">
        <v>0</v>
      </c>
    </row>
    <row r="455" customFormat="false" ht="12.8" hidden="true" customHeight="false" outlineLevel="0" collapsed="false">
      <c r="A455" s="142" t="s">
        <v>553</v>
      </c>
      <c r="B455" s="124" t="s">
        <v>365</v>
      </c>
      <c r="C455" s="115" t="s">
        <v>366</v>
      </c>
      <c r="D455" s="148" t="n">
        <v>4</v>
      </c>
      <c r="E455" s="148" t="n">
        <v>0</v>
      </c>
      <c r="F455" s="148" t="n">
        <v>0</v>
      </c>
      <c r="G455" s="149" t="n">
        <v>4</v>
      </c>
      <c r="H455" s="150" t="n">
        <v>0</v>
      </c>
      <c r="I455" s="150" t="n">
        <v>0</v>
      </c>
      <c r="J455" s="151" t="n">
        <v>0</v>
      </c>
      <c r="K455" s="151" t="n">
        <v>4</v>
      </c>
      <c r="L455" s="151" t="n">
        <v>0</v>
      </c>
      <c r="M455" s="149" t="n">
        <v>4</v>
      </c>
      <c r="N455" s="152" t="n">
        <v>0</v>
      </c>
      <c r="O455" s="150" t="n">
        <v>0</v>
      </c>
      <c r="P455" s="150" t="n">
        <v>0</v>
      </c>
      <c r="Q455" s="151" t="n">
        <v>0</v>
      </c>
      <c r="R455" s="149" t="n">
        <v>0</v>
      </c>
    </row>
    <row r="456" customFormat="false" ht="12.8" hidden="true" customHeight="false" outlineLevel="0" collapsed="false">
      <c r="A456" s="128" t="s">
        <v>554</v>
      </c>
      <c r="B456" s="54" t="s">
        <v>453</v>
      </c>
      <c r="C456" s="115" t="s">
        <v>454</v>
      </c>
      <c r="D456" s="148" t="n">
        <v>4</v>
      </c>
      <c r="E456" s="148" t="n">
        <v>0</v>
      </c>
      <c r="F456" s="148" t="n">
        <v>0</v>
      </c>
      <c r="G456" s="149" t="n">
        <v>4</v>
      </c>
      <c r="H456" s="150" t="n">
        <v>6</v>
      </c>
      <c r="I456" s="150" t="n">
        <v>0</v>
      </c>
      <c r="J456" s="151" t="n">
        <v>6</v>
      </c>
      <c r="K456" s="151" t="n">
        <v>3</v>
      </c>
      <c r="L456" s="151" t="n">
        <v>0</v>
      </c>
      <c r="M456" s="149" t="n">
        <v>9</v>
      </c>
      <c r="N456" s="159" t="n">
        <v>0.66666666666667</v>
      </c>
      <c r="O456" s="150" t="n">
        <v>2</v>
      </c>
      <c r="P456" s="150" t="n">
        <v>0</v>
      </c>
      <c r="Q456" s="151" t="n">
        <v>2</v>
      </c>
      <c r="R456" s="149" t="n">
        <v>8</v>
      </c>
    </row>
    <row r="457" customFormat="false" ht="12.8" hidden="true" customHeight="false" outlineLevel="0" collapsed="false">
      <c r="A457" s="128" t="s">
        <v>555</v>
      </c>
      <c r="B457" s="54" t="s">
        <v>441</v>
      </c>
      <c r="C457" s="115" t="s">
        <v>442</v>
      </c>
      <c r="D457" s="148" t="n">
        <v>4</v>
      </c>
      <c r="E457" s="148" t="n">
        <v>0</v>
      </c>
      <c r="F457" s="148" t="n">
        <v>0</v>
      </c>
      <c r="G457" s="149" t="n">
        <v>4</v>
      </c>
      <c r="H457" s="150" t="n">
        <v>0</v>
      </c>
      <c r="I457" s="150" t="n">
        <v>2</v>
      </c>
      <c r="J457" s="151" t="n">
        <v>2</v>
      </c>
      <c r="K457" s="151" t="n">
        <v>0</v>
      </c>
      <c r="L457" s="151" t="n">
        <v>0</v>
      </c>
      <c r="M457" s="149" t="n">
        <v>2</v>
      </c>
      <c r="N457" s="152" t="n">
        <v>1</v>
      </c>
      <c r="O457" s="150" t="n">
        <v>0</v>
      </c>
      <c r="P457" s="150" t="n">
        <v>0</v>
      </c>
      <c r="Q457" s="151" t="n">
        <v>0</v>
      </c>
      <c r="R457" s="149" t="n">
        <v>2</v>
      </c>
    </row>
    <row r="458" customFormat="false" ht="12.8" hidden="true" customHeight="false" outlineLevel="0" collapsed="false">
      <c r="A458" s="128" t="s">
        <v>554</v>
      </c>
      <c r="B458" s="54" t="s">
        <v>441</v>
      </c>
      <c r="C458" s="115" t="s">
        <v>442</v>
      </c>
      <c r="D458" s="148" t="n">
        <v>4</v>
      </c>
      <c r="E458" s="148" t="n">
        <v>0</v>
      </c>
      <c r="F458" s="148" t="n">
        <v>0</v>
      </c>
      <c r="G458" s="149" t="n">
        <v>4</v>
      </c>
      <c r="H458" s="150" t="n">
        <v>0</v>
      </c>
      <c r="I458" s="150" t="n">
        <v>2</v>
      </c>
      <c r="J458" s="151" t="n">
        <v>2</v>
      </c>
      <c r="K458" s="151" t="n">
        <v>0</v>
      </c>
      <c r="L458" s="151" t="n">
        <v>0</v>
      </c>
      <c r="M458" s="149" t="n">
        <v>2</v>
      </c>
      <c r="N458" s="159" t="n">
        <v>1</v>
      </c>
      <c r="O458" s="150" t="n">
        <v>0</v>
      </c>
      <c r="P458" s="150" t="n">
        <v>0</v>
      </c>
      <c r="Q458" s="151" t="n">
        <v>0</v>
      </c>
      <c r="R458" s="149" t="n">
        <v>2</v>
      </c>
    </row>
    <row r="459" customFormat="false" ht="12.8" hidden="true" customHeight="false" outlineLevel="0" collapsed="false">
      <c r="A459" s="128" t="s">
        <v>555</v>
      </c>
      <c r="B459" s="54" t="s">
        <v>477</v>
      </c>
      <c r="C459" s="115" t="s">
        <v>478</v>
      </c>
      <c r="D459" s="148" t="n">
        <v>2</v>
      </c>
      <c r="E459" s="148" t="n">
        <v>2</v>
      </c>
      <c r="F459" s="148" t="n">
        <v>0</v>
      </c>
      <c r="G459" s="149" t="n">
        <v>4</v>
      </c>
      <c r="H459" s="150" t="n">
        <v>1</v>
      </c>
      <c r="I459" s="150" t="n">
        <v>1</v>
      </c>
      <c r="J459" s="151" t="n">
        <v>2</v>
      </c>
      <c r="K459" s="151" t="n">
        <v>5</v>
      </c>
      <c r="L459" s="151" t="n">
        <v>0</v>
      </c>
      <c r="M459" s="149" t="n">
        <v>7</v>
      </c>
      <c r="N459" s="152" t="n">
        <v>0.28571428571429</v>
      </c>
      <c r="O459" s="150" t="n">
        <v>0</v>
      </c>
      <c r="P459" s="150" t="n">
        <v>0</v>
      </c>
      <c r="Q459" s="151" t="n">
        <v>0</v>
      </c>
      <c r="R459" s="149" t="n">
        <v>2</v>
      </c>
    </row>
    <row r="460" customFormat="false" ht="12.8" hidden="true" customHeight="false" outlineLevel="0" collapsed="false">
      <c r="A460" s="128" t="s">
        <v>555</v>
      </c>
      <c r="B460" s="54" t="s">
        <v>123</v>
      </c>
      <c r="C460" s="115" t="s">
        <v>124</v>
      </c>
      <c r="D460" s="148" t="n">
        <v>3</v>
      </c>
      <c r="E460" s="148" t="n">
        <v>0</v>
      </c>
      <c r="F460" s="148" t="n">
        <v>0</v>
      </c>
      <c r="G460" s="149" t="n">
        <v>3</v>
      </c>
      <c r="H460" s="150" t="n">
        <v>0</v>
      </c>
      <c r="I460" s="150" t="n">
        <v>0</v>
      </c>
      <c r="J460" s="151" t="n">
        <v>0</v>
      </c>
      <c r="K460" s="151" t="n">
        <v>4</v>
      </c>
      <c r="L460" s="151" t="n">
        <v>1</v>
      </c>
      <c r="M460" s="149" t="n">
        <v>5</v>
      </c>
      <c r="N460" s="152" t="n">
        <v>0</v>
      </c>
      <c r="O460" s="150" t="n">
        <v>1</v>
      </c>
      <c r="P460" s="150" t="n">
        <v>0</v>
      </c>
      <c r="Q460" s="151" t="n">
        <v>1</v>
      </c>
      <c r="R460" s="149" t="n">
        <v>1</v>
      </c>
    </row>
    <row r="461" customFormat="false" ht="12.8" hidden="true" customHeight="false" outlineLevel="0" collapsed="false">
      <c r="A461" s="142" t="s">
        <v>553</v>
      </c>
      <c r="B461" s="124" t="s">
        <v>215</v>
      </c>
      <c r="C461" s="115" t="s">
        <v>216</v>
      </c>
      <c r="D461" s="148" t="n">
        <v>2</v>
      </c>
      <c r="E461" s="148" t="n">
        <v>1</v>
      </c>
      <c r="F461" s="148" t="n">
        <v>0</v>
      </c>
      <c r="G461" s="149" t="n">
        <v>3</v>
      </c>
      <c r="H461" s="150" t="n">
        <v>0</v>
      </c>
      <c r="I461" s="150" t="n">
        <v>0</v>
      </c>
      <c r="J461" s="151" t="n">
        <v>0</v>
      </c>
      <c r="K461" s="151" t="n">
        <v>7</v>
      </c>
      <c r="L461" s="151" t="n">
        <v>0</v>
      </c>
      <c r="M461" s="149" t="n">
        <v>7</v>
      </c>
      <c r="N461" s="152" t="n">
        <v>0</v>
      </c>
      <c r="O461" s="150" t="n">
        <v>0</v>
      </c>
      <c r="P461" s="150" t="n">
        <v>0</v>
      </c>
      <c r="Q461" s="151" t="n">
        <v>0</v>
      </c>
      <c r="R461" s="149" t="n">
        <v>0</v>
      </c>
    </row>
    <row r="462" customFormat="false" ht="12.8" hidden="true" customHeight="false" outlineLevel="0" collapsed="false">
      <c r="A462" s="142" t="s">
        <v>553</v>
      </c>
      <c r="B462" s="124" t="s">
        <v>147</v>
      </c>
      <c r="C462" s="115" t="s">
        <v>148</v>
      </c>
      <c r="D462" s="148" t="n">
        <v>3</v>
      </c>
      <c r="E462" s="148" t="n">
        <v>0</v>
      </c>
      <c r="F462" s="148" t="n">
        <v>0</v>
      </c>
      <c r="G462" s="149" t="n">
        <v>3</v>
      </c>
      <c r="H462" s="150" t="n">
        <v>0</v>
      </c>
      <c r="I462" s="150" t="n">
        <v>0</v>
      </c>
      <c r="J462" s="151" t="n">
        <v>0</v>
      </c>
      <c r="K462" s="151" t="n">
        <v>3</v>
      </c>
      <c r="L462" s="151" t="n">
        <v>0</v>
      </c>
      <c r="M462" s="149" t="n">
        <v>3</v>
      </c>
      <c r="N462" s="152" t="n">
        <v>0</v>
      </c>
      <c r="O462" s="150" t="n">
        <v>0</v>
      </c>
      <c r="P462" s="150" t="n">
        <v>0</v>
      </c>
      <c r="Q462" s="151" t="n">
        <v>0</v>
      </c>
      <c r="R462" s="149" t="n">
        <v>0</v>
      </c>
    </row>
    <row r="463" customFormat="false" ht="12.8" hidden="true" customHeight="false" outlineLevel="0" collapsed="false">
      <c r="A463" s="128" t="s">
        <v>555</v>
      </c>
      <c r="B463" s="54" t="s">
        <v>159</v>
      </c>
      <c r="C463" s="115" t="s">
        <v>160</v>
      </c>
      <c r="D463" s="148" t="n">
        <v>2</v>
      </c>
      <c r="E463" s="148" t="n">
        <v>1</v>
      </c>
      <c r="F463" s="148" t="n">
        <v>0</v>
      </c>
      <c r="G463" s="149" t="n">
        <v>3</v>
      </c>
      <c r="H463" s="150" t="n">
        <v>0</v>
      </c>
      <c r="I463" s="150" t="n">
        <v>0</v>
      </c>
      <c r="J463" s="151" t="n">
        <v>0</v>
      </c>
      <c r="K463" s="151" t="n">
        <v>3</v>
      </c>
      <c r="L463" s="151" t="n">
        <v>0</v>
      </c>
      <c r="M463" s="149" t="n">
        <v>3</v>
      </c>
      <c r="N463" s="152" t="n">
        <v>0</v>
      </c>
      <c r="O463" s="150" t="n">
        <v>0</v>
      </c>
      <c r="P463" s="150" t="n">
        <v>0</v>
      </c>
      <c r="Q463" s="151" t="n">
        <v>0</v>
      </c>
      <c r="R463" s="149" t="n">
        <v>0</v>
      </c>
    </row>
    <row r="464" customFormat="false" ht="12.8" hidden="true" customHeight="false" outlineLevel="0" collapsed="false">
      <c r="A464" s="142" t="s">
        <v>553</v>
      </c>
      <c r="B464" s="124" t="s">
        <v>175</v>
      </c>
      <c r="C464" s="115" t="s">
        <v>176</v>
      </c>
      <c r="D464" s="148" t="n">
        <v>3</v>
      </c>
      <c r="E464" s="148" t="n">
        <v>0</v>
      </c>
      <c r="F464" s="148" t="n">
        <v>0</v>
      </c>
      <c r="G464" s="149" t="n">
        <v>3</v>
      </c>
      <c r="H464" s="150" t="n">
        <v>0</v>
      </c>
      <c r="I464" s="150" t="n">
        <v>0</v>
      </c>
      <c r="J464" s="151" t="n">
        <v>0</v>
      </c>
      <c r="K464" s="151" t="n">
        <v>3</v>
      </c>
      <c r="L464" s="151" t="n">
        <v>0</v>
      </c>
      <c r="M464" s="149" t="n">
        <v>3</v>
      </c>
      <c r="N464" s="152" t="n">
        <v>0</v>
      </c>
      <c r="O464" s="150" t="n">
        <v>0</v>
      </c>
      <c r="P464" s="150" t="n">
        <v>0</v>
      </c>
      <c r="Q464" s="151" t="n">
        <v>0</v>
      </c>
      <c r="R464" s="149" t="n">
        <v>0</v>
      </c>
    </row>
    <row r="465" customFormat="false" ht="12.8" hidden="true" customHeight="false" outlineLevel="0" collapsed="false">
      <c r="A465" s="142" t="s">
        <v>553</v>
      </c>
      <c r="B465" s="124" t="s">
        <v>333</v>
      </c>
      <c r="C465" s="115" t="s">
        <v>334</v>
      </c>
      <c r="D465" s="148" t="n">
        <v>2</v>
      </c>
      <c r="E465" s="148" t="n">
        <v>1</v>
      </c>
      <c r="F465" s="148" t="n">
        <v>0</v>
      </c>
      <c r="G465" s="149" t="n">
        <v>3</v>
      </c>
      <c r="H465" s="150" t="n">
        <v>1</v>
      </c>
      <c r="I465" s="150" t="n">
        <v>1</v>
      </c>
      <c r="J465" s="151" t="n">
        <v>2</v>
      </c>
      <c r="K465" s="151" t="n">
        <v>2</v>
      </c>
      <c r="L465" s="151" t="n">
        <v>0</v>
      </c>
      <c r="M465" s="149" t="n">
        <v>4</v>
      </c>
      <c r="N465" s="152" t="n">
        <v>0.5</v>
      </c>
      <c r="O465" s="150" t="n">
        <v>0</v>
      </c>
      <c r="P465" s="150" t="n">
        <v>1</v>
      </c>
      <c r="Q465" s="151" t="n">
        <v>1</v>
      </c>
      <c r="R465" s="149" t="n">
        <v>3</v>
      </c>
    </row>
    <row r="466" customFormat="false" ht="12.8" hidden="true" customHeight="false" outlineLevel="0" collapsed="false">
      <c r="A466" s="128" t="s">
        <v>555</v>
      </c>
      <c r="B466" s="54" t="s">
        <v>333</v>
      </c>
      <c r="C466" s="115" t="s">
        <v>334</v>
      </c>
      <c r="D466" s="148" t="n">
        <v>2</v>
      </c>
      <c r="E466" s="148" t="n">
        <v>1</v>
      </c>
      <c r="F466" s="148" t="n">
        <v>0</v>
      </c>
      <c r="G466" s="149" t="n">
        <v>3</v>
      </c>
      <c r="H466" s="150" t="n">
        <v>0</v>
      </c>
      <c r="I466" s="150" t="n">
        <v>1</v>
      </c>
      <c r="J466" s="151" t="n">
        <v>1</v>
      </c>
      <c r="K466" s="151" t="n">
        <v>2</v>
      </c>
      <c r="L466" s="151" t="n">
        <v>0</v>
      </c>
      <c r="M466" s="149" t="n">
        <v>3</v>
      </c>
      <c r="N466" s="152" t="n">
        <v>0.33333333333333</v>
      </c>
      <c r="O466" s="150" t="n">
        <v>0</v>
      </c>
      <c r="P466" s="150" t="n">
        <v>1</v>
      </c>
      <c r="Q466" s="151" t="n">
        <v>1</v>
      </c>
      <c r="R466" s="149" t="n">
        <v>2</v>
      </c>
    </row>
    <row r="467" customFormat="false" ht="12.8" hidden="true" customHeight="false" outlineLevel="0" collapsed="false">
      <c r="A467" s="128" t="s">
        <v>555</v>
      </c>
      <c r="B467" s="54" t="s">
        <v>325</v>
      </c>
      <c r="C467" s="115" t="s">
        <v>326</v>
      </c>
      <c r="D467" s="148" t="n">
        <v>3</v>
      </c>
      <c r="E467" s="148" t="n">
        <v>0</v>
      </c>
      <c r="F467" s="148" t="n">
        <v>0</v>
      </c>
      <c r="G467" s="149" t="n">
        <v>3</v>
      </c>
      <c r="H467" s="150" t="n">
        <v>0</v>
      </c>
      <c r="I467" s="150" t="n">
        <v>4</v>
      </c>
      <c r="J467" s="151" t="n">
        <v>4</v>
      </c>
      <c r="K467" s="151" t="n">
        <v>6</v>
      </c>
      <c r="L467" s="151" t="n">
        <v>0</v>
      </c>
      <c r="M467" s="149" t="n">
        <v>10</v>
      </c>
      <c r="N467" s="152" t="n">
        <v>0.4</v>
      </c>
      <c r="O467" s="150" t="n">
        <v>0</v>
      </c>
      <c r="P467" s="150" t="n">
        <v>0</v>
      </c>
      <c r="Q467" s="151" t="n">
        <v>0</v>
      </c>
      <c r="R467" s="149" t="n">
        <v>4</v>
      </c>
    </row>
    <row r="468" customFormat="false" ht="29" hidden="true" customHeight="false" outlineLevel="0" collapsed="false">
      <c r="A468" s="128" t="s">
        <v>556</v>
      </c>
      <c r="B468" s="124" t="s">
        <v>417</v>
      </c>
      <c r="C468" s="173" t="s">
        <v>509</v>
      </c>
      <c r="D468" s="116" t="n">
        <v>3</v>
      </c>
      <c r="E468" s="116" t="n">
        <v>0</v>
      </c>
      <c r="F468" s="116" t="n">
        <v>0</v>
      </c>
      <c r="G468" s="117" t="n">
        <v>3</v>
      </c>
      <c r="H468" s="161" t="n">
        <v>2</v>
      </c>
      <c r="I468" s="161" t="n">
        <v>0</v>
      </c>
      <c r="J468" s="118" t="n">
        <v>2</v>
      </c>
      <c r="K468" s="118" t="n">
        <v>2</v>
      </c>
      <c r="L468" s="118" t="n">
        <v>0</v>
      </c>
      <c r="M468" s="117" t="n">
        <v>4</v>
      </c>
      <c r="N468" s="119" t="n">
        <v>0.5</v>
      </c>
      <c r="O468" s="161" t="n">
        <v>0</v>
      </c>
      <c r="P468" s="161" t="n">
        <v>0</v>
      </c>
      <c r="Q468" s="118" t="n">
        <v>0</v>
      </c>
      <c r="R468" s="162" t="n">
        <v>2</v>
      </c>
    </row>
    <row r="469" customFormat="false" ht="12.8" hidden="true" customHeight="false" outlineLevel="0" collapsed="false">
      <c r="A469" s="128" t="s">
        <v>554</v>
      </c>
      <c r="B469" s="54" t="s">
        <v>365</v>
      </c>
      <c r="C469" s="115" t="s">
        <v>366</v>
      </c>
      <c r="D469" s="148" t="n">
        <v>3</v>
      </c>
      <c r="E469" s="148" t="n">
        <v>0</v>
      </c>
      <c r="F469" s="148" t="n">
        <v>0</v>
      </c>
      <c r="G469" s="149" t="n">
        <v>3</v>
      </c>
      <c r="H469" s="150" t="n">
        <v>0</v>
      </c>
      <c r="I469" s="150" t="n">
        <v>0</v>
      </c>
      <c r="J469" s="151" t="n">
        <v>0</v>
      </c>
      <c r="K469" s="151" t="n">
        <v>3</v>
      </c>
      <c r="L469" s="151" t="n">
        <v>0</v>
      </c>
      <c r="M469" s="149" t="n">
        <v>3</v>
      </c>
      <c r="N469" s="159" t="n">
        <v>0</v>
      </c>
      <c r="O469" s="150" t="n">
        <v>0</v>
      </c>
      <c r="P469" s="150" t="n">
        <v>0</v>
      </c>
      <c r="Q469" s="151" t="n">
        <v>0</v>
      </c>
      <c r="R469" s="149" t="n">
        <v>0</v>
      </c>
    </row>
    <row r="470" customFormat="false" ht="12.8" hidden="true" customHeight="false" outlineLevel="0" collapsed="false">
      <c r="A470" s="128" t="s">
        <v>555</v>
      </c>
      <c r="B470" s="54" t="s">
        <v>453</v>
      </c>
      <c r="C470" s="115" t="s">
        <v>454</v>
      </c>
      <c r="D470" s="148" t="n">
        <v>3</v>
      </c>
      <c r="E470" s="148" t="n">
        <v>0</v>
      </c>
      <c r="F470" s="148" t="n">
        <v>0</v>
      </c>
      <c r="G470" s="149" t="n">
        <v>3</v>
      </c>
      <c r="H470" s="150" t="n">
        <v>5</v>
      </c>
      <c r="I470" s="150" t="n">
        <v>0</v>
      </c>
      <c r="J470" s="151" t="n">
        <v>5</v>
      </c>
      <c r="K470" s="151" t="n">
        <v>3</v>
      </c>
      <c r="L470" s="151" t="n">
        <v>0</v>
      </c>
      <c r="M470" s="149" t="n">
        <v>8</v>
      </c>
      <c r="N470" s="152" t="n">
        <v>0.625</v>
      </c>
      <c r="O470" s="150" t="n">
        <v>2</v>
      </c>
      <c r="P470" s="150" t="n">
        <v>0</v>
      </c>
      <c r="Q470" s="151" t="n">
        <v>2</v>
      </c>
      <c r="R470" s="149" t="n">
        <v>7</v>
      </c>
    </row>
    <row r="471" customFormat="false" ht="12.8" hidden="true" customHeight="false" outlineLevel="0" collapsed="false">
      <c r="A471" s="142" t="s">
        <v>553</v>
      </c>
      <c r="B471" s="124" t="s">
        <v>493</v>
      </c>
      <c r="C471" s="115" t="s">
        <v>510</v>
      </c>
      <c r="D471" s="148" t="n">
        <v>3</v>
      </c>
      <c r="E471" s="148" t="n">
        <v>0</v>
      </c>
      <c r="F471" s="148" t="n">
        <v>0</v>
      </c>
      <c r="G471" s="149" t="n">
        <v>3</v>
      </c>
      <c r="H471" s="150" t="n">
        <v>1</v>
      </c>
      <c r="I471" s="150" t="n">
        <v>0</v>
      </c>
      <c r="J471" s="151" t="n">
        <v>1</v>
      </c>
      <c r="K471" s="151" t="n">
        <v>6</v>
      </c>
      <c r="L471" s="151" t="n">
        <v>0</v>
      </c>
      <c r="M471" s="149" t="n">
        <v>7</v>
      </c>
      <c r="N471" s="152" t="n">
        <v>0.14285714285714</v>
      </c>
      <c r="O471" s="150" t="n">
        <v>0</v>
      </c>
      <c r="P471" s="150" t="n">
        <v>0</v>
      </c>
      <c r="Q471" s="151" t="n">
        <v>0</v>
      </c>
      <c r="R471" s="149" t="n">
        <v>1</v>
      </c>
    </row>
    <row r="472" customFormat="false" ht="12.8" hidden="true" customHeight="false" outlineLevel="0" collapsed="false">
      <c r="A472" s="128" t="s">
        <v>554</v>
      </c>
      <c r="B472" s="54" t="s">
        <v>493</v>
      </c>
      <c r="C472" s="115" t="s">
        <v>510</v>
      </c>
      <c r="D472" s="148" t="n">
        <v>3</v>
      </c>
      <c r="E472" s="148" t="n">
        <v>0</v>
      </c>
      <c r="F472" s="148" t="n">
        <v>0</v>
      </c>
      <c r="G472" s="149" t="n">
        <v>3</v>
      </c>
      <c r="H472" s="150" t="n">
        <v>1</v>
      </c>
      <c r="I472" s="150" t="n">
        <v>0</v>
      </c>
      <c r="J472" s="151" t="n">
        <v>1</v>
      </c>
      <c r="K472" s="151" t="n">
        <v>4</v>
      </c>
      <c r="L472" s="151" t="n">
        <v>0</v>
      </c>
      <c r="M472" s="149" t="n">
        <v>5</v>
      </c>
      <c r="N472" s="159" t="n">
        <v>0.2</v>
      </c>
      <c r="O472" s="150" t="n">
        <v>0</v>
      </c>
      <c r="P472" s="150" t="n">
        <v>0</v>
      </c>
      <c r="Q472" s="151" t="n">
        <v>0</v>
      </c>
      <c r="R472" s="149" t="n">
        <v>1</v>
      </c>
    </row>
    <row r="473" customFormat="false" ht="12.8" hidden="true" customHeight="false" outlineLevel="0" collapsed="false">
      <c r="A473" s="142" t="s">
        <v>553</v>
      </c>
      <c r="B473" s="124" t="s">
        <v>489</v>
      </c>
      <c r="C473" s="115" t="s">
        <v>490</v>
      </c>
      <c r="D473" s="148" t="n">
        <v>2</v>
      </c>
      <c r="E473" s="148" t="n">
        <v>0</v>
      </c>
      <c r="F473" s="148" t="n">
        <v>0</v>
      </c>
      <c r="G473" s="149" t="n">
        <v>2</v>
      </c>
      <c r="H473" s="150" t="n">
        <v>18</v>
      </c>
      <c r="I473" s="150" t="n">
        <v>1</v>
      </c>
      <c r="J473" s="151" t="n">
        <v>19</v>
      </c>
      <c r="K473" s="151" t="n">
        <v>13</v>
      </c>
      <c r="L473" s="151" t="n">
        <v>0</v>
      </c>
      <c r="M473" s="149" t="n">
        <v>32</v>
      </c>
      <c r="N473" s="152" t="n">
        <v>0.59375</v>
      </c>
      <c r="O473" s="150" t="n">
        <v>1</v>
      </c>
      <c r="P473" s="150" t="n">
        <v>0</v>
      </c>
      <c r="Q473" s="151" t="n">
        <v>1</v>
      </c>
      <c r="R473" s="155" t="n">
        <v>20</v>
      </c>
    </row>
    <row r="474" customFormat="false" ht="12.8" hidden="true" customHeight="false" outlineLevel="0" collapsed="false">
      <c r="A474" s="128" t="s">
        <v>555</v>
      </c>
      <c r="B474" s="54" t="s">
        <v>489</v>
      </c>
      <c r="C474" s="115" t="s">
        <v>490</v>
      </c>
      <c r="D474" s="148" t="n">
        <v>2</v>
      </c>
      <c r="E474" s="148" t="n">
        <v>0</v>
      </c>
      <c r="F474" s="148" t="n">
        <v>0</v>
      </c>
      <c r="G474" s="149" t="n">
        <v>2</v>
      </c>
      <c r="H474" s="150" t="n">
        <v>11</v>
      </c>
      <c r="I474" s="150" t="n">
        <v>1</v>
      </c>
      <c r="J474" s="151" t="n">
        <v>12</v>
      </c>
      <c r="K474" s="151" t="n">
        <v>10</v>
      </c>
      <c r="L474" s="151" t="n">
        <v>0</v>
      </c>
      <c r="M474" s="149" t="n">
        <v>22</v>
      </c>
      <c r="N474" s="152" t="n">
        <v>0.54545454545455</v>
      </c>
      <c r="O474" s="150" t="n">
        <v>0</v>
      </c>
      <c r="P474" s="150" t="n">
        <v>0</v>
      </c>
      <c r="Q474" s="151" t="n">
        <v>0</v>
      </c>
      <c r="R474" s="155" t="n">
        <v>12</v>
      </c>
    </row>
    <row r="475" customFormat="false" ht="12.8" hidden="true" customHeight="false" outlineLevel="0" collapsed="false">
      <c r="A475" s="128" t="s">
        <v>555</v>
      </c>
      <c r="B475" s="54" t="s">
        <v>215</v>
      </c>
      <c r="C475" s="115" t="s">
        <v>216</v>
      </c>
      <c r="D475" s="148" t="n">
        <v>1</v>
      </c>
      <c r="E475" s="148" t="n">
        <v>1</v>
      </c>
      <c r="F475" s="148" t="n">
        <v>0</v>
      </c>
      <c r="G475" s="149" t="n">
        <v>2</v>
      </c>
      <c r="H475" s="150" t="n">
        <v>0</v>
      </c>
      <c r="I475" s="150" t="n">
        <v>0</v>
      </c>
      <c r="J475" s="151" t="n">
        <v>0</v>
      </c>
      <c r="K475" s="151" t="n">
        <v>4</v>
      </c>
      <c r="L475" s="151" t="n">
        <v>0</v>
      </c>
      <c r="M475" s="149" t="n">
        <v>4</v>
      </c>
      <c r="N475" s="152" t="n">
        <v>0</v>
      </c>
      <c r="O475" s="150" t="n">
        <v>0</v>
      </c>
      <c r="P475" s="150" t="n">
        <v>0</v>
      </c>
      <c r="Q475" s="151" t="n">
        <v>0</v>
      </c>
      <c r="R475" s="149" t="n">
        <v>0</v>
      </c>
    </row>
    <row r="476" customFormat="false" ht="12.8" hidden="true" customHeight="false" outlineLevel="0" collapsed="false">
      <c r="A476" s="128" t="s">
        <v>555</v>
      </c>
      <c r="B476" s="54" t="s">
        <v>147</v>
      </c>
      <c r="C476" s="115" t="s">
        <v>148</v>
      </c>
      <c r="D476" s="148" t="n">
        <v>2</v>
      </c>
      <c r="E476" s="148" t="n">
        <v>0</v>
      </c>
      <c r="F476" s="148" t="n">
        <v>0</v>
      </c>
      <c r="G476" s="149" t="n">
        <v>2</v>
      </c>
      <c r="H476" s="150" t="n">
        <v>0</v>
      </c>
      <c r="I476" s="150" t="n">
        <v>0</v>
      </c>
      <c r="J476" s="151" t="n">
        <v>0</v>
      </c>
      <c r="K476" s="151" t="n">
        <v>1</v>
      </c>
      <c r="L476" s="151" t="n">
        <v>0</v>
      </c>
      <c r="M476" s="149" t="n">
        <v>1</v>
      </c>
      <c r="N476" s="152" t="n">
        <v>0</v>
      </c>
      <c r="O476" s="150" t="n">
        <v>0</v>
      </c>
      <c r="P476" s="150" t="n">
        <v>0</v>
      </c>
      <c r="Q476" s="151" t="n">
        <v>0</v>
      </c>
      <c r="R476" s="149" t="n">
        <v>0</v>
      </c>
    </row>
    <row r="477" customFormat="false" ht="12.8" hidden="true" customHeight="false" outlineLevel="0" collapsed="false">
      <c r="A477" s="128" t="s">
        <v>555</v>
      </c>
      <c r="B477" s="54" t="s">
        <v>207</v>
      </c>
      <c r="C477" s="115" t="s">
        <v>208</v>
      </c>
      <c r="D477" s="148" t="n">
        <v>2</v>
      </c>
      <c r="E477" s="148" t="n">
        <v>0</v>
      </c>
      <c r="F477" s="148" t="n">
        <v>0</v>
      </c>
      <c r="G477" s="149" t="n">
        <v>2</v>
      </c>
      <c r="H477" s="150" t="n">
        <v>0</v>
      </c>
      <c r="I477" s="150" t="n">
        <v>0</v>
      </c>
      <c r="J477" s="151" t="n">
        <v>0</v>
      </c>
      <c r="K477" s="151" t="n">
        <v>2</v>
      </c>
      <c r="L477" s="151" t="n">
        <v>0</v>
      </c>
      <c r="M477" s="149" t="n">
        <v>2</v>
      </c>
      <c r="N477" s="152" t="n">
        <v>0</v>
      </c>
      <c r="O477" s="150" t="n">
        <v>0</v>
      </c>
      <c r="P477" s="150" t="n">
        <v>0</v>
      </c>
      <c r="Q477" s="151" t="n">
        <v>0</v>
      </c>
      <c r="R477" s="149" t="n">
        <v>0</v>
      </c>
    </row>
    <row r="478" customFormat="false" ht="12.8" hidden="true" customHeight="false" outlineLevel="0" collapsed="false">
      <c r="A478" s="128" t="s">
        <v>554</v>
      </c>
      <c r="B478" s="54" t="s">
        <v>207</v>
      </c>
      <c r="C478" s="115" t="s">
        <v>208</v>
      </c>
      <c r="D478" s="148" t="n">
        <v>2</v>
      </c>
      <c r="E478" s="148" t="n">
        <v>0</v>
      </c>
      <c r="F478" s="148" t="n">
        <v>0</v>
      </c>
      <c r="G478" s="149" t="n">
        <v>2</v>
      </c>
      <c r="H478" s="150" t="n">
        <v>0</v>
      </c>
      <c r="I478" s="150" t="n">
        <v>0</v>
      </c>
      <c r="J478" s="151" t="n">
        <v>0</v>
      </c>
      <c r="K478" s="151" t="n">
        <v>2</v>
      </c>
      <c r="L478" s="151" t="n">
        <v>0</v>
      </c>
      <c r="M478" s="149" t="n">
        <v>2</v>
      </c>
      <c r="N478" s="159" t="n">
        <v>0</v>
      </c>
      <c r="O478" s="150" t="n">
        <v>0</v>
      </c>
      <c r="P478" s="150" t="n">
        <v>0</v>
      </c>
      <c r="Q478" s="151" t="n">
        <v>0</v>
      </c>
      <c r="R478" s="149" t="n">
        <v>0</v>
      </c>
    </row>
    <row r="479" customFormat="false" ht="12.8" hidden="true" customHeight="false" outlineLevel="0" collapsed="false">
      <c r="A479" s="128" t="s">
        <v>554</v>
      </c>
      <c r="B479" s="54" t="s">
        <v>329</v>
      </c>
      <c r="C479" s="115" t="s">
        <v>330</v>
      </c>
      <c r="D479" s="148" t="n">
        <v>2</v>
      </c>
      <c r="E479" s="148" t="n">
        <v>0</v>
      </c>
      <c r="F479" s="148" t="n">
        <v>0</v>
      </c>
      <c r="G479" s="149" t="n">
        <v>2</v>
      </c>
      <c r="H479" s="150" t="n">
        <v>1</v>
      </c>
      <c r="I479" s="150" t="n">
        <v>2</v>
      </c>
      <c r="J479" s="151" t="n">
        <v>3</v>
      </c>
      <c r="K479" s="151" t="n">
        <v>4</v>
      </c>
      <c r="L479" s="151" t="n">
        <v>0</v>
      </c>
      <c r="M479" s="149" t="n">
        <v>7</v>
      </c>
      <c r="N479" s="159" t="n">
        <v>0.42857142857143</v>
      </c>
      <c r="O479" s="150" t="n">
        <v>0</v>
      </c>
      <c r="P479" s="150" t="n">
        <v>0</v>
      </c>
      <c r="Q479" s="151" t="n">
        <v>0</v>
      </c>
      <c r="R479" s="149" t="n">
        <v>3</v>
      </c>
    </row>
    <row r="480" customFormat="false" ht="12.8" hidden="true" customHeight="false" outlineLevel="0" collapsed="false">
      <c r="A480" s="128" t="s">
        <v>555</v>
      </c>
      <c r="B480" s="54" t="s">
        <v>329</v>
      </c>
      <c r="C480" s="115" t="s">
        <v>330</v>
      </c>
      <c r="D480" s="148" t="n">
        <v>2</v>
      </c>
      <c r="E480" s="148" t="n">
        <v>0</v>
      </c>
      <c r="F480" s="148" t="n">
        <v>0</v>
      </c>
      <c r="G480" s="149" t="n">
        <v>2</v>
      </c>
      <c r="H480" s="150" t="n">
        <v>1</v>
      </c>
      <c r="I480" s="150" t="n">
        <v>0</v>
      </c>
      <c r="J480" s="151" t="n">
        <v>1</v>
      </c>
      <c r="K480" s="151" t="n">
        <v>3</v>
      </c>
      <c r="L480" s="151" t="n">
        <v>0</v>
      </c>
      <c r="M480" s="149" t="n">
        <v>4</v>
      </c>
      <c r="N480" s="152" t="n">
        <v>0.25</v>
      </c>
      <c r="O480" s="150" t="n">
        <v>0</v>
      </c>
      <c r="P480" s="150" t="n">
        <v>0</v>
      </c>
      <c r="Q480" s="151" t="n">
        <v>0</v>
      </c>
      <c r="R480" s="149" t="n">
        <v>1</v>
      </c>
    </row>
    <row r="481" customFormat="false" ht="12.8" hidden="true" customHeight="false" outlineLevel="0" collapsed="false">
      <c r="A481" s="142" t="s">
        <v>553</v>
      </c>
      <c r="B481" s="174"/>
      <c r="C481" s="115" t="s">
        <v>559</v>
      </c>
      <c r="D481" s="148" t="n">
        <v>2</v>
      </c>
      <c r="E481" s="148" t="n">
        <v>0</v>
      </c>
      <c r="F481" s="148" t="n">
        <v>0</v>
      </c>
      <c r="G481" s="149" t="n">
        <v>2</v>
      </c>
      <c r="H481" s="150" t="n">
        <v>0</v>
      </c>
      <c r="I481" s="150" t="n">
        <v>0</v>
      </c>
      <c r="J481" s="151" t="n">
        <v>0</v>
      </c>
      <c r="K481" s="151" t="n">
        <v>1</v>
      </c>
      <c r="L481" s="151" t="n">
        <v>0</v>
      </c>
      <c r="M481" s="149" t="n">
        <v>1</v>
      </c>
      <c r="N481" s="152" t="n">
        <v>0</v>
      </c>
      <c r="O481" s="150" t="n">
        <v>0</v>
      </c>
      <c r="P481" s="150" t="n">
        <v>0</v>
      </c>
      <c r="Q481" s="151" t="n">
        <v>0</v>
      </c>
      <c r="R481" s="149" t="n">
        <v>0</v>
      </c>
    </row>
    <row r="482" customFormat="false" ht="12.8" hidden="false" customHeight="false" outlineLevel="0" collapsed="false">
      <c r="A482" s="128" t="s">
        <v>501</v>
      </c>
      <c r="B482" s="124"/>
      <c r="C482" s="115" t="s">
        <v>559</v>
      </c>
      <c r="D482" s="148" t="n">
        <v>2</v>
      </c>
      <c r="E482" s="148" t="n">
        <v>0</v>
      </c>
      <c r="F482" s="148" t="n">
        <v>0</v>
      </c>
      <c r="G482" s="149" t="n">
        <v>2</v>
      </c>
      <c r="H482" s="150" t="n">
        <v>0</v>
      </c>
      <c r="I482" s="150" t="n">
        <v>0</v>
      </c>
      <c r="J482" s="151" t="n">
        <v>0</v>
      </c>
      <c r="K482" s="151" t="n">
        <v>1</v>
      </c>
      <c r="L482" s="151" t="n">
        <v>0</v>
      </c>
      <c r="M482" s="149" t="n">
        <v>1</v>
      </c>
      <c r="N482" s="152" t="n">
        <v>0</v>
      </c>
      <c r="O482" s="150" t="n">
        <v>0</v>
      </c>
      <c r="P482" s="150" t="n">
        <v>0</v>
      </c>
      <c r="Q482" s="151" t="n">
        <v>0</v>
      </c>
      <c r="R482" s="149" t="n">
        <v>0</v>
      </c>
    </row>
    <row r="483" customFormat="false" ht="12.8" hidden="true" customHeight="false" outlineLevel="0" collapsed="false">
      <c r="A483" s="128" t="s">
        <v>555</v>
      </c>
      <c r="B483" s="54" t="s">
        <v>365</v>
      </c>
      <c r="C483" s="115" t="s">
        <v>366</v>
      </c>
      <c r="D483" s="148" t="n">
        <v>2</v>
      </c>
      <c r="E483" s="148" t="n">
        <v>0</v>
      </c>
      <c r="F483" s="148" t="n">
        <v>0</v>
      </c>
      <c r="G483" s="149" t="n">
        <v>2</v>
      </c>
      <c r="H483" s="150" t="n">
        <v>0</v>
      </c>
      <c r="I483" s="150" t="n">
        <v>0</v>
      </c>
      <c r="J483" s="151" t="n">
        <v>0</v>
      </c>
      <c r="K483" s="151" t="n">
        <v>2</v>
      </c>
      <c r="L483" s="151" t="n">
        <v>0</v>
      </c>
      <c r="M483" s="149" t="n">
        <v>2</v>
      </c>
      <c r="N483" s="152" t="n">
        <v>0</v>
      </c>
      <c r="O483" s="150" t="n">
        <v>0</v>
      </c>
      <c r="P483" s="150" t="n">
        <v>0</v>
      </c>
      <c r="Q483" s="151" t="n">
        <v>0</v>
      </c>
      <c r="R483" s="149" t="n">
        <v>0</v>
      </c>
    </row>
    <row r="484" customFormat="false" ht="12.8" hidden="true" customHeight="false" outlineLevel="0" collapsed="false">
      <c r="A484" s="128" t="s">
        <v>554</v>
      </c>
      <c r="B484" s="54" t="s">
        <v>409</v>
      </c>
      <c r="C484" s="115" t="s">
        <v>410</v>
      </c>
      <c r="D484" s="148" t="n">
        <v>2</v>
      </c>
      <c r="E484" s="148" t="n">
        <v>0</v>
      </c>
      <c r="F484" s="148" t="n">
        <v>0</v>
      </c>
      <c r="G484" s="149" t="n">
        <v>2</v>
      </c>
      <c r="H484" s="150" t="n">
        <v>0</v>
      </c>
      <c r="I484" s="150" t="n">
        <v>4</v>
      </c>
      <c r="J484" s="151" t="n">
        <v>4</v>
      </c>
      <c r="K484" s="151" t="n">
        <v>7</v>
      </c>
      <c r="L484" s="151" t="n">
        <v>0</v>
      </c>
      <c r="M484" s="149" t="n">
        <v>11</v>
      </c>
      <c r="N484" s="159" t="n">
        <v>0.36363636363636</v>
      </c>
      <c r="O484" s="150" t="n">
        <v>0</v>
      </c>
      <c r="P484" s="150" t="n">
        <v>0</v>
      </c>
      <c r="Q484" s="151" t="n">
        <v>0</v>
      </c>
      <c r="R484" s="149" t="n">
        <v>4</v>
      </c>
    </row>
    <row r="485" customFormat="false" ht="12.8" hidden="true" customHeight="false" outlineLevel="0" collapsed="false">
      <c r="A485" s="128" t="s">
        <v>555</v>
      </c>
      <c r="B485" s="54" t="s">
        <v>409</v>
      </c>
      <c r="C485" s="115" t="s">
        <v>410</v>
      </c>
      <c r="D485" s="148" t="n">
        <v>2</v>
      </c>
      <c r="E485" s="148" t="n">
        <v>0</v>
      </c>
      <c r="F485" s="148" t="n">
        <v>0</v>
      </c>
      <c r="G485" s="149" t="n">
        <v>2</v>
      </c>
      <c r="H485" s="150" t="n">
        <v>0</v>
      </c>
      <c r="I485" s="150" t="n">
        <v>1</v>
      </c>
      <c r="J485" s="151" t="n">
        <v>1</v>
      </c>
      <c r="K485" s="151" t="n">
        <v>6</v>
      </c>
      <c r="L485" s="151" t="n">
        <v>0</v>
      </c>
      <c r="M485" s="149" t="n">
        <v>7</v>
      </c>
      <c r="N485" s="152" t="n">
        <v>0.14285714285714</v>
      </c>
      <c r="O485" s="150" t="n">
        <v>0</v>
      </c>
      <c r="P485" s="150" t="n">
        <v>0</v>
      </c>
      <c r="Q485" s="151" t="n">
        <v>0</v>
      </c>
      <c r="R485" s="149" t="n">
        <v>1</v>
      </c>
    </row>
    <row r="486" customFormat="false" ht="12.8" hidden="true" customHeight="false" outlineLevel="0" collapsed="false">
      <c r="A486" s="128" t="s">
        <v>555</v>
      </c>
      <c r="B486" s="54" t="s">
        <v>437</v>
      </c>
      <c r="C486" s="115" t="s">
        <v>438</v>
      </c>
      <c r="D486" s="148" t="n">
        <v>1</v>
      </c>
      <c r="E486" s="148" t="n">
        <v>1</v>
      </c>
      <c r="F486" s="148" t="n">
        <v>0</v>
      </c>
      <c r="G486" s="149" t="n">
        <v>2</v>
      </c>
      <c r="H486" s="150" t="n">
        <v>2</v>
      </c>
      <c r="I486" s="150" t="n">
        <v>0</v>
      </c>
      <c r="J486" s="151" t="n">
        <v>2</v>
      </c>
      <c r="K486" s="151" t="n">
        <v>8</v>
      </c>
      <c r="L486" s="151" t="n">
        <v>0</v>
      </c>
      <c r="M486" s="149" t="n">
        <v>10</v>
      </c>
      <c r="N486" s="152" t="n">
        <v>0.2</v>
      </c>
      <c r="O486" s="150" t="n">
        <v>4</v>
      </c>
      <c r="P486" s="150" t="n">
        <v>0</v>
      </c>
      <c r="Q486" s="151" t="n">
        <v>4</v>
      </c>
      <c r="R486" s="149" t="n">
        <v>6</v>
      </c>
    </row>
    <row r="487" customFormat="false" ht="12.8" hidden="true" customHeight="false" outlineLevel="0" collapsed="false">
      <c r="A487" s="128" t="s">
        <v>555</v>
      </c>
      <c r="B487" s="54" t="s">
        <v>493</v>
      </c>
      <c r="C487" s="115" t="s">
        <v>510</v>
      </c>
      <c r="D487" s="148" t="n">
        <v>2</v>
      </c>
      <c r="E487" s="148" t="n">
        <v>0</v>
      </c>
      <c r="F487" s="148" t="n">
        <v>0</v>
      </c>
      <c r="G487" s="149" t="n">
        <v>2</v>
      </c>
      <c r="H487" s="150" t="n">
        <v>0</v>
      </c>
      <c r="I487" s="150" t="n">
        <v>0</v>
      </c>
      <c r="J487" s="151" t="n">
        <v>0</v>
      </c>
      <c r="K487" s="151" t="n">
        <v>4</v>
      </c>
      <c r="L487" s="151" t="n">
        <v>0</v>
      </c>
      <c r="M487" s="149" t="n">
        <v>4</v>
      </c>
      <c r="N487" s="152" t="n">
        <v>0</v>
      </c>
      <c r="O487" s="150" t="n">
        <v>0</v>
      </c>
      <c r="P487" s="150" t="n">
        <v>0</v>
      </c>
      <c r="Q487" s="151" t="n">
        <v>0</v>
      </c>
      <c r="R487" s="149" t="n">
        <v>0</v>
      </c>
    </row>
    <row r="488" customFormat="false" ht="12.8" hidden="true" customHeight="false" outlineLevel="0" collapsed="false">
      <c r="A488" s="128" t="s">
        <v>555</v>
      </c>
      <c r="B488" s="54" t="s">
        <v>495</v>
      </c>
      <c r="C488" s="115" t="s">
        <v>496</v>
      </c>
      <c r="D488" s="148" t="n">
        <v>1</v>
      </c>
      <c r="E488" s="148" t="n">
        <v>0</v>
      </c>
      <c r="F488" s="148" t="n">
        <v>0</v>
      </c>
      <c r="G488" s="149" t="n">
        <v>1</v>
      </c>
      <c r="H488" s="150" t="n">
        <v>0</v>
      </c>
      <c r="I488" s="150" t="n">
        <v>1</v>
      </c>
      <c r="J488" s="151" t="n">
        <v>1</v>
      </c>
      <c r="K488" s="151" t="n">
        <v>6</v>
      </c>
      <c r="L488" s="151" t="n">
        <v>0</v>
      </c>
      <c r="M488" s="149" t="n">
        <v>7</v>
      </c>
      <c r="N488" s="152" t="n">
        <v>0.142857142857143</v>
      </c>
      <c r="O488" s="150" t="n">
        <v>0</v>
      </c>
      <c r="P488" s="150" t="n">
        <v>0</v>
      </c>
      <c r="Q488" s="151" t="n">
        <v>0</v>
      </c>
      <c r="R488" s="149" t="n">
        <v>1</v>
      </c>
    </row>
    <row r="489" customFormat="false" ht="12.8" hidden="true" customHeight="false" outlineLevel="0" collapsed="false">
      <c r="A489" s="128" t="s">
        <v>554</v>
      </c>
      <c r="B489" s="54" t="s">
        <v>495</v>
      </c>
      <c r="C489" s="115" t="s">
        <v>496</v>
      </c>
      <c r="D489" s="148" t="n">
        <v>1</v>
      </c>
      <c r="E489" s="148" t="n">
        <v>0</v>
      </c>
      <c r="F489" s="148" t="n">
        <v>0</v>
      </c>
      <c r="G489" s="149" t="n">
        <v>1</v>
      </c>
      <c r="H489" s="150" t="n">
        <v>0</v>
      </c>
      <c r="I489" s="150" t="n">
        <v>1</v>
      </c>
      <c r="J489" s="151" t="n">
        <v>1</v>
      </c>
      <c r="K489" s="151" t="n">
        <v>6</v>
      </c>
      <c r="L489" s="151" t="n">
        <v>0</v>
      </c>
      <c r="M489" s="149" t="n">
        <v>7</v>
      </c>
      <c r="N489" s="159" t="n">
        <v>0.142857142857143</v>
      </c>
      <c r="O489" s="150" t="n">
        <v>0</v>
      </c>
      <c r="P489" s="150" t="n">
        <v>0</v>
      </c>
      <c r="Q489" s="151" t="n">
        <v>0</v>
      </c>
      <c r="R489" s="149" t="n">
        <v>1</v>
      </c>
    </row>
    <row r="490" customFormat="false" ht="12.8" hidden="true" customHeight="false" outlineLevel="0" collapsed="false">
      <c r="A490" s="128" t="s">
        <v>555</v>
      </c>
      <c r="B490" s="54" t="s">
        <v>175</v>
      </c>
      <c r="C490" s="115" t="s">
        <v>176</v>
      </c>
      <c r="D490" s="148" t="n">
        <v>1</v>
      </c>
      <c r="E490" s="148" t="n">
        <v>0</v>
      </c>
      <c r="F490" s="148" t="n">
        <v>0</v>
      </c>
      <c r="G490" s="149" t="n">
        <v>1</v>
      </c>
      <c r="H490" s="150" t="n">
        <v>0</v>
      </c>
      <c r="I490" s="150" t="n">
        <v>0</v>
      </c>
      <c r="J490" s="151" t="n">
        <v>0</v>
      </c>
      <c r="K490" s="151" t="n">
        <v>1</v>
      </c>
      <c r="L490" s="151" t="n">
        <v>0</v>
      </c>
      <c r="M490" s="149" t="n">
        <v>1</v>
      </c>
      <c r="N490" s="152" t="n">
        <v>0</v>
      </c>
      <c r="O490" s="150" t="n">
        <v>0</v>
      </c>
      <c r="P490" s="150" t="n">
        <v>0</v>
      </c>
      <c r="Q490" s="151" t="n">
        <v>0</v>
      </c>
      <c r="R490" s="149" t="n">
        <v>0</v>
      </c>
    </row>
    <row r="491" customFormat="false" ht="12.8" hidden="true" customHeight="false" outlineLevel="0" collapsed="false">
      <c r="A491" s="128" t="s">
        <v>555</v>
      </c>
      <c r="B491" s="54" t="s">
        <v>223</v>
      </c>
      <c r="C491" s="115" t="s">
        <v>224</v>
      </c>
      <c r="D491" s="148" t="n">
        <v>1</v>
      </c>
      <c r="E491" s="148" t="n">
        <v>0</v>
      </c>
      <c r="F491" s="148" t="n">
        <v>0</v>
      </c>
      <c r="G491" s="149" t="n">
        <v>1</v>
      </c>
      <c r="H491" s="150" t="n">
        <v>0</v>
      </c>
      <c r="I491" s="150" t="n">
        <v>0</v>
      </c>
      <c r="J491" s="151" t="n">
        <v>0</v>
      </c>
      <c r="K491" s="151" t="n">
        <v>3</v>
      </c>
      <c r="L491" s="151" t="n">
        <v>0</v>
      </c>
      <c r="M491" s="149" t="n">
        <v>3</v>
      </c>
      <c r="N491" s="152" t="n">
        <v>0</v>
      </c>
      <c r="O491" s="150" t="n">
        <v>0</v>
      </c>
      <c r="P491" s="150" t="n">
        <v>0</v>
      </c>
      <c r="Q491" s="151" t="n">
        <v>0</v>
      </c>
      <c r="R491" s="149" t="n">
        <v>0</v>
      </c>
    </row>
    <row r="492" customFormat="false" ht="12.8" hidden="true" customHeight="false" outlineLevel="0" collapsed="false">
      <c r="A492" s="128" t="s">
        <v>554</v>
      </c>
      <c r="B492" s="54" t="s">
        <v>223</v>
      </c>
      <c r="C492" s="115" t="s">
        <v>224</v>
      </c>
      <c r="D492" s="148" t="n">
        <v>1</v>
      </c>
      <c r="E492" s="148" t="n">
        <v>0</v>
      </c>
      <c r="F492" s="148" t="n">
        <v>0</v>
      </c>
      <c r="G492" s="149" t="n">
        <v>1</v>
      </c>
      <c r="H492" s="150" t="n">
        <v>0</v>
      </c>
      <c r="I492" s="150" t="n">
        <v>0</v>
      </c>
      <c r="J492" s="151" t="n">
        <v>0</v>
      </c>
      <c r="K492" s="151" t="n">
        <v>3</v>
      </c>
      <c r="L492" s="151" t="n">
        <v>0</v>
      </c>
      <c r="M492" s="149" t="n">
        <v>3</v>
      </c>
      <c r="N492" s="159" t="n">
        <v>0</v>
      </c>
      <c r="O492" s="150" t="n">
        <v>0</v>
      </c>
      <c r="P492" s="150" t="n">
        <v>0</v>
      </c>
      <c r="Q492" s="151" t="n">
        <v>0</v>
      </c>
      <c r="R492" s="149" t="n">
        <v>0</v>
      </c>
    </row>
    <row r="493" customFormat="false" ht="12.8" hidden="true" customHeight="false" outlineLevel="0" collapsed="false">
      <c r="A493" s="128" t="s">
        <v>555</v>
      </c>
      <c r="B493" s="54" t="s">
        <v>237</v>
      </c>
      <c r="C493" s="115" t="s">
        <v>238</v>
      </c>
      <c r="D493" s="148" t="n">
        <v>1</v>
      </c>
      <c r="E493" s="148" t="n">
        <v>0</v>
      </c>
      <c r="F493" s="148" t="n">
        <v>0</v>
      </c>
      <c r="G493" s="149" t="n">
        <v>1</v>
      </c>
      <c r="H493" s="150" t="n">
        <v>2</v>
      </c>
      <c r="I493" s="150" t="n">
        <v>0</v>
      </c>
      <c r="J493" s="151" t="n">
        <v>2</v>
      </c>
      <c r="K493" s="151" t="n">
        <v>0</v>
      </c>
      <c r="L493" s="151" t="n">
        <v>0</v>
      </c>
      <c r="M493" s="149" t="n">
        <v>2</v>
      </c>
      <c r="N493" s="152" t="n">
        <v>1</v>
      </c>
      <c r="O493" s="150" t="n">
        <v>0</v>
      </c>
      <c r="P493" s="150" t="n">
        <v>0</v>
      </c>
      <c r="Q493" s="151" t="n">
        <v>0</v>
      </c>
      <c r="R493" s="149" t="n">
        <v>2</v>
      </c>
    </row>
    <row r="494" customFormat="false" ht="12.8" hidden="true" customHeight="false" outlineLevel="0" collapsed="false">
      <c r="A494" s="128" t="s">
        <v>554</v>
      </c>
      <c r="B494" s="54" t="s">
        <v>237</v>
      </c>
      <c r="C494" s="115" t="s">
        <v>238</v>
      </c>
      <c r="D494" s="148" t="n">
        <v>1</v>
      </c>
      <c r="E494" s="148" t="n">
        <v>0</v>
      </c>
      <c r="F494" s="148" t="n">
        <v>0</v>
      </c>
      <c r="G494" s="149" t="n">
        <v>1</v>
      </c>
      <c r="H494" s="150" t="n">
        <v>2</v>
      </c>
      <c r="I494" s="150" t="n">
        <v>0</v>
      </c>
      <c r="J494" s="151" t="n">
        <v>2</v>
      </c>
      <c r="K494" s="151" t="n">
        <v>0</v>
      </c>
      <c r="L494" s="151" t="n">
        <v>0</v>
      </c>
      <c r="M494" s="149" t="n">
        <v>2</v>
      </c>
      <c r="N494" s="159" t="n">
        <v>1</v>
      </c>
      <c r="O494" s="150" t="n">
        <v>0</v>
      </c>
      <c r="P494" s="150" t="n">
        <v>0</v>
      </c>
      <c r="Q494" s="151" t="n">
        <v>0</v>
      </c>
      <c r="R494" s="149" t="n">
        <v>2</v>
      </c>
    </row>
    <row r="495" customFormat="false" ht="12.8" hidden="true" customHeight="false" outlineLevel="0" collapsed="false">
      <c r="A495" s="128" t="s">
        <v>555</v>
      </c>
      <c r="B495" s="54" t="s">
        <v>241</v>
      </c>
      <c r="C495" s="115" t="s">
        <v>242</v>
      </c>
      <c r="D495" s="148" t="n">
        <v>1</v>
      </c>
      <c r="E495" s="148" t="n">
        <v>0</v>
      </c>
      <c r="F495" s="148" t="n">
        <v>0</v>
      </c>
      <c r="G495" s="149" t="n">
        <v>1</v>
      </c>
      <c r="H495" s="150" t="n">
        <v>0</v>
      </c>
      <c r="I495" s="150" t="n">
        <v>0</v>
      </c>
      <c r="J495" s="151" t="n">
        <v>0</v>
      </c>
      <c r="K495" s="151" t="n">
        <v>4</v>
      </c>
      <c r="L495" s="151" t="n">
        <v>0</v>
      </c>
      <c r="M495" s="149" t="n">
        <v>4</v>
      </c>
      <c r="N495" s="152" t="n">
        <v>0</v>
      </c>
      <c r="O495" s="150" t="n">
        <v>0</v>
      </c>
      <c r="P495" s="150" t="n">
        <v>0</v>
      </c>
      <c r="Q495" s="151" t="n">
        <v>0</v>
      </c>
      <c r="R495" s="149" t="n">
        <v>0</v>
      </c>
    </row>
    <row r="496" customFormat="false" ht="12.8" hidden="true" customHeight="false" outlineLevel="0" collapsed="false">
      <c r="A496" s="128" t="s">
        <v>554</v>
      </c>
      <c r="B496" s="54" t="s">
        <v>241</v>
      </c>
      <c r="C496" s="115" t="s">
        <v>242</v>
      </c>
      <c r="D496" s="148" t="n">
        <v>1</v>
      </c>
      <c r="E496" s="148" t="n">
        <v>0</v>
      </c>
      <c r="F496" s="148" t="n">
        <v>0</v>
      </c>
      <c r="G496" s="149" t="n">
        <v>1</v>
      </c>
      <c r="H496" s="150" t="n">
        <v>0</v>
      </c>
      <c r="I496" s="150" t="n">
        <v>0</v>
      </c>
      <c r="J496" s="151" t="n">
        <v>0</v>
      </c>
      <c r="K496" s="151" t="n">
        <v>4</v>
      </c>
      <c r="L496" s="151" t="n">
        <v>0</v>
      </c>
      <c r="M496" s="149" t="n">
        <v>4</v>
      </c>
      <c r="N496" s="159" t="n">
        <v>0</v>
      </c>
      <c r="O496" s="150" t="n">
        <v>0</v>
      </c>
      <c r="P496" s="150" t="n">
        <v>0</v>
      </c>
      <c r="Q496" s="151" t="n">
        <v>0</v>
      </c>
      <c r="R496" s="149" t="n">
        <v>0</v>
      </c>
    </row>
    <row r="497" customFormat="false" ht="12.8" hidden="true" customHeight="false" outlineLevel="0" collapsed="false">
      <c r="A497" s="128" t="s">
        <v>555</v>
      </c>
      <c r="B497" s="54" t="s">
        <v>99</v>
      </c>
      <c r="C497" s="115" t="s">
        <v>100</v>
      </c>
      <c r="D497" s="148" t="n">
        <v>0</v>
      </c>
      <c r="E497" s="148" t="n">
        <v>0</v>
      </c>
      <c r="F497" s="148" t="n">
        <v>0</v>
      </c>
      <c r="G497" s="149" t="n">
        <v>0</v>
      </c>
      <c r="H497" s="150" t="n">
        <v>0</v>
      </c>
      <c r="I497" s="150" t="n">
        <v>0</v>
      </c>
      <c r="J497" s="151" t="n">
        <v>0</v>
      </c>
      <c r="K497" s="151" t="n">
        <v>0</v>
      </c>
      <c r="L497" s="151" t="n">
        <v>0</v>
      </c>
      <c r="M497" s="149" t="n">
        <v>0</v>
      </c>
      <c r="N497" s="152" t="s">
        <v>531</v>
      </c>
      <c r="O497" s="150" t="n">
        <v>1</v>
      </c>
      <c r="P497" s="150" t="n">
        <v>0</v>
      </c>
      <c r="Q497" s="151" t="n">
        <v>1</v>
      </c>
      <c r="R497" s="149" t="n">
        <v>1</v>
      </c>
    </row>
    <row r="498" customFormat="false" ht="12.8" hidden="true" customHeight="false" outlineLevel="0" collapsed="false">
      <c r="A498" s="128" t="s">
        <v>554</v>
      </c>
      <c r="B498" s="54" t="s">
        <v>99</v>
      </c>
      <c r="C498" s="115" t="s">
        <v>100</v>
      </c>
      <c r="D498" s="148" t="n">
        <v>0</v>
      </c>
      <c r="E498" s="148" t="n">
        <v>0</v>
      </c>
      <c r="F498" s="148" t="n">
        <v>0</v>
      </c>
      <c r="G498" s="149" t="n">
        <v>0</v>
      </c>
      <c r="H498" s="150" t="n">
        <v>0</v>
      </c>
      <c r="I498" s="150" t="n">
        <v>0</v>
      </c>
      <c r="J498" s="151" t="n">
        <v>0</v>
      </c>
      <c r="K498" s="151" t="n">
        <v>0</v>
      </c>
      <c r="L498" s="151" t="n">
        <v>0</v>
      </c>
      <c r="M498" s="149" t="n">
        <v>0</v>
      </c>
      <c r="N498" s="159" t="s">
        <v>531</v>
      </c>
      <c r="O498" s="150" t="n">
        <v>1</v>
      </c>
      <c r="P498" s="150" t="n">
        <v>0</v>
      </c>
      <c r="Q498" s="151" t="n">
        <v>1</v>
      </c>
      <c r="R498" s="149" t="n">
        <v>1</v>
      </c>
    </row>
  </sheetData>
  <autoFilter ref="A1:R498">
    <filterColumn colId="0">
      <filters>
        <filter val="TOTAL"/>
      </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18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pane xSplit="1" ySplit="1" topLeftCell="O2" activePane="bottomRight" state="frozen"/>
      <selection pane="topLeft" activeCell="A1" activeCellId="0" sqref="A1"/>
      <selection pane="topRight" activeCell="O1" activeCellId="0" sqref="O1"/>
      <selection pane="bottomLeft" activeCell="A2" activeCellId="0" sqref="A2"/>
      <selection pane="bottomRight" activeCell="V1" activeCellId="0" sqref="V1"/>
    </sheetView>
  </sheetViews>
  <sheetFormatPr defaultColWidth="11.77734375" defaultRowHeight="12.8" zeroHeight="false" outlineLevelRow="0" outlineLevelCol="0"/>
  <cols>
    <col collapsed="false" customWidth="true" hidden="true" outlineLevel="0" max="3" min="1" style="175" width="11.52"/>
    <col collapsed="false" customWidth="true" hidden="false" outlineLevel="0" max="17" min="17" style="176" width="11.52"/>
    <col collapsed="false" customWidth="true" hidden="false" outlineLevel="0" max="18" min="18" style="0" width="17.96"/>
    <col collapsed="false" customWidth="true" hidden="false" outlineLevel="0" max="19" min="19" style="0" width="15.47"/>
    <col collapsed="false" customWidth="true" hidden="false" outlineLevel="0" max="22" min="22" style="177" width="18.4"/>
  </cols>
  <sheetData>
    <row r="1" customFormat="false" ht="38.65" hidden="false" customHeight="false" outlineLevel="0" collapsed="false">
      <c r="A1" s="178" t="s">
        <v>561</v>
      </c>
      <c r="B1" s="178" t="s">
        <v>562</v>
      </c>
      <c r="C1" s="179" t="s">
        <v>563</v>
      </c>
      <c r="D1" s="180" t="s">
        <v>564</v>
      </c>
      <c r="E1" s="180" t="s">
        <v>565</v>
      </c>
      <c r="F1" s="130" t="s">
        <v>566</v>
      </c>
      <c r="G1" s="108" t="s">
        <v>10</v>
      </c>
      <c r="H1" s="108" t="s">
        <v>11</v>
      </c>
      <c r="I1" s="109" t="s">
        <v>501</v>
      </c>
      <c r="J1" s="131" t="s">
        <v>567</v>
      </c>
      <c r="K1" s="131" t="s">
        <v>568</v>
      </c>
      <c r="L1" s="132" t="s">
        <v>569</v>
      </c>
      <c r="M1" s="132" t="s">
        <v>570</v>
      </c>
      <c r="N1" s="110" t="s">
        <v>17</v>
      </c>
      <c r="O1" s="110" t="s">
        <v>18</v>
      </c>
      <c r="P1" s="109" t="s">
        <v>514</v>
      </c>
      <c r="Q1" s="181" t="s">
        <v>515</v>
      </c>
      <c r="R1" s="182" t="s">
        <v>571</v>
      </c>
      <c r="S1" s="183" t="s">
        <v>572</v>
      </c>
      <c r="T1" s="134" t="s">
        <v>573</v>
      </c>
      <c r="U1" s="184" t="s">
        <v>574</v>
      </c>
      <c r="V1" s="177" t="s">
        <v>575</v>
      </c>
      <c r="W1" s="184" t="s">
        <v>576</v>
      </c>
      <c r="X1" s="184" t="s">
        <v>577</v>
      </c>
    </row>
    <row r="2" customFormat="false" ht="12.8" hidden="false" customHeight="false" outlineLevel="0" collapsed="false">
      <c r="A2" s="175" t="n">
        <v>1</v>
      </c>
      <c r="B2" s="175" t="n">
        <v>69</v>
      </c>
      <c r="C2" s="179" t="n">
        <v>84</v>
      </c>
      <c r="D2" s="115" t="s">
        <v>578</v>
      </c>
      <c r="E2" s="115" t="n">
        <v>615</v>
      </c>
      <c r="F2" s="116" t="n">
        <v>510</v>
      </c>
      <c r="G2" s="116" t="n">
        <v>48</v>
      </c>
      <c r="H2" s="116" t="n">
        <v>0</v>
      </c>
      <c r="I2" s="117" t="n">
        <v>558</v>
      </c>
      <c r="J2" s="161" t="n">
        <v>118</v>
      </c>
      <c r="K2" s="161" t="n">
        <v>97</v>
      </c>
      <c r="L2" s="185" t="n">
        <v>70</v>
      </c>
      <c r="M2" s="185" t="n">
        <v>59</v>
      </c>
      <c r="N2" s="118" t="n">
        <v>622</v>
      </c>
      <c r="O2" s="186" t="n">
        <v>4</v>
      </c>
      <c r="P2" s="162" t="n">
        <v>841</v>
      </c>
      <c r="Q2" s="187" t="n">
        <v>0.25686977299881</v>
      </c>
      <c r="R2" s="118" t="n">
        <v>215</v>
      </c>
      <c r="S2" s="186" t="n">
        <v>129</v>
      </c>
      <c r="T2" s="162" t="n">
        <v>344</v>
      </c>
      <c r="U2" s="188" t="n">
        <f aca="false">+T2/P2</f>
        <v>0.409036860879905</v>
      </c>
      <c r="V2" s="189" t="n">
        <f aca="false">+E2+F2+G2+H2-P2</f>
        <v>332</v>
      </c>
      <c r="W2" s="190" t="n">
        <f aca="false">+V2-E2</f>
        <v>-283</v>
      </c>
      <c r="X2" s="191" t="n">
        <f aca="false">V2/E2-1</f>
        <v>-0.460162601626016</v>
      </c>
    </row>
    <row r="3" customFormat="false" ht="12.8" hidden="false" customHeight="false" outlineLevel="0" collapsed="false">
      <c r="A3" s="175" t="n">
        <v>2</v>
      </c>
      <c r="B3" s="175" t="n">
        <v>60</v>
      </c>
      <c r="C3" s="179" t="n">
        <v>32</v>
      </c>
      <c r="D3" s="115" t="s">
        <v>579</v>
      </c>
      <c r="E3" s="115" t="n">
        <v>485</v>
      </c>
      <c r="F3" s="116" t="n">
        <v>411</v>
      </c>
      <c r="G3" s="116" t="n">
        <v>32</v>
      </c>
      <c r="H3" s="116" t="n">
        <v>0</v>
      </c>
      <c r="I3" s="117" t="n">
        <v>443</v>
      </c>
      <c r="J3" s="161" t="n">
        <v>128</v>
      </c>
      <c r="K3" s="161" t="n">
        <v>94</v>
      </c>
      <c r="L3" s="161" t="n">
        <v>63</v>
      </c>
      <c r="M3" s="161" t="n">
        <v>27</v>
      </c>
      <c r="N3" s="118" t="n">
        <v>464</v>
      </c>
      <c r="O3" s="118" t="n">
        <v>4</v>
      </c>
      <c r="P3" s="117" t="n">
        <v>690</v>
      </c>
      <c r="Q3" s="192" t="n">
        <v>0.32361516034985</v>
      </c>
      <c r="R3" s="118" t="n">
        <v>222</v>
      </c>
      <c r="S3" s="118" t="n">
        <v>90</v>
      </c>
      <c r="T3" s="117" t="n">
        <v>312</v>
      </c>
      <c r="U3" s="188" t="n">
        <f aca="false">+T3/P3</f>
        <v>0.452173913043478</v>
      </c>
      <c r="V3" s="189" t="n">
        <f aca="false">+E3+F3+G3+H3-P3</f>
        <v>238</v>
      </c>
      <c r="W3" s="190" t="n">
        <f aca="false">+V3-E3</f>
        <v>-247</v>
      </c>
      <c r="X3" s="191" t="n">
        <f aca="false">V3/E3-1</f>
        <v>-0.509278350515464</v>
      </c>
    </row>
    <row r="4" customFormat="false" ht="12.8" hidden="false" customHeight="false" outlineLevel="0" collapsed="false">
      <c r="A4" s="175" t="n">
        <v>3</v>
      </c>
      <c r="B4" s="175" t="n">
        <v>63</v>
      </c>
      <c r="C4" s="179" t="n">
        <v>84</v>
      </c>
      <c r="D4" s="115" t="s">
        <v>580</v>
      </c>
      <c r="E4" s="115" t="n">
        <v>253</v>
      </c>
      <c r="F4" s="116" t="n">
        <v>420</v>
      </c>
      <c r="G4" s="116" t="n">
        <v>16</v>
      </c>
      <c r="H4" s="116" t="n">
        <v>0</v>
      </c>
      <c r="I4" s="117" t="n">
        <v>436</v>
      </c>
      <c r="J4" s="161" t="n">
        <v>97</v>
      </c>
      <c r="K4" s="161" t="n">
        <v>72</v>
      </c>
      <c r="L4" s="161" t="n">
        <v>42</v>
      </c>
      <c r="M4" s="161" t="n">
        <v>53</v>
      </c>
      <c r="N4" s="118" t="n">
        <v>296</v>
      </c>
      <c r="O4" s="118" t="n">
        <v>0</v>
      </c>
      <c r="P4" s="117" t="n">
        <v>465</v>
      </c>
      <c r="Q4" s="192" t="n">
        <v>0.36344086021505</v>
      </c>
      <c r="R4" s="118" t="n">
        <v>169</v>
      </c>
      <c r="S4" s="118" t="n">
        <v>95</v>
      </c>
      <c r="T4" s="117" t="n">
        <v>264</v>
      </c>
      <c r="U4" s="188" t="n">
        <f aca="false">+T4/P4</f>
        <v>0.567741935483871</v>
      </c>
      <c r="V4" s="189" t="n">
        <f aca="false">+E4+F4+G4+H4-P4</f>
        <v>224</v>
      </c>
      <c r="W4" s="190" t="n">
        <f aca="false">+V4-E4</f>
        <v>-29</v>
      </c>
      <c r="X4" s="191" t="n">
        <f aca="false">V4/E4-1</f>
        <v>-0.114624505928854</v>
      </c>
    </row>
    <row r="5" customFormat="false" ht="12.8" hidden="false" customHeight="false" outlineLevel="0" collapsed="false">
      <c r="A5" s="175" t="n">
        <v>4</v>
      </c>
      <c r="B5" s="175" t="n">
        <v>13</v>
      </c>
      <c r="C5" s="179" t="n">
        <v>93</v>
      </c>
      <c r="D5" s="115" t="s">
        <v>581</v>
      </c>
      <c r="E5" s="115" t="n">
        <v>210</v>
      </c>
      <c r="F5" s="116" t="n">
        <v>176</v>
      </c>
      <c r="G5" s="116" t="n">
        <v>1</v>
      </c>
      <c r="H5" s="116" t="n">
        <v>0</v>
      </c>
      <c r="I5" s="117" t="n">
        <v>177</v>
      </c>
      <c r="J5" s="161" t="n">
        <v>47</v>
      </c>
      <c r="K5" s="161" t="n">
        <v>57</v>
      </c>
      <c r="L5" s="161" t="n">
        <v>23</v>
      </c>
      <c r="M5" s="161" t="n">
        <v>23</v>
      </c>
      <c r="N5" s="118" t="n">
        <v>210</v>
      </c>
      <c r="O5" s="118" t="n">
        <v>0</v>
      </c>
      <c r="P5" s="117" t="n">
        <v>314</v>
      </c>
      <c r="Q5" s="192" t="n">
        <v>0.3312101910828</v>
      </c>
      <c r="R5" s="118" t="n">
        <v>104</v>
      </c>
      <c r="S5" s="118" t="n">
        <v>46</v>
      </c>
      <c r="T5" s="117" t="n">
        <v>150</v>
      </c>
      <c r="U5" s="188" t="n">
        <f aca="false">+T5/P5</f>
        <v>0.477707006369427</v>
      </c>
      <c r="V5" s="189" t="n">
        <f aca="false">+E5+F5+G5+H5-P5</f>
        <v>73</v>
      </c>
      <c r="W5" s="190" t="n">
        <f aca="false">+V5-E5</f>
        <v>-137</v>
      </c>
      <c r="X5" s="191" t="n">
        <f aca="false">V5/E5-1</f>
        <v>-0.652380952380952</v>
      </c>
    </row>
    <row r="6" customFormat="false" ht="12.8" hidden="false" customHeight="false" outlineLevel="0" collapsed="false">
      <c r="A6" s="175" t="n">
        <v>5</v>
      </c>
      <c r="B6" s="175" t="n">
        <v>13</v>
      </c>
      <c r="C6" s="179" t="n">
        <v>93</v>
      </c>
      <c r="D6" s="115" t="s">
        <v>582</v>
      </c>
      <c r="E6" s="115" t="n">
        <v>131</v>
      </c>
      <c r="F6" s="116" t="n">
        <v>93</v>
      </c>
      <c r="G6" s="116" t="n">
        <v>4</v>
      </c>
      <c r="H6" s="116" t="n">
        <v>0</v>
      </c>
      <c r="I6" s="117" t="n">
        <v>97</v>
      </c>
      <c r="J6" s="161" t="n">
        <v>14</v>
      </c>
      <c r="K6" s="161" t="n">
        <v>26</v>
      </c>
      <c r="L6" s="161" t="n">
        <v>36</v>
      </c>
      <c r="M6" s="161" t="n">
        <v>9</v>
      </c>
      <c r="N6" s="118" t="n">
        <v>161</v>
      </c>
      <c r="O6" s="118" t="n">
        <v>0</v>
      </c>
      <c r="P6" s="117" t="n">
        <v>201</v>
      </c>
      <c r="Q6" s="192" t="n">
        <v>0.19900497512438</v>
      </c>
      <c r="R6" s="118" t="n">
        <v>40</v>
      </c>
      <c r="S6" s="118" t="n">
        <v>45</v>
      </c>
      <c r="T6" s="117" t="n">
        <v>85</v>
      </c>
      <c r="U6" s="188" t="n">
        <f aca="false">+T6/P6</f>
        <v>0.422885572139303</v>
      </c>
      <c r="V6" s="189" t="n">
        <f aca="false">+E6+F6+G6+H6-P6</f>
        <v>27</v>
      </c>
      <c r="W6" s="190" t="n">
        <f aca="false">+V6-E6</f>
        <v>-104</v>
      </c>
      <c r="X6" s="191" t="n">
        <f aca="false">V6/E6-1</f>
        <v>-0.793893129770992</v>
      </c>
    </row>
    <row r="7" customFormat="false" ht="12.8" hidden="false" customHeight="false" outlineLevel="0" collapsed="false">
      <c r="A7" s="175" t="n">
        <v>6</v>
      </c>
      <c r="B7" s="175" t="n">
        <v>6</v>
      </c>
      <c r="C7" s="179" t="n">
        <v>93</v>
      </c>
      <c r="D7" s="115" t="s">
        <v>583</v>
      </c>
      <c r="E7" s="115" t="n">
        <v>1379</v>
      </c>
      <c r="F7" s="116" t="n">
        <v>1170</v>
      </c>
      <c r="G7" s="116" t="n">
        <v>275</v>
      </c>
      <c r="H7" s="116" t="n">
        <v>1</v>
      </c>
      <c r="I7" s="117" t="n">
        <v>1446</v>
      </c>
      <c r="J7" s="161" t="n">
        <v>198</v>
      </c>
      <c r="K7" s="161" t="n">
        <v>65</v>
      </c>
      <c r="L7" s="161" t="n">
        <v>176</v>
      </c>
      <c r="M7" s="161" t="n">
        <v>65</v>
      </c>
      <c r="N7" s="118" t="n">
        <v>1748</v>
      </c>
      <c r="O7" s="118" t="n">
        <v>22</v>
      </c>
      <c r="P7" s="117" t="n">
        <v>2033</v>
      </c>
      <c r="Q7" s="192" t="n">
        <v>0.13078070611636</v>
      </c>
      <c r="R7" s="118" t="n">
        <v>263</v>
      </c>
      <c r="S7" s="118" t="n">
        <v>241</v>
      </c>
      <c r="T7" s="117" t="n">
        <v>504</v>
      </c>
      <c r="U7" s="188" t="n">
        <f aca="false">+T7/P7</f>
        <v>0.247909493359567</v>
      </c>
      <c r="V7" s="189" t="n">
        <f aca="false">+E7+F7+G7+H7-P7</f>
        <v>792</v>
      </c>
      <c r="W7" s="190" t="n">
        <f aca="false">+V7-E7</f>
        <v>-587</v>
      </c>
      <c r="X7" s="191" t="n">
        <f aca="false">V7/E7-1</f>
        <v>-0.425670775924583</v>
      </c>
    </row>
    <row r="8" customFormat="false" ht="12.8" hidden="false" customHeight="false" outlineLevel="0" collapsed="false">
      <c r="A8" s="175" t="n">
        <v>7</v>
      </c>
      <c r="B8" s="175" t="n">
        <v>69</v>
      </c>
      <c r="C8" s="179" t="n">
        <v>84</v>
      </c>
      <c r="D8" s="115" t="s">
        <v>584</v>
      </c>
      <c r="E8" s="115" t="n">
        <v>117</v>
      </c>
      <c r="F8" s="116" t="n">
        <v>163</v>
      </c>
      <c r="G8" s="116" t="n">
        <v>3</v>
      </c>
      <c r="H8" s="116" t="n">
        <v>0</v>
      </c>
      <c r="I8" s="117" t="n">
        <v>166</v>
      </c>
      <c r="J8" s="161" t="n">
        <v>18</v>
      </c>
      <c r="K8" s="161" t="n">
        <v>26</v>
      </c>
      <c r="L8" s="161" t="n">
        <v>11</v>
      </c>
      <c r="M8" s="161" t="n">
        <v>18</v>
      </c>
      <c r="N8" s="118" t="n">
        <v>134</v>
      </c>
      <c r="O8" s="118" t="n">
        <v>0</v>
      </c>
      <c r="P8" s="117" t="n">
        <v>178</v>
      </c>
      <c r="Q8" s="192" t="n">
        <v>0.24719101123596</v>
      </c>
      <c r="R8" s="118" t="n">
        <v>44</v>
      </c>
      <c r="S8" s="118" t="n">
        <v>29</v>
      </c>
      <c r="T8" s="117" t="n">
        <v>73</v>
      </c>
      <c r="U8" s="188" t="n">
        <f aca="false">+T8/P8</f>
        <v>0.410112359550562</v>
      </c>
      <c r="V8" s="189" t="n">
        <f aca="false">+E8+F8+G8+H8-P8</f>
        <v>105</v>
      </c>
      <c r="W8" s="190" t="n">
        <f aca="false">+V8-E8</f>
        <v>-12</v>
      </c>
      <c r="X8" s="191" t="n">
        <f aca="false">V8/E8-1</f>
        <v>-0.102564102564103</v>
      </c>
    </row>
    <row r="9" customFormat="false" ht="12.8" hidden="false" customHeight="false" outlineLevel="0" collapsed="false">
      <c r="A9" s="175" t="n">
        <v>8</v>
      </c>
      <c r="B9" s="175" t="n">
        <v>51</v>
      </c>
      <c r="C9" s="179" t="n">
        <v>44</v>
      </c>
      <c r="D9" s="115" t="s">
        <v>585</v>
      </c>
      <c r="E9" s="115" t="n">
        <v>266</v>
      </c>
      <c r="F9" s="116" t="n">
        <v>314</v>
      </c>
      <c r="G9" s="116" t="n">
        <v>14</v>
      </c>
      <c r="H9" s="116" t="n">
        <v>1</v>
      </c>
      <c r="I9" s="117" t="n">
        <v>329</v>
      </c>
      <c r="J9" s="161" t="n">
        <v>133</v>
      </c>
      <c r="K9" s="161" t="n">
        <v>50</v>
      </c>
      <c r="L9" s="161" t="n">
        <v>35</v>
      </c>
      <c r="M9" s="161" t="n">
        <v>25</v>
      </c>
      <c r="N9" s="118" t="n">
        <v>251</v>
      </c>
      <c r="O9" s="118" t="n">
        <v>1</v>
      </c>
      <c r="P9" s="117" t="n">
        <v>435</v>
      </c>
      <c r="Q9" s="192" t="n">
        <v>0.42165898617512</v>
      </c>
      <c r="R9" s="118" t="n">
        <v>183</v>
      </c>
      <c r="S9" s="118" t="n">
        <v>60</v>
      </c>
      <c r="T9" s="117" t="n">
        <v>243</v>
      </c>
      <c r="U9" s="188" t="n">
        <f aca="false">+T9/P9</f>
        <v>0.558620689655172</v>
      </c>
      <c r="V9" s="189" t="n">
        <f aca="false">+E9+F9+G9+H9-P9</f>
        <v>160</v>
      </c>
      <c r="W9" s="190" t="n">
        <f aca="false">+V9-E9</f>
        <v>-106</v>
      </c>
      <c r="X9" s="191" t="n">
        <f aca="false">V9/E9-1</f>
        <v>-0.398496240601504</v>
      </c>
    </row>
    <row r="10" customFormat="false" ht="12.8" hidden="false" customHeight="false" outlineLevel="0" collapsed="false">
      <c r="A10" s="175" t="n">
        <v>9</v>
      </c>
      <c r="B10" s="175" t="n">
        <v>31</v>
      </c>
      <c r="C10" s="179" t="n">
        <v>76</v>
      </c>
      <c r="D10" s="115" t="s">
        <v>586</v>
      </c>
      <c r="E10" s="115" t="n">
        <v>129</v>
      </c>
      <c r="F10" s="116" t="n">
        <v>157</v>
      </c>
      <c r="G10" s="116" t="n">
        <v>15</v>
      </c>
      <c r="H10" s="116" t="n">
        <v>0</v>
      </c>
      <c r="I10" s="117" t="n">
        <v>172</v>
      </c>
      <c r="J10" s="161" t="n">
        <v>21</v>
      </c>
      <c r="K10" s="161" t="n">
        <v>29</v>
      </c>
      <c r="L10" s="161" t="n">
        <v>24</v>
      </c>
      <c r="M10" s="161" t="n">
        <v>11</v>
      </c>
      <c r="N10" s="118" t="n">
        <v>160</v>
      </c>
      <c r="O10" s="118" t="n">
        <v>1</v>
      </c>
      <c r="P10" s="117" t="n">
        <v>211</v>
      </c>
      <c r="Q10" s="192" t="n">
        <v>0.23809523809524</v>
      </c>
      <c r="R10" s="118" t="n">
        <v>50</v>
      </c>
      <c r="S10" s="118" t="n">
        <v>35</v>
      </c>
      <c r="T10" s="117" t="n">
        <v>85</v>
      </c>
      <c r="U10" s="188" t="n">
        <f aca="false">+T10/P10</f>
        <v>0.402843601895735</v>
      </c>
      <c r="V10" s="189" t="n">
        <f aca="false">+E10+F10+G10+H10-P10</f>
        <v>90</v>
      </c>
      <c r="W10" s="190" t="n">
        <f aca="false">+V10-E10</f>
        <v>-39</v>
      </c>
      <c r="X10" s="191" t="n">
        <f aca="false">V10/E10-1</f>
        <v>-0.302325581395349</v>
      </c>
    </row>
    <row r="11" customFormat="false" ht="12.8" hidden="false" customHeight="false" outlineLevel="0" collapsed="false">
      <c r="A11" s="175" t="n">
        <v>10</v>
      </c>
      <c r="B11" s="175" t="n">
        <v>51</v>
      </c>
      <c r="C11" s="179" t="n">
        <v>44</v>
      </c>
      <c r="D11" s="115" t="s">
        <v>587</v>
      </c>
      <c r="E11" s="115" t="n">
        <v>393</v>
      </c>
      <c r="F11" s="116" t="n">
        <v>500</v>
      </c>
      <c r="G11" s="116" t="n">
        <v>30</v>
      </c>
      <c r="H11" s="116" t="n">
        <v>0</v>
      </c>
      <c r="I11" s="117" t="n">
        <v>530</v>
      </c>
      <c r="J11" s="161" t="n">
        <v>159</v>
      </c>
      <c r="K11" s="161" t="n">
        <v>93</v>
      </c>
      <c r="L11" s="161" t="n">
        <v>79</v>
      </c>
      <c r="M11" s="161" t="n">
        <v>39</v>
      </c>
      <c r="N11" s="118" t="n">
        <v>368</v>
      </c>
      <c r="O11" s="118" t="n">
        <v>5</v>
      </c>
      <c r="P11" s="117" t="n">
        <v>625</v>
      </c>
      <c r="Q11" s="192" t="n">
        <v>0.40645161290323</v>
      </c>
      <c r="R11" s="118" t="n">
        <v>252</v>
      </c>
      <c r="S11" s="118" t="n">
        <v>118</v>
      </c>
      <c r="T11" s="117" t="n">
        <v>370</v>
      </c>
      <c r="U11" s="188" t="n">
        <f aca="false">+T11/P11</f>
        <v>0.592</v>
      </c>
      <c r="V11" s="189" t="n">
        <f aca="false">+E11+F11+G11+H11-P11</f>
        <v>298</v>
      </c>
      <c r="W11" s="190" t="n">
        <f aca="false">+V11-E11</f>
        <v>-95</v>
      </c>
      <c r="X11" s="191" t="n">
        <f aca="false">V11/E11-1</f>
        <v>-0.241730279898219</v>
      </c>
    </row>
    <row r="12" customFormat="false" ht="12.8" hidden="false" customHeight="false" outlineLevel="0" collapsed="false">
      <c r="A12" s="175" t="n">
        <v>11</v>
      </c>
      <c r="B12" s="175" t="n">
        <v>34</v>
      </c>
      <c r="C12" s="179" t="n">
        <v>76</v>
      </c>
      <c r="D12" s="115" t="s">
        <v>588</v>
      </c>
      <c r="E12" s="115" t="n">
        <v>202</v>
      </c>
      <c r="F12" s="116" t="n">
        <v>255</v>
      </c>
      <c r="G12" s="116" t="n">
        <v>25</v>
      </c>
      <c r="H12" s="116" t="n">
        <v>0</v>
      </c>
      <c r="I12" s="117" t="n">
        <v>280</v>
      </c>
      <c r="J12" s="161" t="n">
        <v>54</v>
      </c>
      <c r="K12" s="161" t="n">
        <v>32</v>
      </c>
      <c r="L12" s="161" t="n">
        <v>52</v>
      </c>
      <c r="M12" s="161" t="n">
        <v>16</v>
      </c>
      <c r="N12" s="118" t="n">
        <v>234</v>
      </c>
      <c r="O12" s="118" t="n">
        <v>2</v>
      </c>
      <c r="P12" s="117" t="n">
        <v>322</v>
      </c>
      <c r="Q12" s="192" t="n">
        <v>0.26875</v>
      </c>
      <c r="R12" s="118" t="n">
        <v>86</v>
      </c>
      <c r="S12" s="118" t="n">
        <v>68</v>
      </c>
      <c r="T12" s="117" t="n">
        <v>154</v>
      </c>
      <c r="U12" s="188" t="n">
        <f aca="false">+T12/P12</f>
        <v>0.478260869565217</v>
      </c>
      <c r="V12" s="189" t="n">
        <f aca="false">+E12+F12+G12+H12-P12</f>
        <v>160</v>
      </c>
      <c r="W12" s="190" t="n">
        <f aca="false">+V12-E12</f>
        <v>-42</v>
      </c>
      <c r="X12" s="191" t="n">
        <f aca="false">V12/E12-1</f>
        <v>-0.207920792079208</v>
      </c>
    </row>
    <row r="13" customFormat="false" ht="12.8" hidden="false" customHeight="false" outlineLevel="0" collapsed="false">
      <c r="A13" s="175" t="n">
        <v>12</v>
      </c>
      <c r="B13" s="175" t="n">
        <v>31</v>
      </c>
      <c r="C13" s="179" t="n">
        <v>76</v>
      </c>
      <c r="D13" s="115" t="s">
        <v>589</v>
      </c>
      <c r="E13" s="115" t="n">
        <v>119</v>
      </c>
      <c r="F13" s="116" t="n">
        <v>170</v>
      </c>
      <c r="G13" s="116" t="n">
        <v>5</v>
      </c>
      <c r="H13" s="116" t="n">
        <v>0</v>
      </c>
      <c r="I13" s="117" t="n">
        <v>175</v>
      </c>
      <c r="J13" s="161" t="n">
        <v>35</v>
      </c>
      <c r="K13" s="161" t="n">
        <v>37</v>
      </c>
      <c r="L13" s="161" t="n">
        <v>33</v>
      </c>
      <c r="M13" s="161" t="n">
        <v>13</v>
      </c>
      <c r="N13" s="118" t="n">
        <v>100</v>
      </c>
      <c r="O13" s="118" t="n">
        <v>0</v>
      </c>
      <c r="P13" s="117" t="n">
        <v>172</v>
      </c>
      <c r="Q13" s="192" t="n">
        <v>0.41860465116279</v>
      </c>
      <c r="R13" s="118" t="n">
        <v>72</v>
      </c>
      <c r="S13" s="118" t="n">
        <v>46</v>
      </c>
      <c r="T13" s="117" t="n">
        <v>118</v>
      </c>
      <c r="U13" s="188" t="n">
        <f aca="false">+T13/P13</f>
        <v>0.686046511627907</v>
      </c>
      <c r="V13" s="189" t="n">
        <f aca="false">+E13+F13+G13+H13-P13</f>
        <v>122</v>
      </c>
      <c r="W13" s="190" t="n">
        <f aca="false">+V13-E13</f>
        <v>3</v>
      </c>
      <c r="X13" s="191" t="n">
        <f aca="false">V13/E13-1</f>
        <v>0.0252100840336134</v>
      </c>
    </row>
    <row r="14" customFormat="false" ht="12.8" hidden="false" customHeight="false" outlineLevel="0" collapsed="false">
      <c r="A14" s="175" t="n">
        <v>13</v>
      </c>
      <c r="B14" s="175" t="n">
        <v>13</v>
      </c>
      <c r="C14" s="179" t="n">
        <v>93</v>
      </c>
      <c r="D14" s="115" t="s">
        <v>590</v>
      </c>
      <c r="E14" s="115" t="n">
        <v>3080</v>
      </c>
      <c r="F14" s="116" t="n">
        <v>3013</v>
      </c>
      <c r="G14" s="116" t="n">
        <v>511</v>
      </c>
      <c r="H14" s="116" t="n">
        <v>4</v>
      </c>
      <c r="I14" s="117" t="n">
        <v>3528</v>
      </c>
      <c r="J14" s="161" t="n">
        <v>438</v>
      </c>
      <c r="K14" s="161" t="n">
        <v>287</v>
      </c>
      <c r="L14" s="161" t="n">
        <v>449</v>
      </c>
      <c r="M14" s="161" t="n">
        <v>139</v>
      </c>
      <c r="N14" s="118" t="n">
        <v>3971</v>
      </c>
      <c r="O14" s="118" t="n">
        <v>23</v>
      </c>
      <c r="P14" s="117" t="n">
        <v>4719</v>
      </c>
      <c r="Q14" s="192" t="n">
        <v>0.1543867120954</v>
      </c>
      <c r="R14" s="118" t="n">
        <v>725</v>
      </c>
      <c r="S14" s="118" t="n">
        <v>588</v>
      </c>
      <c r="T14" s="117" t="n">
        <v>1313</v>
      </c>
      <c r="U14" s="188" t="n">
        <f aca="false">+T14/P14</f>
        <v>0.278236914600551</v>
      </c>
      <c r="V14" s="189" t="n">
        <f aca="false">+E14+F14+G14+H14-P14</f>
        <v>1889</v>
      </c>
      <c r="W14" s="190" t="n">
        <f aca="false">+V14-E14</f>
        <v>-1191</v>
      </c>
      <c r="X14" s="191" t="n">
        <f aca="false">V14/E14-1</f>
        <v>-0.386688311688312</v>
      </c>
    </row>
    <row r="15" customFormat="false" ht="12.8" hidden="false" customHeight="false" outlineLevel="0" collapsed="false">
      <c r="A15" s="175" t="n">
        <v>14</v>
      </c>
      <c r="B15" s="175" t="n">
        <v>14</v>
      </c>
      <c r="C15" s="179" t="n">
        <v>28</v>
      </c>
      <c r="D15" s="115" t="s">
        <v>591</v>
      </c>
      <c r="E15" s="115" t="n">
        <v>784</v>
      </c>
      <c r="F15" s="116" t="n">
        <v>906</v>
      </c>
      <c r="G15" s="116" t="n">
        <v>131</v>
      </c>
      <c r="H15" s="116" t="n">
        <v>1</v>
      </c>
      <c r="I15" s="117" t="n">
        <v>1038</v>
      </c>
      <c r="J15" s="161" t="n">
        <v>224</v>
      </c>
      <c r="K15" s="161" t="n">
        <v>181</v>
      </c>
      <c r="L15" s="161" t="n">
        <v>145</v>
      </c>
      <c r="M15" s="161" t="n">
        <v>59</v>
      </c>
      <c r="N15" s="118" t="n">
        <v>803</v>
      </c>
      <c r="O15" s="118" t="n">
        <v>27</v>
      </c>
      <c r="P15" s="117" t="n">
        <v>1235</v>
      </c>
      <c r="Q15" s="192" t="n">
        <v>0.33526490066225</v>
      </c>
      <c r="R15" s="118" t="n">
        <v>405</v>
      </c>
      <c r="S15" s="118" t="n">
        <v>204</v>
      </c>
      <c r="T15" s="117" t="n">
        <v>609</v>
      </c>
      <c r="U15" s="188" t="n">
        <f aca="false">+T15/P15</f>
        <v>0.493117408906883</v>
      </c>
      <c r="V15" s="189" t="n">
        <f aca="false">+E15+F15+G15+H15-P15</f>
        <v>587</v>
      </c>
      <c r="W15" s="190" t="n">
        <f aca="false">+V15-E15</f>
        <v>-197</v>
      </c>
      <c r="X15" s="191" t="n">
        <f aca="false">V15/E15-1</f>
        <v>-0.251275510204082</v>
      </c>
    </row>
    <row r="16" customFormat="false" ht="12.8" hidden="false" customHeight="false" outlineLevel="0" collapsed="false">
      <c r="A16" s="175" t="n">
        <v>15</v>
      </c>
      <c r="B16" s="175" t="n">
        <v>63</v>
      </c>
      <c r="C16" s="179" t="n">
        <v>84</v>
      </c>
      <c r="D16" s="115" t="s">
        <v>592</v>
      </c>
      <c r="E16" s="115" t="n">
        <v>108</v>
      </c>
      <c r="F16" s="116" t="n">
        <v>204</v>
      </c>
      <c r="G16" s="116" t="n">
        <v>5</v>
      </c>
      <c r="H16" s="116" t="n">
        <v>0</v>
      </c>
      <c r="I16" s="117" t="n">
        <v>209</v>
      </c>
      <c r="J16" s="161" t="n">
        <v>98</v>
      </c>
      <c r="K16" s="161" t="n">
        <v>31</v>
      </c>
      <c r="L16" s="161" t="n">
        <v>67</v>
      </c>
      <c r="M16" s="161" t="n">
        <v>10</v>
      </c>
      <c r="N16" s="118" t="n">
        <v>91</v>
      </c>
      <c r="O16" s="118" t="n">
        <v>0</v>
      </c>
      <c r="P16" s="117" t="n">
        <v>220</v>
      </c>
      <c r="Q16" s="192" t="n">
        <v>0.58636363636364</v>
      </c>
      <c r="R16" s="118" t="n">
        <v>129</v>
      </c>
      <c r="S16" s="118" t="n">
        <v>77</v>
      </c>
      <c r="T16" s="117" t="n">
        <v>206</v>
      </c>
      <c r="U16" s="188" t="n">
        <f aca="false">+T16/P16</f>
        <v>0.936363636363636</v>
      </c>
      <c r="V16" s="189" t="n">
        <f aca="false">+E16+F16+G16+H16-P16</f>
        <v>97</v>
      </c>
      <c r="W16" s="190" t="n">
        <f aca="false">+V16-E16</f>
        <v>-11</v>
      </c>
      <c r="X16" s="191" t="n">
        <f aca="false">V16/E16-1</f>
        <v>-0.101851851851852</v>
      </c>
    </row>
    <row r="17" customFormat="false" ht="12.8" hidden="false" customHeight="false" outlineLevel="0" collapsed="false">
      <c r="A17" s="175" t="n">
        <v>16</v>
      </c>
      <c r="B17" s="175" t="n">
        <v>86</v>
      </c>
      <c r="C17" s="179" t="n">
        <v>75</v>
      </c>
      <c r="D17" s="115" t="s">
        <v>593</v>
      </c>
      <c r="E17" s="115" t="n">
        <v>233</v>
      </c>
      <c r="F17" s="116" t="n">
        <v>259</v>
      </c>
      <c r="G17" s="116" t="n">
        <v>13</v>
      </c>
      <c r="H17" s="116" t="n">
        <v>0</v>
      </c>
      <c r="I17" s="117" t="n">
        <v>272</v>
      </c>
      <c r="J17" s="161" t="n">
        <v>73</v>
      </c>
      <c r="K17" s="161" t="n">
        <v>66</v>
      </c>
      <c r="L17" s="161" t="n">
        <v>32</v>
      </c>
      <c r="M17" s="161" t="n">
        <v>21</v>
      </c>
      <c r="N17" s="118" t="n">
        <v>228</v>
      </c>
      <c r="O17" s="118" t="n">
        <v>0</v>
      </c>
      <c r="P17" s="117" t="n">
        <v>367</v>
      </c>
      <c r="Q17" s="192" t="n">
        <v>0.37874659400545</v>
      </c>
      <c r="R17" s="118" t="n">
        <v>139</v>
      </c>
      <c r="S17" s="118" t="n">
        <v>53</v>
      </c>
      <c r="T17" s="117" t="n">
        <v>192</v>
      </c>
      <c r="U17" s="188" t="n">
        <f aca="false">+T17/P17</f>
        <v>0.523160762942779</v>
      </c>
      <c r="V17" s="189" t="n">
        <f aca="false">+E17+F17+G17+H17-P17</f>
        <v>138</v>
      </c>
      <c r="W17" s="190" t="n">
        <f aca="false">+V17-E17</f>
        <v>-95</v>
      </c>
      <c r="X17" s="191" t="n">
        <f aca="false">V17/E17-1</f>
        <v>-0.407725321888412</v>
      </c>
    </row>
    <row r="18" customFormat="false" ht="12.8" hidden="false" customHeight="false" outlineLevel="0" collapsed="false">
      <c r="A18" s="175" t="n">
        <v>17</v>
      </c>
      <c r="B18" s="175" t="n">
        <v>86</v>
      </c>
      <c r="C18" s="179" t="n">
        <v>75</v>
      </c>
      <c r="D18" s="115" t="s">
        <v>594</v>
      </c>
      <c r="E18" s="115" t="n">
        <v>276</v>
      </c>
      <c r="F18" s="116" t="n">
        <v>347</v>
      </c>
      <c r="G18" s="116" t="n">
        <v>18</v>
      </c>
      <c r="H18" s="116" t="n">
        <v>0</v>
      </c>
      <c r="I18" s="117" t="n">
        <v>365</v>
      </c>
      <c r="J18" s="161" t="n">
        <v>72</v>
      </c>
      <c r="K18" s="161" t="n">
        <v>61</v>
      </c>
      <c r="L18" s="161" t="n">
        <v>50</v>
      </c>
      <c r="M18" s="161" t="n">
        <v>35</v>
      </c>
      <c r="N18" s="118" t="n">
        <v>283</v>
      </c>
      <c r="O18" s="118" t="n">
        <v>5</v>
      </c>
      <c r="P18" s="117" t="n">
        <v>421</v>
      </c>
      <c r="Q18" s="192" t="n">
        <v>0.31971153846154</v>
      </c>
      <c r="R18" s="118" t="n">
        <v>133</v>
      </c>
      <c r="S18" s="118" t="n">
        <v>85</v>
      </c>
      <c r="T18" s="117" t="n">
        <v>218</v>
      </c>
      <c r="U18" s="188" t="n">
        <f aca="false">+T18/P18</f>
        <v>0.517814726840855</v>
      </c>
      <c r="V18" s="189" t="n">
        <f aca="false">+E18+F18+G18+H18-P18</f>
        <v>220</v>
      </c>
      <c r="W18" s="190" t="n">
        <f aca="false">+V18-E18</f>
        <v>-56</v>
      </c>
      <c r="X18" s="191" t="n">
        <f aca="false">V18/E18-1</f>
        <v>-0.202898550724638</v>
      </c>
    </row>
    <row r="19" customFormat="false" ht="12.8" hidden="false" customHeight="false" outlineLevel="0" collapsed="false">
      <c r="A19" s="175" t="n">
        <v>18</v>
      </c>
      <c r="B19" s="175" t="n">
        <v>45</v>
      </c>
      <c r="C19" s="179" t="n">
        <v>24</v>
      </c>
      <c r="D19" s="115" t="s">
        <v>595</v>
      </c>
      <c r="E19" s="115" t="n">
        <v>300</v>
      </c>
      <c r="F19" s="116" t="n">
        <v>363</v>
      </c>
      <c r="G19" s="116" t="n">
        <v>14</v>
      </c>
      <c r="H19" s="116" t="n">
        <v>1</v>
      </c>
      <c r="I19" s="117" t="n">
        <v>378</v>
      </c>
      <c r="J19" s="161" t="n">
        <v>130</v>
      </c>
      <c r="K19" s="161" t="n">
        <v>93</v>
      </c>
      <c r="L19" s="161" t="n">
        <v>47</v>
      </c>
      <c r="M19" s="161" t="n">
        <v>36</v>
      </c>
      <c r="N19" s="118" t="n">
        <v>317</v>
      </c>
      <c r="O19" s="118" t="n">
        <v>3</v>
      </c>
      <c r="P19" s="117" t="n">
        <v>543</v>
      </c>
      <c r="Q19" s="192" t="n">
        <v>0.41296296296296</v>
      </c>
      <c r="R19" s="118" t="n">
        <v>223</v>
      </c>
      <c r="S19" s="118" t="n">
        <v>83</v>
      </c>
      <c r="T19" s="117" t="n">
        <v>306</v>
      </c>
      <c r="U19" s="188" t="n">
        <f aca="false">+T19/P19</f>
        <v>0.56353591160221</v>
      </c>
      <c r="V19" s="189" t="n">
        <f aca="false">+E19+F19+G19+H19-P19</f>
        <v>135</v>
      </c>
      <c r="W19" s="190" t="n">
        <f aca="false">+V19-E19</f>
        <v>-165</v>
      </c>
      <c r="X19" s="191" t="n">
        <f aca="false">V19/E19-1</f>
        <v>-0.55</v>
      </c>
    </row>
    <row r="20" customFormat="false" ht="12.8" hidden="false" customHeight="false" outlineLevel="0" collapsed="false">
      <c r="A20" s="175" t="n">
        <v>19</v>
      </c>
      <c r="B20" s="175" t="n">
        <v>87</v>
      </c>
      <c r="C20" s="179" t="n">
        <v>75</v>
      </c>
      <c r="D20" s="115" t="s">
        <v>596</v>
      </c>
      <c r="E20" s="115" t="n">
        <v>137</v>
      </c>
      <c r="F20" s="116" t="n">
        <v>192</v>
      </c>
      <c r="G20" s="116" t="n">
        <v>0</v>
      </c>
      <c r="H20" s="116" t="n">
        <v>0</v>
      </c>
      <c r="I20" s="117" t="n">
        <v>192</v>
      </c>
      <c r="J20" s="161" t="n">
        <v>44</v>
      </c>
      <c r="K20" s="161" t="n">
        <v>57</v>
      </c>
      <c r="L20" s="161" t="n">
        <v>25</v>
      </c>
      <c r="M20" s="161" t="n">
        <v>25</v>
      </c>
      <c r="N20" s="118" t="n">
        <v>140</v>
      </c>
      <c r="O20" s="118" t="n">
        <v>1</v>
      </c>
      <c r="P20" s="117" t="n">
        <v>242</v>
      </c>
      <c r="Q20" s="192" t="n">
        <v>0.41908713692946</v>
      </c>
      <c r="R20" s="118" t="n">
        <v>101</v>
      </c>
      <c r="S20" s="118" t="n">
        <v>50</v>
      </c>
      <c r="T20" s="117" t="n">
        <v>151</v>
      </c>
      <c r="U20" s="188" t="n">
        <f aca="false">+T20/P20</f>
        <v>0.62396694214876</v>
      </c>
      <c r="V20" s="189" t="n">
        <f aca="false">+E20+F20+G20+H20-P20</f>
        <v>87</v>
      </c>
      <c r="W20" s="190" t="n">
        <f aca="false">+V20-E20</f>
        <v>-50</v>
      </c>
      <c r="X20" s="191" t="n">
        <f aca="false">V20/E20-1</f>
        <v>-0.364963503649635</v>
      </c>
    </row>
    <row r="21" customFormat="false" ht="12.8" hidden="false" customHeight="false" outlineLevel="0" collapsed="false">
      <c r="A21" s="175" t="n">
        <v>20</v>
      </c>
      <c r="B21" s="175" t="n">
        <v>13</v>
      </c>
      <c r="C21" s="179" t="n">
        <v>94</v>
      </c>
      <c r="D21" s="115" t="s">
        <v>597</v>
      </c>
      <c r="E21" s="115" t="n">
        <v>8</v>
      </c>
      <c r="F21" s="116" t="n">
        <v>1</v>
      </c>
      <c r="G21" s="116" t="n">
        <v>0</v>
      </c>
      <c r="H21" s="116" t="n">
        <v>0</v>
      </c>
      <c r="I21" s="117" t="n">
        <v>1</v>
      </c>
      <c r="J21" s="161" t="n">
        <v>0</v>
      </c>
      <c r="K21" s="161" t="n">
        <v>0</v>
      </c>
      <c r="L21" s="161" t="n">
        <v>0</v>
      </c>
      <c r="M21" s="161" t="n">
        <v>0</v>
      </c>
      <c r="N21" s="118" t="n">
        <v>7</v>
      </c>
      <c r="O21" s="118" t="n">
        <v>0</v>
      </c>
      <c r="P21" s="117" t="n">
        <v>7</v>
      </c>
      <c r="Q21" s="192" t="n">
        <v>0</v>
      </c>
      <c r="R21" s="118" t="n">
        <v>0</v>
      </c>
      <c r="S21" s="118" t="n">
        <v>0</v>
      </c>
      <c r="T21" s="117" t="n">
        <v>0</v>
      </c>
      <c r="U21" s="188" t="n">
        <f aca="false">+T21/P21</f>
        <v>0</v>
      </c>
      <c r="V21" s="189" t="n">
        <f aca="false">+E21+F21+G21+H21-P21</f>
        <v>2</v>
      </c>
      <c r="W21" s="190" t="n">
        <f aca="false">+V21-E21</f>
        <v>-6</v>
      </c>
      <c r="X21" s="191" t="n">
        <f aca="false">V21/E21-1</f>
        <v>-0.75</v>
      </c>
    </row>
    <row r="22" customFormat="false" ht="12.8" hidden="false" customHeight="false" outlineLevel="0" collapsed="false">
      <c r="A22" s="175" t="n">
        <v>21</v>
      </c>
      <c r="B22" s="175" t="n">
        <v>21</v>
      </c>
      <c r="C22" s="179" t="n">
        <v>27</v>
      </c>
      <c r="D22" s="115" t="s">
        <v>598</v>
      </c>
      <c r="E22" s="115" t="n">
        <v>569</v>
      </c>
      <c r="F22" s="116" t="n">
        <v>998</v>
      </c>
      <c r="G22" s="116" t="n">
        <v>123</v>
      </c>
      <c r="H22" s="116" t="n">
        <v>1</v>
      </c>
      <c r="I22" s="117" t="n">
        <v>1122</v>
      </c>
      <c r="J22" s="161" t="n">
        <v>315</v>
      </c>
      <c r="K22" s="161" t="n">
        <v>165</v>
      </c>
      <c r="L22" s="161" t="n">
        <v>112</v>
      </c>
      <c r="M22" s="161" t="n">
        <v>48</v>
      </c>
      <c r="N22" s="118" t="n">
        <v>719</v>
      </c>
      <c r="O22" s="118" t="n">
        <v>6</v>
      </c>
      <c r="P22" s="117" t="n">
        <v>1205</v>
      </c>
      <c r="Q22" s="192" t="n">
        <v>0.40033361134279</v>
      </c>
      <c r="R22" s="118" t="n">
        <v>480</v>
      </c>
      <c r="S22" s="118" t="n">
        <v>160</v>
      </c>
      <c r="T22" s="117" t="n">
        <v>640</v>
      </c>
      <c r="U22" s="188" t="n">
        <f aca="false">+T22/P22</f>
        <v>0.531120331950207</v>
      </c>
      <c r="V22" s="189" t="n">
        <f aca="false">+E22+F22+G22+H22-P22</f>
        <v>486</v>
      </c>
      <c r="W22" s="190" t="n">
        <f aca="false">+V22-E22</f>
        <v>-83</v>
      </c>
      <c r="X22" s="191" t="n">
        <f aca="false">V22/E22-1</f>
        <v>-0.145869947275923</v>
      </c>
    </row>
    <row r="23" customFormat="false" ht="12.8" hidden="false" customHeight="false" outlineLevel="0" collapsed="false">
      <c r="A23" s="175" t="n">
        <v>22</v>
      </c>
      <c r="B23" s="175" t="n">
        <v>35</v>
      </c>
      <c r="C23" s="179" t="n">
        <v>53</v>
      </c>
      <c r="D23" s="115" t="s">
        <v>599</v>
      </c>
      <c r="E23" s="115" t="n">
        <v>344</v>
      </c>
      <c r="F23" s="116" t="n">
        <v>429</v>
      </c>
      <c r="G23" s="116" t="n">
        <v>49</v>
      </c>
      <c r="H23" s="116" t="n">
        <v>0</v>
      </c>
      <c r="I23" s="117" t="n">
        <v>478</v>
      </c>
      <c r="J23" s="161" t="n">
        <v>93</v>
      </c>
      <c r="K23" s="161" t="n">
        <v>116</v>
      </c>
      <c r="L23" s="161" t="n">
        <v>28</v>
      </c>
      <c r="M23" s="161" t="n">
        <v>34</v>
      </c>
      <c r="N23" s="118" t="n">
        <v>378</v>
      </c>
      <c r="O23" s="118" t="n">
        <v>3</v>
      </c>
      <c r="P23" s="117" t="n">
        <v>590</v>
      </c>
      <c r="Q23" s="192" t="n">
        <v>0.35604770017036</v>
      </c>
      <c r="R23" s="118" t="n">
        <v>209</v>
      </c>
      <c r="S23" s="118" t="n">
        <v>62</v>
      </c>
      <c r="T23" s="117" t="n">
        <v>271</v>
      </c>
      <c r="U23" s="188" t="n">
        <f aca="false">+T23/P23</f>
        <v>0.459322033898305</v>
      </c>
      <c r="V23" s="189" t="n">
        <f aca="false">+E23+F23+G23+H23-P23</f>
        <v>232</v>
      </c>
      <c r="W23" s="190" t="n">
        <f aca="false">+V23-E23</f>
        <v>-112</v>
      </c>
      <c r="X23" s="191" t="n">
        <f aca="false">V23/E23-1</f>
        <v>-0.325581395348837</v>
      </c>
    </row>
    <row r="24" customFormat="false" ht="12.8" hidden="false" customHeight="false" outlineLevel="0" collapsed="false">
      <c r="A24" s="175" t="n">
        <v>23</v>
      </c>
      <c r="B24" s="175" t="n">
        <v>87</v>
      </c>
      <c r="C24" s="179" t="n">
        <v>75</v>
      </c>
      <c r="D24" s="115" t="s">
        <v>600</v>
      </c>
      <c r="E24" s="115" t="n">
        <v>102</v>
      </c>
      <c r="F24" s="116" t="n">
        <v>191</v>
      </c>
      <c r="G24" s="116" t="n">
        <v>3</v>
      </c>
      <c r="H24" s="116" t="n">
        <v>0</v>
      </c>
      <c r="I24" s="117" t="n">
        <v>194</v>
      </c>
      <c r="J24" s="161" t="n">
        <v>52</v>
      </c>
      <c r="K24" s="161" t="n">
        <v>57</v>
      </c>
      <c r="L24" s="161" t="n">
        <v>17</v>
      </c>
      <c r="M24" s="161" t="n">
        <v>9</v>
      </c>
      <c r="N24" s="118" t="n">
        <v>85</v>
      </c>
      <c r="O24" s="118" t="n">
        <v>1</v>
      </c>
      <c r="P24" s="117" t="n">
        <v>195</v>
      </c>
      <c r="Q24" s="192" t="n">
        <v>0.56185567010309</v>
      </c>
      <c r="R24" s="118" t="n">
        <v>109</v>
      </c>
      <c r="S24" s="118" t="n">
        <v>26</v>
      </c>
      <c r="T24" s="117" t="n">
        <v>135</v>
      </c>
      <c r="U24" s="188" t="n">
        <f aca="false">+T24/P24</f>
        <v>0.692307692307692</v>
      </c>
      <c r="V24" s="189" t="n">
        <f aca="false">+E24+F24+G24+H24-P24</f>
        <v>101</v>
      </c>
      <c r="W24" s="190" t="n">
        <f aca="false">+V24-E24</f>
        <v>-1</v>
      </c>
      <c r="X24" s="191" t="n">
        <f aca="false">V24/E24-1</f>
        <v>-0.00980392156862742</v>
      </c>
    </row>
    <row r="25" customFormat="false" ht="12.8" hidden="false" customHeight="false" outlineLevel="0" collapsed="false">
      <c r="A25" s="175" t="n">
        <v>24</v>
      </c>
      <c r="B25" s="175" t="n">
        <v>33</v>
      </c>
      <c r="C25" s="179" t="n">
        <v>75</v>
      </c>
      <c r="D25" s="115" t="s">
        <v>601</v>
      </c>
      <c r="E25" s="115" t="n">
        <v>290</v>
      </c>
      <c r="F25" s="116" t="n">
        <v>187</v>
      </c>
      <c r="G25" s="116" t="n">
        <v>20</v>
      </c>
      <c r="H25" s="116" t="n">
        <v>0</v>
      </c>
      <c r="I25" s="117" t="n">
        <v>207</v>
      </c>
      <c r="J25" s="161" t="n">
        <v>65</v>
      </c>
      <c r="K25" s="161" t="n">
        <v>52</v>
      </c>
      <c r="L25" s="161" t="n">
        <v>33</v>
      </c>
      <c r="M25" s="161" t="n">
        <v>24</v>
      </c>
      <c r="N25" s="118" t="n">
        <v>238</v>
      </c>
      <c r="O25" s="118" t="n">
        <v>1</v>
      </c>
      <c r="P25" s="117" t="n">
        <v>356</v>
      </c>
      <c r="Q25" s="192" t="n">
        <v>0.32957746478873</v>
      </c>
      <c r="R25" s="118" t="n">
        <v>117</v>
      </c>
      <c r="S25" s="118" t="n">
        <v>57</v>
      </c>
      <c r="T25" s="117" t="n">
        <v>174</v>
      </c>
      <c r="U25" s="188" t="n">
        <f aca="false">+T25/P25</f>
        <v>0.48876404494382</v>
      </c>
      <c r="V25" s="189" t="n">
        <f aca="false">+E25+F25+G25+H25-P25</f>
        <v>141</v>
      </c>
      <c r="W25" s="190" t="n">
        <f aca="false">+V25-E25</f>
        <v>-149</v>
      </c>
      <c r="X25" s="191" t="n">
        <f aca="false">V25/E25-1</f>
        <v>-0.513793103448276</v>
      </c>
    </row>
    <row r="26" customFormat="false" ht="12.8" hidden="false" customHeight="false" outlineLevel="0" collapsed="false">
      <c r="A26" s="175" t="n">
        <v>25</v>
      </c>
      <c r="B26" s="175" t="n">
        <v>25</v>
      </c>
      <c r="C26" s="179" t="n">
        <v>27</v>
      </c>
      <c r="D26" s="115" t="s">
        <v>602</v>
      </c>
      <c r="E26" s="115" t="n">
        <v>456</v>
      </c>
      <c r="F26" s="116" t="n">
        <v>496</v>
      </c>
      <c r="G26" s="116" t="n">
        <v>56</v>
      </c>
      <c r="H26" s="116" t="n">
        <v>0</v>
      </c>
      <c r="I26" s="117" t="n">
        <v>552</v>
      </c>
      <c r="J26" s="161" t="n">
        <v>198</v>
      </c>
      <c r="K26" s="161" t="n">
        <v>143</v>
      </c>
      <c r="L26" s="161" t="n">
        <v>68</v>
      </c>
      <c r="M26" s="161" t="n">
        <v>47</v>
      </c>
      <c r="N26" s="118" t="n">
        <v>407</v>
      </c>
      <c r="O26" s="118" t="n">
        <v>10</v>
      </c>
      <c r="P26" s="117" t="n">
        <v>758</v>
      </c>
      <c r="Q26" s="192" t="n">
        <v>0.45588235294118</v>
      </c>
      <c r="R26" s="118" t="n">
        <v>341</v>
      </c>
      <c r="S26" s="118" t="n">
        <v>115</v>
      </c>
      <c r="T26" s="117" t="n">
        <v>456</v>
      </c>
      <c r="U26" s="188" t="n">
        <f aca="false">+T26/P26</f>
        <v>0.601583113456464</v>
      </c>
      <c r="V26" s="189" t="n">
        <f aca="false">+E26+F26+G26+H26-P26</f>
        <v>250</v>
      </c>
      <c r="W26" s="190" t="n">
        <f aca="false">+V26-E26</f>
        <v>-206</v>
      </c>
      <c r="X26" s="191" t="n">
        <f aca="false">V26/E26-1</f>
        <v>-0.451754385964912</v>
      </c>
    </row>
    <row r="27" customFormat="false" ht="12.8" hidden="false" customHeight="false" outlineLevel="0" collapsed="false">
      <c r="A27" s="175" t="n">
        <v>26</v>
      </c>
      <c r="B27" s="175" t="n">
        <v>38</v>
      </c>
      <c r="C27" s="179" t="n">
        <v>84</v>
      </c>
      <c r="D27" s="115" t="s">
        <v>603</v>
      </c>
      <c r="E27" s="115" t="n">
        <v>399</v>
      </c>
      <c r="F27" s="116" t="n">
        <v>406</v>
      </c>
      <c r="G27" s="116" t="n">
        <v>84</v>
      </c>
      <c r="H27" s="116" t="n">
        <v>0</v>
      </c>
      <c r="I27" s="117" t="n">
        <v>490</v>
      </c>
      <c r="J27" s="161" t="n">
        <v>88</v>
      </c>
      <c r="K27" s="161" t="n">
        <v>78</v>
      </c>
      <c r="L27" s="161" t="n">
        <v>50</v>
      </c>
      <c r="M27" s="161" t="n">
        <v>29</v>
      </c>
      <c r="N27" s="118" t="n">
        <v>501</v>
      </c>
      <c r="O27" s="118" t="n">
        <v>10</v>
      </c>
      <c r="P27" s="117" t="n">
        <v>677</v>
      </c>
      <c r="Q27" s="192" t="n">
        <v>0.24887556221889</v>
      </c>
      <c r="R27" s="118" t="n">
        <v>166</v>
      </c>
      <c r="S27" s="118" t="n">
        <v>79</v>
      </c>
      <c r="T27" s="117" t="n">
        <v>245</v>
      </c>
      <c r="U27" s="188" t="n">
        <f aca="false">+T27/P27</f>
        <v>0.361890694239291</v>
      </c>
      <c r="V27" s="189" t="n">
        <f aca="false">+E27+F27+G27+H27-P27</f>
        <v>212</v>
      </c>
      <c r="W27" s="190" t="n">
        <f aca="false">+V27-E27</f>
        <v>-187</v>
      </c>
      <c r="X27" s="191" t="n">
        <f aca="false">V27/E27-1</f>
        <v>-0.468671679197995</v>
      </c>
    </row>
    <row r="28" customFormat="false" ht="12.8" hidden="false" customHeight="false" outlineLevel="0" collapsed="false">
      <c r="A28" s="175" t="n">
        <v>27</v>
      </c>
      <c r="B28" s="175" t="n">
        <v>76</v>
      </c>
      <c r="C28" s="179" t="n">
        <v>28</v>
      </c>
      <c r="D28" s="115" t="s">
        <v>604</v>
      </c>
      <c r="E28" s="115" t="n">
        <v>658</v>
      </c>
      <c r="F28" s="116" t="n">
        <v>619</v>
      </c>
      <c r="G28" s="116" t="n">
        <v>60</v>
      </c>
      <c r="H28" s="116" t="n">
        <v>1</v>
      </c>
      <c r="I28" s="117" t="n">
        <v>680</v>
      </c>
      <c r="J28" s="161" t="n">
        <v>216</v>
      </c>
      <c r="K28" s="161" t="n">
        <v>99</v>
      </c>
      <c r="L28" s="161" t="n">
        <v>75</v>
      </c>
      <c r="M28" s="161" t="n">
        <v>49</v>
      </c>
      <c r="N28" s="118" t="n">
        <v>685</v>
      </c>
      <c r="O28" s="118" t="n">
        <v>6</v>
      </c>
      <c r="P28" s="117" t="n">
        <v>1006</v>
      </c>
      <c r="Q28" s="192" t="n">
        <v>0.315</v>
      </c>
      <c r="R28" s="118" t="n">
        <v>315</v>
      </c>
      <c r="S28" s="118" t="n">
        <v>124</v>
      </c>
      <c r="T28" s="117" t="n">
        <v>439</v>
      </c>
      <c r="U28" s="188" t="n">
        <f aca="false">+T28/P28</f>
        <v>0.436381709741551</v>
      </c>
      <c r="V28" s="189" t="n">
        <f aca="false">+E28+F28+G28+H28-P28</f>
        <v>332</v>
      </c>
      <c r="W28" s="190" t="n">
        <f aca="false">+V28-E28</f>
        <v>-326</v>
      </c>
      <c r="X28" s="191" t="n">
        <f aca="false">V28/E28-1</f>
        <v>-0.495440729483283</v>
      </c>
    </row>
    <row r="29" customFormat="false" ht="12.8" hidden="false" customHeight="false" outlineLevel="0" collapsed="false">
      <c r="A29" s="175" t="n">
        <v>28</v>
      </c>
      <c r="B29" s="175" t="n">
        <v>45</v>
      </c>
      <c r="C29" s="179" t="n">
        <v>24</v>
      </c>
      <c r="D29" s="115" t="s">
        <v>605</v>
      </c>
      <c r="E29" s="115" t="n">
        <v>342</v>
      </c>
      <c r="F29" s="116" t="n">
        <v>343</v>
      </c>
      <c r="G29" s="116" t="n">
        <v>20</v>
      </c>
      <c r="H29" s="116" t="n">
        <v>0</v>
      </c>
      <c r="I29" s="117" t="n">
        <v>363</v>
      </c>
      <c r="J29" s="161" t="n">
        <v>100</v>
      </c>
      <c r="K29" s="161" t="n">
        <v>67</v>
      </c>
      <c r="L29" s="161" t="n">
        <v>63</v>
      </c>
      <c r="M29" s="161" t="n">
        <v>34</v>
      </c>
      <c r="N29" s="118" t="n">
        <v>350</v>
      </c>
      <c r="O29" s="118" t="n">
        <v>1</v>
      </c>
      <c r="P29" s="117" t="n">
        <v>518</v>
      </c>
      <c r="Q29" s="192" t="n">
        <v>0.32301740812379</v>
      </c>
      <c r="R29" s="118" t="n">
        <v>167</v>
      </c>
      <c r="S29" s="118" t="n">
        <v>97</v>
      </c>
      <c r="T29" s="117" t="n">
        <v>264</v>
      </c>
      <c r="U29" s="188" t="n">
        <f aca="false">+T29/P29</f>
        <v>0.50965250965251</v>
      </c>
      <c r="V29" s="189" t="n">
        <f aca="false">+E29+F29+G29+H29-P29</f>
        <v>187</v>
      </c>
      <c r="W29" s="190" t="n">
        <f aca="false">+V29-E29</f>
        <v>-155</v>
      </c>
      <c r="X29" s="191" t="n">
        <f aca="false">V29/E29-1</f>
        <v>-0.453216374269006</v>
      </c>
    </row>
    <row r="30" customFormat="false" ht="12.8" hidden="false" customHeight="false" outlineLevel="0" collapsed="false">
      <c r="A30" s="175" t="n">
        <v>29</v>
      </c>
      <c r="B30" s="175" t="n">
        <v>35</v>
      </c>
      <c r="C30" s="179" t="n">
        <v>53</v>
      </c>
      <c r="D30" s="115" t="s">
        <v>606</v>
      </c>
      <c r="E30" s="115" t="n">
        <v>453</v>
      </c>
      <c r="F30" s="116" t="n">
        <v>509</v>
      </c>
      <c r="G30" s="116" t="n">
        <v>37</v>
      </c>
      <c r="H30" s="116" t="n">
        <v>1</v>
      </c>
      <c r="I30" s="117" t="n">
        <v>547</v>
      </c>
      <c r="J30" s="161" t="n">
        <v>129</v>
      </c>
      <c r="K30" s="161" t="n">
        <v>100</v>
      </c>
      <c r="L30" s="161" t="n">
        <v>118</v>
      </c>
      <c r="M30" s="161" t="n">
        <v>44</v>
      </c>
      <c r="N30" s="118" t="n">
        <v>412</v>
      </c>
      <c r="O30" s="118" t="n">
        <v>2</v>
      </c>
      <c r="P30" s="117" t="n">
        <v>643</v>
      </c>
      <c r="Q30" s="192" t="n">
        <v>0.35725429017161</v>
      </c>
      <c r="R30" s="118" t="n">
        <v>229</v>
      </c>
      <c r="S30" s="118" t="n">
        <v>162</v>
      </c>
      <c r="T30" s="117" t="n">
        <v>391</v>
      </c>
      <c r="U30" s="188" t="n">
        <f aca="false">+T30/P30</f>
        <v>0.608087091757387</v>
      </c>
      <c r="V30" s="189" t="n">
        <f aca="false">+E30+F30+G30+H30-P30</f>
        <v>357</v>
      </c>
      <c r="W30" s="190" t="n">
        <f aca="false">+V30-E30</f>
        <v>-96</v>
      </c>
      <c r="X30" s="191" t="n">
        <f aca="false">V30/E30-1</f>
        <v>-0.211920529801324</v>
      </c>
    </row>
    <row r="31" customFormat="false" ht="12.8" hidden="false" customHeight="false" outlineLevel="0" collapsed="false">
      <c r="A31" s="175" t="n">
        <v>30</v>
      </c>
      <c r="B31" s="175" t="n">
        <v>34</v>
      </c>
      <c r="C31" s="179" t="n">
        <v>76</v>
      </c>
      <c r="D31" s="115" t="s">
        <v>607</v>
      </c>
      <c r="E31" s="115" t="n">
        <v>382</v>
      </c>
      <c r="F31" s="116" t="n">
        <v>351</v>
      </c>
      <c r="G31" s="116" t="n">
        <v>27</v>
      </c>
      <c r="H31" s="116" t="n">
        <v>1</v>
      </c>
      <c r="I31" s="117" t="n">
        <v>379</v>
      </c>
      <c r="J31" s="161" t="n">
        <v>53</v>
      </c>
      <c r="K31" s="161" t="n">
        <v>74</v>
      </c>
      <c r="L31" s="161" t="n">
        <v>62</v>
      </c>
      <c r="M31" s="161" t="n">
        <v>59</v>
      </c>
      <c r="N31" s="118" t="n">
        <v>430</v>
      </c>
      <c r="O31" s="118" t="n">
        <v>1</v>
      </c>
      <c r="P31" s="117" t="n">
        <v>558</v>
      </c>
      <c r="Q31" s="192" t="n">
        <v>0.22800718132855</v>
      </c>
      <c r="R31" s="118" t="n">
        <v>127</v>
      </c>
      <c r="S31" s="118" t="n">
        <v>121</v>
      </c>
      <c r="T31" s="117" t="n">
        <v>248</v>
      </c>
      <c r="U31" s="188" t="n">
        <f aca="false">+T31/P31</f>
        <v>0.444444444444444</v>
      </c>
      <c r="V31" s="189" t="n">
        <f aca="false">+E31+F31+G31+H31-P31</f>
        <v>203</v>
      </c>
      <c r="W31" s="190" t="n">
        <f aca="false">+V31-E31</f>
        <v>-179</v>
      </c>
      <c r="X31" s="191" t="n">
        <f aca="false">V31/E31-1</f>
        <v>-0.468586387434555</v>
      </c>
    </row>
    <row r="32" customFormat="false" ht="12.8" hidden="false" customHeight="false" outlineLevel="0" collapsed="false">
      <c r="A32" s="175" t="n">
        <v>31</v>
      </c>
      <c r="B32" s="175" t="n">
        <v>31</v>
      </c>
      <c r="C32" s="179" t="n">
        <v>76</v>
      </c>
      <c r="D32" s="115" t="s">
        <v>608</v>
      </c>
      <c r="E32" s="115" t="n">
        <v>1763</v>
      </c>
      <c r="F32" s="116" t="n">
        <v>1942</v>
      </c>
      <c r="G32" s="116" t="n">
        <v>371</v>
      </c>
      <c r="H32" s="116" t="n">
        <v>6</v>
      </c>
      <c r="I32" s="117" t="n">
        <v>2319</v>
      </c>
      <c r="J32" s="161" t="n">
        <v>360</v>
      </c>
      <c r="K32" s="161" t="n">
        <v>185</v>
      </c>
      <c r="L32" s="161" t="n">
        <v>222</v>
      </c>
      <c r="M32" s="161" t="n">
        <v>139</v>
      </c>
      <c r="N32" s="118" t="n">
        <v>2354</v>
      </c>
      <c r="O32" s="118" t="n">
        <v>22</v>
      </c>
      <c r="P32" s="117" t="n">
        <v>2921</v>
      </c>
      <c r="Q32" s="192" t="n">
        <v>0.1879958606416</v>
      </c>
      <c r="R32" s="118" t="n">
        <v>545</v>
      </c>
      <c r="S32" s="118" t="n">
        <v>361</v>
      </c>
      <c r="T32" s="117" t="n">
        <v>906</v>
      </c>
      <c r="U32" s="188" t="n">
        <f aca="false">+T32/P32</f>
        <v>0.310167750770284</v>
      </c>
      <c r="V32" s="189" t="n">
        <f aca="false">+E32+F32+G32+H32-P32</f>
        <v>1161</v>
      </c>
      <c r="W32" s="190" t="n">
        <f aca="false">+V32-E32</f>
        <v>-602</v>
      </c>
      <c r="X32" s="191" t="n">
        <f aca="false">V32/E32-1</f>
        <v>-0.341463414634146</v>
      </c>
    </row>
    <row r="33" customFormat="false" ht="12.8" hidden="false" customHeight="false" outlineLevel="0" collapsed="false">
      <c r="A33" s="175" t="n">
        <v>32</v>
      </c>
      <c r="B33" s="175" t="n">
        <v>31</v>
      </c>
      <c r="C33" s="179" t="n">
        <v>76</v>
      </c>
      <c r="D33" s="115" t="s">
        <v>609</v>
      </c>
      <c r="E33" s="115" t="n">
        <v>146</v>
      </c>
      <c r="F33" s="116" t="n">
        <v>152</v>
      </c>
      <c r="G33" s="116" t="n">
        <v>7</v>
      </c>
      <c r="H33" s="116" t="n">
        <v>0</v>
      </c>
      <c r="I33" s="117" t="n">
        <v>159</v>
      </c>
      <c r="J33" s="161" t="n">
        <v>51</v>
      </c>
      <c r="K33" s="161" t="n">
        <v>33</v>
      </c>
      <c r="L33" s="161" t="n">
        <v>27</v>
      </c>
      <c r="M33" s="161" t="n">
        <v>29</v>
      </c>
      <c r="N33" s="118" t="n">
        <v>141</v>
      </c>
      <c r="O33" s="118" t="n">
        <v>6</v>
      </c>
      <c r="P33" s="117" t="n">
        <v>231</v>
      </c>
      <c r="Q33" s="192" t="n">
        <v>0.37333333333333</v>
      </c>
      <c r="R33" s="118" t="n">
        <v>84</v>
      </c>
      <c r="S33" s="118" t="n">
        <v>56</v>
      </c>
      <c r="T33" s="117" t="n">
        <v>140</v>
      </c>
      <c r="U33" s="188" t="n">
        <f aca="false">+T33/P33</f>
        <v>0.606060606060606</v>
      </c>
      <c r="V33" s="189" t="n">
        <f aca="false">+E33+F33+G33+H33-P33</f>
        <v>74</v>
      </c>
      <c r="W33" s="190" t="n">
        <f aca="false">+V33-E33</f>
        <v>-72</v>
      </c>
      <c r="X33" s="191" t="n">
        <f aca="false">V33/E33-1</f>
        <v>-0.493150684931507</v>
      </c>
    </row>
    <row r="34" customFormat="false" ht="12.8" hidden="false" customHeight="false" outlineLevel="0" collapsed="false">
      <c r="A34" s="175" t="n">
        <v>33</v>
      </c>
      <c r="B34" s="175" t="n">
        <v>33</v>
      </c>
      <c r="C34" s="179" t="n">
        <v>75</v>
      </c>
      <c r="D34" s="115" t="s">
        <v>610</v>
      </c>
      <c r="E34" s="115" t="n">
        <v>1584</v>
      </c>
      <c r="F34" s="116" t="n">
        <v>1574</v>
      </c>
      <c r="G34" s="116" t="n">
        <v>330</v>
      </c>
      <c r="H34" s="116" t="n">
        <v>1</v>
      </c>
      <c r="I34" s="117" t="n">
        <v>1905</v>
      </c>
      <c r="J34" s="161" t="n">
        <v>327</v>
      </c>
      <c r="K34" s="161" t="n">
        <v>195</v>
      </c>
      <c r="L34" s="161" t="n">
        <v>195</v>
      </c>
      <c r="M34" s="161" t="n">
        <v>101</v>
      </c>
      <c r="N34" s="118" t="n">
        <v>2171</v>
      </c>
      <c r="O34" s="118" t="n">
        <v>19</v>
      </c>
      <c r="P34" s="117" t="n">
        <v>2712</v>
      </c>
      <c r="Q34" s="192" t="n">
        <v>0.19383587077609</v>
      </c>
      <c r="R34" s="118" t="n">
        <v>522</v>
      </c>
      <c r="S34" s="118" t="n">
        <v>296</v>
      </c>
      <c r="T34" s="117" t="n">
        <v>818</v>
      </c>
      <c r="U34" s="188" t="n">
        <f aca="false">+T34/P34</f>
        <v>0.301622418879056</v>
      </c>
      <c r="V34" s="189" t="n">
        <f aca="false">+E34+F34+G34+H34-P34</f>
        <v>777</v>
      </c>
      <c r="W34" s="190" t="n">
        <f aca="false">+V34-E34</f>
        <v>-807</v>
      </c>
      <c r="X34" s="191" t="n">
        <f aca="false">V34/E34-1</f>
        <v>-0.509469696969697</v>
      </c>
    </row>
    <row r="35" customFormat="false" ht="12.8" hidden="false" customHeight="false" outlineLevel="0" collapsed="false">
      <c r="A35" s="175" t="n">
        <v>34</v>
      </c>
      <c r="B35" s="175" t="n">
        <v>34</v>
      </c>
      <c r="C35" s="179" t="n">
        <v>76</v>
      </c>
      <c r="D35" s="115" t="s">
        <v>611</v>
      </c>
      <c r="E35" s="115" t="n">
        <v>1017</v>
      </c>
      <c r="F35" s="116" t="n">
        <v>1065</v>
      </c>
      <c r="G35" s="116" t="n">
        <v>151</v>
      </c>
      <c r="H35" s="116" t="n">
        <v>0</v>
      </c>
      <c r="I35" s="117" t="n">
        <v>1216</v>
      </c>
      <c r="J35" s="161" t="n">
        <v>213</v>
      </c>
      <c r="K35" s="161" t="n">
        <v>128</v>
      </c>
      <c r="L35" s="161" t="n">
        <v>113</v>
      </c>
      <c r="M35" s="161" t="n">
        <v>67</v>
      </c>
      <c r="N35" s="118" t="n">
        <v>1203</v>
      </c>
      <c r="O35" s="118" t="n">
        <v>20</v>
      </c>
      <c r="P35" s="117" t="n">
        <v>1564</v>
      </c>
      <c r="Q35" s="192" t="n">
        <v>0.22085492227979</v>
      </c>
      <c r="R35" s="118" t="n">
        <v>341</v>
      </c>
      <c r="S35" s="118" t="n">
        <v>180</v>
      </c>
      <c r="T35" s="117" t="n">
        <v>521</v>
      </c>
      <c r="U35" s="188" t="n">
        <f aca="false">+T35/P35</f>
        <v>0.333120204603581</v>
      </c>
      <c r="V35" s="189" t="n">
        <f aca="false">+E35+F35+G35+H35-P35</f>
        <v>669</v>
      </c>
      <c r="W35" s="190" t="n">
        <f aca="false">+V35-E35</f>
        <v>-348</v>
      </c>
      <c r="X35" s="191" t="n">
        <f aca="false">V35/E35-1</f>
        <v>-0.342182890855457</v>
      </c>
    </row>
    <row r="36" customFormat="false" ht="12.8" hidden="false" customHeight="false" outlineLevel="0" collapsed="false">
      <c r="A36" s="175" t="n">
        <v>35</v>
      </c>
      <c r="B36" s="175" t="n">
        <v>35</v>
      </c>
      <c r="C36" s="179" t="n">
        <v>53</v>
      </c>
      <c r="D36" s="115" t="s">
        <v>612</v>
      </c>
      <c r="E36" s="115" t="n">
        <v>1113</v>
      </c>
      <c r="F36" s="116" t="n">
        <v>1230</v>
      </c>
      <c r="G36" s="116" t="n">
        <v>241</v>
      </c>
      <c r="H36" s="116" t="n">
        <v>5</v>
      </c>
      <c r="I36" s="117" t="n">
        <v>1476</v>
      </c>
      <c r="J36" s="161" t="n">
        <v>372</v>
      </c>
      <c r="K36" s="161" t="n">
        <v>294</v>
      </c>
      <c r="L36" s="161" t="n">
        <v>190</v>
      </c>
      <c r="M36" s="161" t="n">
        <v>102</v>
      </c>
      <c r="N36" s="118" t="n">
        <v>1169</v>
      </c>
      <c r="O36" s="118" t="n">
        <v>20</v>
      </c>
      <c r="P36" s="117" t="n">
        <v>1855</v>
      </c>
      <c r="Q36" s="192" t="n">
        <v>0.36294277929155</v>
      </c>
      <c r="R36" s="118" t="n">
        <v>666</v>
      </c>
      <c r="S36" s="118" t="n">
        <v>292</v>
      </c>
      <c r="T36" s="117" t="n">
        <v>958</v>
      </c>
      <c r="U36" s="188" t="n">
        <f aca="false">+T36/P36</f>
        <v>0.51644204851752</v>
      </c>
      <c r="V36" s="189" t="n">
        <f aca="false">+E36+F36+G36+H36-P36</f>
        <v>734</v>
      </c>
      <c r="W36" s="190" t="n">
        <f aca="false">+V36-E36</f>
        <v>-379</v>
      </c>
      <c r="X36" s="191" t="n">
        <f aca="false">V36/E36-1</f>
        <v>-0.34052111410602</v>
      </c>
    </row>
    <row r="37" customFormat="false" ht="12.8" hidden="false" customHeight="false" outlineLevel="0" collapsed="false">
      <c r="A37" s="175" t="n">
        <v>36</v>
      </c>
      <c r="B37" s="175" t="n">
        <v>45</v>
      </c>
      <c r="C37" s="179" t="n">
        <v>24</v>
      </c>
      <c r="D37" s="115" t="s">
        <v>613</v>
      </c>
      <c r="E37" s="115" t="n">
        <v>190</v>
      </c>
      <c r="F37" s="116" t="n">
        <v>189</v>
      </c>
      <c r="G37" s="116" t="n">
        <v>12</v>
      </c>
      <c r="H37" s="116" t="n">
        <v>0</v>
      </c>
      <c r="I37" s="117" t="n">
        <v>201</v>
      </c>
      <c r="J37" s="161" t="n">
        <v>62</v>
      </c>
      <c r="K37" s="161" t="n">
        <v>39</v>
      </c>
      <c r="L37" s="161" t="n">
        <v>21</v>
      </c>
      <c r="M37" s="161" t="n">
        <v>18</v>
      </c>
      <c r="N37" s="118" t="n">
        <v>163</v>
      </c>
      <c r="O37" s="118" t="n">
        <v>4</v>
      </c>
      <c r="P37" s="117" t="n">
        <v>268</v>
      </c>
      <c r="Q37" s="192" t="n">
        <v>0.38257575757576</v>
      </c>
      <c r="R37" s="118" t="n">
        <v>101</v>
      </c>
      <c r="S37" s="118" t="n">
        <v>39</v>
      </c>
      <c r="T37" s="117" t="n">
        <v>140</v>
      </c>
      <c r="U37" s="188" t="n">
        <f aca="false">+T37/P37</f>
        <v>0.522388059701493</v>
      </c>
      <c r="V37" s="189" t="n">
        <f aca="false">+E37+F37+G37+H37-P37</f>
        <v>123</v>
      </c>
      <c r="W37" s="190" t="n">
        <f aca="false">+V37-E37</f>
        <v>-67</v>
      </c>
      <c r="X37" s="191" t="n">
        <f aca="false">V37/E37-1</f>
        <v>-0.352631578947368</v>
      </c>
    </row>
    <row r="38" customFormat="false" ht="12.8" hidden="false" customHeight="false" outlineLevel="0" collapsed="false">
      <c r="A38" s="175" t="n">
        <v>37</v>
      </c>
      <c r="B38" s="175" t="n">
        <v>45</v>
      </c>
      <c r="C38" s="179" t="n">
        <v>24</v>
      </c>
      <c r="D38" s="115" t="s">
        <v>614</v>
      </c>
      <c r="E38" s="115" t="n">
        <v>610</v>
      </c>
      <c r="F38" s="116" t="n">
        <v>569</v>
      </c>
      <c r="G38" s="116" t="n">
        <v>87</v>
      </c>
      <c r="H38" s="116" t="n">
        <v>0</v>
      </c>
      <c r="I38" s="117" t="n">
        <v>656</v>
      </c>
      <c r="J38" s="161" t="n">
        <v>271</v>
      </c>
      <c r="K38" s="161" t="n">
        <v>100</v>
      </c>
      <c r="L38" s="161" t="n">
        <v>94</v>
      </c>
      <c r="M38" s="161" t="n">
        <v>53</v>
      </c>
      <c r="N38" s="118" t="n">
        <v>619</v>
      </c>
      <c r="O38" s="118" t="n">
        <v>10</v>
      </c>
      <c r="P38" s="117" t="n">
        <v>1000</v>
      </c>
      <c r="Q38" s="192" t="n">
        <v>0.37474747474747</v>
      </c>
      <c r="R38" s="118" t="n">
        <v>371</v>
      </c>
      <c r="S38" s="118" t="n">
        <v>147</v>
      </c>
      <c r="T38" s="117" t="n">
        <v>518</v>
      </c>
      <c r="U38" s="188" t="n">
        <f aca="false">+T38/P38</f>
        <v>0.518</v>
      </c>
      <c r="V38" s="189" t="n">
        <f aca="false">+E38+F38+G38+H38-P38</f>
        <v>266</v>
      </c>
      <c r="W38" s="190" t="n">
        <f aca="false">+V38-E38</f>
        <v>-344</v>
      </c>
      <c r="X38" s="191" t="n">
        <f aca="false">V38/E38-1</f>
        <v>-0.563934426229508</v>
      </c>
    </row>
    <row r="39" customFormat="false" ht="12.8" hidden="false" customHeight="false" outlineLevel="0" collapsed="false">
      <c r="A39" s="175" t="n">
        <v>38</v>
      </c>
      <c r="B39" s="175" t="n">
        <v>38</v>
      </c>
      <c r="C39" s="179" t="n">
        <v>84</v>
      </c>
      <c r="D39" s="115" t="s">
        <v>615</v>
      </c>
      <c r="E39" s="115" t="n">
        <v>1335</v>
      </c>
      <c r="F39" s="116" t="n">
        <v>1234</v>
      </c>
      <c r="G39" s="116" t="n">
        <v>91</v>
      </c>
      <c r="H39" s="116" t="n">
        <v>1</v>
      </c>
      <c r="I39" s="117" t="n">
        <v>1326</v>
      </c>
      <c r="J39" s="161" t="n">
        <v>387</v>
      </c>
      <c r="K39" s="161" t="n">
        <v>151</v>
      </c>
      <c r="L39" s="161" t="n">
        <v>251</v>
      </c>
      <c r="M39" s="161" t="n">
        <v>134</v>
      </c>
      <c r="N39" s="118" t="n">
        <v>1407</v>
      </c>
      <c r="O39" s="118" t="n">
        <v>15</v>
      </c>
      <c r="P39" s="117" t="n">
        <v>1960</v>
      </c>
      <c r="Q39" s="192" t="n">
        <v>0.27660668380463</v>
      </c>
      <c r="R39" s="118" t="n">
        <v>538</v>
      </c>
      <c r="S39" s="118" t="n">
        <v>385</v>
      </c>
      <c r="T39" s="117" t="n">
        <v>923</v>
      </c>
      <c r="U39" s="188" t="n">
        <f aca="false">+T39/P39</f>
        <v>0.470918367346939</v>
      </c>
      <c r="V39" s="189" t="n">
        <f aca="false">+E39+F39+G39+H39-P39</f>
        <v>701</v>
      </c>
      <c r="W39" s="190" t="n">
        <f aca="false">+V39-E39</f>
        <v>-634</v>
      </c>
      <c r="X39" s="191" t="n">
        <f aca="false">V39/E39-1</f>
        <v>-0.474906367041198</v>
      </c>
    </row>
    <row r="40" customFormat="false" ht="12.8" hidden="false" customHeight="false" outlineLevel="0" collapsed="false">
      <c r="A40" s="175" t="n">
        <v>39</v>
      </c>
      <c r="B40" s="175" t="n">
        <v>25</v>
      </c>
      <c r="C40" s="179" t="n">
        <v>27</v>
      </c>
      <c r="D40" s="115" t="s">
        <v>616</v>
      </c>
      <c r="E40" s="115" t="n">
        <v>169</v>
      </c>
      <c r="F40" s="116" t="n">
        <v>279</v>
      </c>
      <c r="G40" s="116" t="n">
        <v>14</v>
      </c>
      <c r="H40" s="116" t="n">
        <v>0</v>
      </c>
      <c r="I40" s="117" t="n">
        <v>293</v>
      </c>
      <c r="J40" s="161" t="n">
        <v>79</v>
      </c>
      <c r="K40" s="161" t="n">
        <v>91</v>
      </c>
      <c r="L40" s="161" t="n">
        <v>47</v>
      </c>
      <c r="M40" s="161" t="n">
        <v>20</v>
      </c>
      <c r="N40" s="118" t="n">
        <v>194</v>
      </c>
      <c r="O40" s="118" t="n">
        <v>0</v>
      </c>
      <c r="P40" s="117" t="n">
        <v>364</v>
      </c>
      <c r="Q40" s="192" t="n">
        <v>0.46703296703297</v>
      </c>
      <c r="R40" s="118" t="n">
        <v>170</v>
      </c>
      <c r="S40" s="118" t="n">
        <v>67</v>
      </c>
      <c r="T40" s="117" t="n">
        <v>237</v>
      </c>
      <c r="U40" s="188" t="n">
        <f aca="false">+T40/P40</f>
        <v>0.651098901098901</v>
      </c>
      <c r="V40" s="189" t="n">
        <f aca="false">+E40+F40+G40+H40-P40</f>
        <v>98</v>
      </c>
      <c r="W40" s="190" t="n">
        <f aca="false">+V40-E40</f>
        <v>-71</v>
      </c>
      <c r="X40" s="191" t="n">
        <f aca="false">V40/E40-1</f>
        <v>-0.420118343195266</v>
      </c>
    </row>
    <row r="41" customFormat="false" ht="12.8" hidden="false" customHeight="false" outlineLevel="0" collapsed="false">
      <c r="A41" s="175" t="n">
        <v>40</v>
      </c>
      <c r="B41" s="175" t="n">
        <v>33</v>
      </c>
      <c r="C41" s="179" t="n">
        <v>75</v>
      </c>
      <c r="D41" s="115" t="s">
        <v>617</v>
      </c>
      <c r="E41" s="115" t="n">
        <v>182</v>
      </c>
      <c r="F41" s="116" t="n">
        <v>230</v>
      </c>
      <c r="G41" s="116" t="n">
        <v>5</v>
      </c>
      <c r="H41" s="116" t="n">
        <v>1</v>
      </c>
      <c r="I41" s="117" t="n">
        <v>236</v>
      </c>
      <c r="J41" s="161" t="n">
        <v>56</v>
      </c>
      <c r="K41" s="161" t="n">
        <v>30</v>
      </c>
      <c r="L41" s="161" t="n">
        <v>30</v>
      </c>
      <c r="M41" s="161" t="n">
        <v>21</v>
      </c>
      <c r="N41" s="118" t="n">
        <v>166</v>
      </c>
      <c r="O41" s="118" t="n">
        <v>4</v>
      </c>
      <c r="P41" s="117" t="n">
        <v>256</v>
      </c>
      <c r="Q41" s="192" t="n">
        <v>0.34126984126984</v>
      </c>
      <c r="R41" s="118" t="n">
        <v>86</v>
      </c>
      <c r="S41" s="118" t="n">
        <v>51</v>
      </c>
      <c r="T41" s="117" t="n">
        <v>137</v>
      </c>
      <c r="U41" s="188" t="n">
        <f aca="false">+T41/P41</f>
        <v>0.53515625</v>
      </c>
      <c r="V41" s="189" t="n">
        <f aca="false">+E41+F41+G41+H41-P41</f>
        <v>162</v>
      </c>
      <c r="W41" s="190" t="n">
        <f aca="false">+V41-E41</f>
        <v>-20</v>
      </c>
      <c r="X41" s="191" t="n">
        <f aca="false">V41/E41-1</f>
        <v>-0.10989010989011</v>
      </c>
    </row>
    <row r="42" customFormat="false" ht="12.8" hidden="false" customHeight="false" outlineLevel="0" collapsed="false">
      <c r="A42" s="175" t="n">
        <v>41</v>
      </c>
      <c r="B42" s="175" t="n">
        <v>45</v>
      </c>
      <c r="C42" s="179" t="n">
        <v>24</v>
      </c>
      <c r="D42" s="115" t="s">
        <v>618</v>
      </c>
      <c r="E42" s="115" t="n">
        <v>428</v>
      </c>
      <c r="F42" s="116" t="n">
        <v>397</v>
      </c>
      <c r="G42" s="116" t="n">
        <v>74</v>
      </c>
      <c r="H42" s="116" t="n">
        <v>1</v>
      </c>
      <c r="I42" s="117" t="n">
        <v>472</v>
      </c>
      <c r="J42" s="161" t="n">
        <v>116</v>
      </c>
      <c r="K42" s="161" t="n">
        <v>66</v>
      </c>
      <c r="L42" s="161" t="n">
        <v>60</v>
      </c>
      <c r="M42" s="161" t="n">
        <v>37</v>
      </c>
      <c r="N42" s="118" t="n">
        <v>420</v>
      </c>
      <c r="O42" s="118" t="n">
        <v>2</v>
      </c>
      <c r="P42" s="117" t="n">
        <v>604</v>
      </c>
      <c r="Q42" s="192" t="n">
        <v>0.30232558139535</v>
      </c>
      <c r="R42" s="118" t="n">
        <v>182</v>
      </c>
      <c r="S42" s="118" t="n">
        <v>97</v>
      </c>
      <c r="T42" s="117" t="n">
        <v>279</v>
      </c>
      <c r="U42" s="188" t="n">
        <f aca="false">+T42/P42</f>
        <v>0.461920529801325</v>
      </c>
      <c r="V42" s="189" t="n">
        <f aca="false">+E42+F42+G42+H42-P42</f>
        <v>296</v>
      </c>
      <c r="W42" s="190" t="n">
        <f aca="false">+V42-E42</f>
        <v>-132</v>
      </c>
      <c r="X42" s="191" t="n">
        <f aca="false">V42/E42-1</f>
        <v>-0.308411214953271</v>
      </c>
    </row>
    <row r="43" customFormat="false" ht="12.8" hidden="false" customHeight="false" outlineLevel="0" collapsed="false">
      <c r="A43" s="175" t="n">
        <v>42</v>
      </c>
      <c r="B43" s="175" t="n">
        <v>69</v>
      </c>
      <c r="C43" s="179" t="n">
        <v>84</v>
      </c>
      <c r="D43" s="115" t="s">
        <v>619</v>
      </c>
      <c r="E43" s="115" t="n">
        <v>909</v>
      </c>
      <c r="F43" s="116" t="n">
        <v>890</v>
      </c>
      <c r="G43" s="116" t="n">
        <v>66</v>
      </c>
      <c r="H43" s="116" t="n">
        <v>2</v>
      </c>
      <c r="I43" s="117" t="n">
        <v>958</v>
      </c>
      <c r="J43" s="161" t="n">
        <v>202</v>
      </c>
      <c r="K43" s="161" t="n">
        <v>79</v>
      </c>
      <c r="L43" s="161" t="n">
        <v>120</v>
      </c>
      <c r="M43" s="161" t="n">
        <v>56</v>
      </c>
      <c r="N43" s="118" t="n">
        <v>991</v>
      </c>
      <c r="O43" s="118" t="n">
        <v>8</v>
      </c>
      <c r="P43" s="117" t="n">
        <v>1280</v>
      </c>
      <c r="Q43" s="192" t="n">
        <v>0.22091194968553</v>
      </c>
      <c r="R43" s="118" t="n">
        <v>281</v>
      </c>
      <c r="S43" s="118" t="n">
        <v>176</v>
      </c>
      <c r="T43" s="117" t="n">
        <v>457</v>
      </c>
      <c r="U43" s="188" t="n">
        <f aca="false">+T43/P43</f>
        <v>0.35703125</v>
      </c>
      <c r="V43" s="189" t="n">
        <f aca="false">+E43+F43+G43+H43-P43</f>
        <v>587</v>
      </c>
      <c r="W43" s="190" t="n">
        <f aca="false">+V43-E43</f>
        <v>-322</v>
      </c>
      <c r="X43" s="191" t="n">
        <f aca="false">V43/E43-1</f>
        <v>-0.354235423542354</v>
      </c>
    </row>
    <row r="44" customFormat="false" ht="12.8" hidden="false" customHeight="false" outlineLevel="0" collapsed="false">
      <c r="A44" s="175" t="n">
        <v>43</v>
      </c>
      <c r="B44" s="175" t="n">
        <v>63</v>
      </c>
      <c r="C44" s="179" t="n">
        <v>84</v>
      </c>
      <c r="D44" s="115" t="s">
        <v>620</v>
      </c>
      <c r="E44" s="115" t="n">
        <v>113</v>
      </c>
      <c r="F44" s="116" t="n">
        <v>271</v>
      </c>
      <c r="G44" s="116" t="n">
        <v>7</v>
      </c>
      <c r="H44" s="116" t="n">
        <v>0</v>
      </c>
      <c r="I44" s="117" t="n">
        <v>278</v>
      </c>
      <c r="J44" s="161" t="n">
        <v>80</v>
      </c>
      <c r="K44" s="161" t="n">
        <v>42</v>
      </c>
      <c r="L44" s="161" t="n">
        <v>16</v>
      </c>
      <c r="M44" s="161" t="n">
        <v>12</v>
      </c>
      <c r="N44" s="118" t="n">
        <v>120</v>
      </c>
      <c r="O44" s="118" t="n">
        <v>0</v>
      </c>
      <c r="P44" s="117" t="n">
        <v>242</v>
      </c>
      <c r="Q44" s="192" t="n">
        <v>0.50413223140496</v>
      </c>
      <c r="R44" s="118" t="n">
        <v>122</v>
      </c>
      <c r="S44" s="118" t="n">
        <v>28</v>
      </c>
      <c r="T44" s="117" t="n">
        <v>150</v>
      </c>
      <c r="U44" s="188" t="n">
        <f aca="false">+T44/P44</f>
        <v>0.619834710743802</v>
      </c>
      <c r="V44" s="189" t="n">
        <f aca="false">+E44+F44+G44+H44-P44</f>
        <v>149</v>
      </c>
      <c r="W44" s="190" t="n">
        <f aca="false">+V44-E44</f>
        <v>36</v>
      </c>
      <c r="X44" s="191" t="n">
        <f aca="false">V44/E44-1</f>
        <v>0.31858407079646</v>
      </c>
    </row>
    <row r="45" customFormat="false" ht="12.8" hidden="false" customHeight="false" outlineLevel="0" collapsed="false">
      <c r="A45" s="175" t="n">
        <v>44</v>
      </c>
      <c r="B45" s="175" t="n">
        <v>44</v>
      </c>
      <c r="C45" s="179" t="n">
        <v>52</v>
      </c>
      <c r="D45" s="115" t="s">
        <v>621</v>
      </c>
      <c r="E45" s="115" t="n">
        <v>2105</v>
      </c>
      <c r="F45" s="116" t="n">
        <v>1749</v>
      </c>
      <c r="G45" s="116" t="n">
        <v>244</v>
      </c>
      <c r="H45" s="116" t="n">
        <v>1</v>
      </c>
      <c r="I45" s="117" t="n">
        <v>1994</v>
      </c>
      <c r="J45" s="161" t="n">
        <v>743</v>
      </c>
      <c r="K45" s="161" t="n">
        <v>205</v>
      </c>
      <c r="L45" s="161" t="n">
        <v>253</v>
      </c>
      <c r="M45" s="161" t="n">
        <v>130</v>
      </c>
      <c r="N45" s="118" t="n">
        <v>2041</v>
      </c>
      <c r="O45" s="118" t="n">
        <v>29</v>
      </c>
      <c r="P45" s="117" t="n">
        <v>3018</v>
      </c>
      <c r="Q45" s="192" t="n">
        <v>0.31716293074607</v>
      </c>
      <c r="R45" s="118" t="n">
        <v>948</v>
      </c>
      <c r="S45" s="118" t="n">
        <v>383</v>
      </c>
      <c r="T45" s="117" t="n">
        <v>1331</v>
      </c>
      <c r="U45" s="188" t="n">
        <f aca="false">+T45/P45</f>
        <v>0.441020543406229</v>
      </c>
      <c r="V45" s="189" t="n">
        <f aca="false">+E45+F45+G45+H45-P45</f>
        <v>1081</v>
      </c>
      <c r="W45" s="190" t="n">
        <f aca="false">+V45-E45</f>
        <v>-1024</v>
      </c>
      <c r="X45" s="191" t="n">
        <f aca="false">V45/E45-1</f>
        <v>-0.48646080760095</v>
      </c>
    </row>
    <row r="46" customFormat="false" ht="12.8" hidden="false" customHeight="false" outlineLevel="0" collapsed="false">
      <c r="A46" s="175" t="n">
        <v>45</v>
      </c>
      <c r="B46" s="175" t="n">
        <v>45</v>
      </c>
      <c r="C46" s="179" t="n">
        <v>24</v>
      </c>
      <c r="D46" s="115" t="s">
        <v>622</v>
      </c>
      <c r="E46" s="115" t="n">
        <v>940</v>
      </c>
      <c r="F46" s="116" t="n">
        <v>923</v>
      </c>
      <c r="G46" s="116" t="n">
        <v>108</v>
      </c>
      <c r="H46" s="116" t="n">
        <v>0</v>
      </c>
      <c r="I46" s="117" t="n">
        <v>1031</v>
      </c>
      <c r="J46" s="161" t="n">
        <v>328</v>
      </c>
      <c r="K46" s="161" t="n">
        <v>155</v>
      </c>
      <c r="L46" s="161" t="n">
        <v>155</v>
      </c>
      <c r="M46" s="161" t="n">
        <v>55</v>
      </c>
      <c r="N46" s="118" t="n">
        <v>1008</v>
      </c>
      <c r="O46" s="118" t="n">
        <v>7</v>
      </c>
      <c r="P46" s="117" t="n">
        <v>1498</v>
      </c>
      <c r="Q46" s="192" t="n">
        <v>0.32394366197183</v>
      </c>
      <c r="R46" s="118" t="n">
        <v>483</v>
      </c>
      <c r="S46" s="118" t="n">
        <v>210</v>
      </c>
      <c r="T46" s="117" t="n">
        <v>693</v>
      </c>
      <c r="U46" s="188" t="n">
        <f aca="false">+T46/P46</f>
        <v>0.462616822429907</v>
      </c>
      <c r="V46" s="189" t="n">
        <f aca="false">+E46+F46+G46+H46-P46</f>
        <v>473</v>
      </c>
      <c r="W46" s="190" t="n">
        <f aca="false">+V46-E46</f>
        <v>-467</v>
      </c>
      <c r="X46" s="191" t="n">
        <f aca="false">V46/E46-1</f>
        <v>-0.496808510638298</v>
      </c>
    </row>
    <row r="47" customFormat="false" ht="12.8" hidden="false" customHeight="false" outlineLevel="0" collapsed="false">
      <c r="A47" s="175" t="n">
        <v>46</v>
      </c>
      <c r="B47" s="175" t="n">
        <v>31</v>
      </c>
      <c r="C47" s="179" t="n">
        <v>76</v>
      </c>
      <c r="D47" s="115" t="s">
        <v>623</v>
      </c>
      <c r="E47" s="115" t="n">
        <v>126</v>
      </c>
      <c r="F47" s="116" t="n">
        <v>178</v>
      </c>
      <c r="G47" s="116" t="n">
        <v>11</v>
      </c>
      <c r="H47" s="116" t="n">
        <v>0</v>
      </c>
      <c r="I47" s="117" t="n">
        <v>189</v>
      </c>
      <c r="J47" s="161" t="n">
        <v>37</v>
      </c>
      <c r="K47" s="161" t="n">
        <v>60</v>
      </c>
      <c r="L47" s="161" t="n">
        <v>17</v>
      </c>
      <c r="M47" s="161" t="n">
        <v>15</v>
      </c>
      <c r="N47" s="118" t="n">
        <v>113</v>
      </c>
      <c r="O47" s="118" t="n">
        <v>2</v>
      </c>
      <c r="P47" s="117" t="n">
        <v>212</v>
      </c>
      <c r="Q47" s="192" t="n">
        <v>0.46190476190476</v>
      </c>
      <c r="R47" s="118" t="n">
        <v>97</v>
      </c>
      <c r="S47" s="118" t="n">
        <v>32</v>
      </c>
      <c r="T47" s="117" t="n">
        <v>129</v>
      </c>
      <c r="U47" s="188" t="n">
        <f aca="false">+T47/P47</f>
        <v>0.608490566037736</v>
      </c>
      <c r="V47" s="189" t="n">
        <f aca="false">+E47+F47+G47+H47-P47</f>
        <v>103</v>
      </c>
      <c r="W47" s="190" t="n">
        <f aca="false">+V47-E47</f>
        <v>-23</v>
      </c>
      <c r="X47" s="191" t="n">
        <f aca="false">V47/E47-1</f>
        <v>-0.182539682539683</v>
      </c>
    </row>
    <row r="48" customFormat="false" ht="12.8" hidden="false" customHeight="false" outlineLevel="0" collapsed="false">
      <c r="A48" s="175" t="n">
        <v>47</v>
      </c>
      <c r="B48" s="175" t="n">
        <v>33</v>
      </c>
      <c r="C48" s="179" t="n">
        <v>75</v>
      </c>
      <c r="D48" s="115" t="s">
        <v>624</v>
      </c>
      <c r="E48" s="115" t="n">
        <v>189</v>
      </c>
      <c r="F48" s="116" t="n">
        <v>224</v>
      </c>
      <c r="G48" s="116" t="n">
        <v>11</v>
      </c>
      <c r="H48" s="116" t="n">
        <v>1</v>
      </c>
      <c r="I48" s="117" t="n">
        <v>236</v>
      </c>
      <c r="J48" s="161" t="n">
        <v>58</v>
      </c>
      <c r="K48" s="161" t="n">
        <v>33</v>
      </c>
      <c r="L48" s="161" t="n">
        <v>55</v>
      </c>
      <c r="M48" s="161" t="n">
        <v>15</v>
      </c>
      <c r="N48" s="118" t="n">
        <v>187</v>
      </c>
      <c r="O48" s="118" t="n">
        <v>2</v>
      </c>
      <c r="P48" s="117" t="n">
        <v>280</v>
      </c>
      <c r="Q48" s="192" t="n">
        <v>0.3273381294964</v>
      </c>
      <c r="R48" s="118" t="n">
        <v>91</v>
      </c>
      <c r="S48" s="118" t="n">
        <v>70</v>
      </c>
      <c r="T48" s="117" t="n">
        <v>161</v>
      </c>
      <c r="U48" s="188" t="n">
        <f aca="false">+T48/P48</f>
        <v>0.575</v>
      </c>
      <c r="V48" s="189" t="n">
        <f aca="false">+E48+F48+G48+H48-P48</f>
        <v>145</v>
      </c>
      <c r="W48" s="190" t="n">
        <f aca="false">+V48-E48</f>
        <v>-44</v>
      </c>
      <c r="X48" s="191" t="n">
        <f aca="false">V48/E48-1</f>
        <v>-0.232804232804233</v>
      </c>
    </row>
    <row r="49" customFormat="false" ht="12.8" hidden="false" customHeight="false" outlineLevel="0" collapsed="false">
      <c r="A49" s="175" t="n">
        <v>48</v>
      </c>
      <c r="B49" s="175" t="n">
        <v>34</v>
      </c>
      <c r="C49" s="179" t="n">
        <v>76</v>
      </c>
      <c r="D49" s="115" t="s">
        <v>625</v>
      </c>
      <c r="E49" s="115" t="n">
        <v>56</v>
      </c>
      <c r="F49" s="116" t="n">
        <v>179</v>
      </c>
      <c r="G49" s="116" t="n">
        <v>0</v>
      </c>
      <c r="H49" s="116" t="n">
        <v>0</v>
      </c>
      <c r="I49" s="117" t="n">
        <v>179</v>
      </c>
      <c r="J49" s="161" t="n">
        <v>105</v>
      </c>
      <c r="K49" s="161" t="n">
        <v>31</v>
      </c>
      <c r="L49" s="161" t="n">
        <v>18</v>
      </c>
      <c r="M49" s="161" t="n">
        <v>5</v>
      </c>
      <c r="N49" s="118" t="n">
        <v>63</v>
      </c>
      <c r="O49" s="118" t="n">
        <v>0</v>
      </c>
      <c r="P49" s="117" t="n">
        <v>199</v>
      </c>
      <c r="Q49" s="192" t="n">
        <v>0.68341708542714</v>
      </c>
      <c r="R49" s="118" t="n">
        <v>136</v>
      </c>
      <c r="S49" s="118" t="n">
        <v>23</v>
      </c>
      <c r="T49" s="117" t="n">
        <v>159</v>
      </c>
      <c r="U49" s="188" t="n">
        <f aca="false">+T49/P49</f>
        <v>0.798994974874372</v>
      </c>
      <c r="V49" s="189" t="n">
        <f aca="false">+E49+F49+G49+H49-P49</f>
        <v>36</v>
      </c>
      <c r="W49" s="190" t="n">
        <f aca="false">+V49-E49</f>
        <v>-20</v>
      </c>
      <c r="X49" s="191" t="n">
        <f aca="false">V49/E49-1</f>
        <v>-0.357142857142857</v>
      </c>
    </row>
    <row r="50" customFormat="false" ht="12.8" hidden="false" customHeight="false" outlineLevel="0" collapsed="false">
      <c r="A50" s="175" t="n">
        <v>49</v>
      </c>
      <c r="B50" s="175" t="n">
        <v>49</v>
      </c>
      <c r="C50" s="179" t="n">
        <v>52</v>
      </c>
      <c r="D50" s="115" t="s">
        <v>626</v>
      </c>
      <c r="E50" s="115" t="n">
        <v>941</v>
      </c>
      <c r="F50" s="116" t="n">
        <v>914</v>
      </c>
      <c r="G50" s="116" t="n">
        <v>74</v>
      </c>
      <c r="H50" s="116" t="n">
        <v>2</v>
      </c>
      <c r="I50" s="117" t="n">
        <v>990</v>
      </c>
      <c r="J50" s="161" t="n">
        <v>407</v>
      </c>
      <c r="K50" s="161" t="n">
        <v>167</v>
      </c>
      <c r="L50" s="161" t="n">
        <v>162</v>
      </c>
      <c r="M50" s="161" t="n">
        <v>77</v>
      </c>
      <c r="N50" s="118" t="n">
        <v>837</v>
      </c>
      <c r="O50" s="118" t="n">
        <v>12</v>
      </c>
      <c r="P50" s="117" t="n">
        <v>1423</v>
      </c>
      <c r="Q50" s="192" t="n">
        <v>0.40680368532955</v>
      </c>
      <c r="R50" s="118" t="n">
        <v>574</v>
      </c>
      <c r="S50" s="118" t="n">
        <v>239</v>
      </c>
      <c r="T50" s="117" t="n">
        <v>813</v>
      </c>
      <c r="U50" s="188" t="n">
        <f aca="false">+T50/P50</f>
        <v>0.571328179901616</v>
      </c>
      <c r="V50" s="189" t="n">
        <f aca="false">+E50+F50+G50+H50-P50</f>
        <v>508</v>
      </c>
      <c r="W50" s="190" t="n">
        <f aca="false">+V50-E50</f>
        <v>-433</v>
      </c>
      <c r="X50" s="191" t="n">
        <f aca="false">V50/E50-1</f>
        <v>-0.460148777895856</v>
      </c>
    </row>
    <row r="51" customFormat="false" ht="12.8" hidden="false" customHeight="false" outlineLevel="0" collapsed="false">
      <c r="A51" s="175" t="n">
        <v>50</v>
      </c>
      <c r="B51" s="175" t="n">
        <v>14</v>
      </c>
      <c r="C51" s="179" t="n">
        <v>28</v>
      </c>
      <c r="D51" s="115" t="s">
        <v>627</v>
      </c>
      <c r="E51" s="115" t="n">
        <v>416</v>
      </c>
      <c r="F51" s="116" t="n">
        <v>402</v>
      </c>
      <c r="G51" s="116" t="n">
        <v>55</v>
      </c>
      <c r="H51" s="116" t="n">
        <v>0</v>
      </c>
      <c r="I51" s="117" t="n">
        <v>457</v>
      </c>
      <c r="J51" s="161" t="n">
        <v>125</v>
      </c>
      <c r="K51" s="161" t="n">
        <v>133</v>
      </c>
      <c r="L51" s="161" t="n">
        <v>71</v>
      </c>
      <c r="M51" s="161" t="n">
        <v>54</v>
      </c>
      <c r="N51" s="118" t="n">
        <v>359</v>
      </c>
      <c r="O51" s="118" t="n">
        <v>11</v>
      </c>
      <c r="P51" s="117" t="n">
        <v>628</v>
      </c>
      <c r="Q51" s="192" t="n">
        <v>0.41815235008104</v>
      </c>
      <c r="R51" s="118" t="n">
        <v>258</v>
      </c>
      <c r="S51" s="118" t="n">
        <v>125</v>
      </c>
      <c r="T51" s="117" t="n">
        <v>383</v>
      </c>
      <c r="U51" s="188" t="n">
        <f aca="false">+T51/P51</f>
        <v>0.609872611464968</v>
      </c>
      <c r="V51" s="189" t="n">
        <f aca="false">+E51+F51+G51+H51-P51</f>
        <v>245</v>
      </c>
      <c r="W51" s="190" t="n">
        <f aca="false">+V51-E51</f>
        <v>-171</v>
      </c>
      <c r="X51" s="191" t="n">
        <f aca="false">V51/E51-1</f>
        <v>-0.411057692307692</v>
      </c>
    </row>
    <row r="52" customFormat="false" ht="12.8" hidden="false" customHeight="false" outlineLevel="0" collapsed="false">
      <c r="A52" s="175" t="n">
        <v>51</v>
      </c>
      <c r="B52" s="175" t="n">
        <v>51</v>
      </c>
      <c r="C52" s="179" t="n">
        <v>44</v>
      </c>
      <c r="D52" s="115" t="s">
        <v>628</v>
      </c>
      <c r="E52" s="115" t="n">
        <v>513</v>
      </c>
      <c r="F52" s="116" t="n">
        <v>683</v>
      </c>
      <c r="G52" s="116" t="n">
        <v>119</v>
      </c>
      <c r="H52" s="116" t="n">
        <v>0</v>
      </c>
      <c r="I52" s="117" t="n">
        <v>802</v>
      </c>
      <c r="J52" s="161" t="n">
        <v>202</v>
      </c>
      <c r="K52" s="161" t="n">
        <v>96</v>
      </c>
      <c r="L52" s="161" t="n">
        <v>58</v>
      </c>
      <c r="M52" s="161" t="n">
        <v>39</v>
      </c>
      <c r="N52" s="118" t="n">
        <v>699</v>
      </c>
      <c r="O52" s="118" t="n">
        <v>14</v>
      </c>
      <c r="P52" s="117" t="n">
        <v>1011</v>
      </c>
      <c r="Q52" s="192" t="n">
        <v>0.29889669007021</v>
      </c>
      <c r="R52" s="118" t="n">
        <v>298</v>
      </c>
      <c r="S52" s="118" t="n">
        <v>97</v>
      </c>
      <c r="T52" s="117" t="n">
        <v>395</v>
      </c>
      <c r="U52" s="188" t="n">
        <f aca="false">+T52/P52</f>
        <v>0.390702274975272</v>
      </c>
      <c r="V52" s="189" t="n">
        <f aca="false">+E52+F52+G52+H52-P52</f>
        <v>304</v>
      </c>
      <c r="W52" s="190" t="n">
        <f aca="false">+V52-E52</f>
        <v>-209</v>
      </c>
      <c r="X52" s="191" t="n">
        <f aca="false">V52/E52-1</f>
        <v>-0.407407407407407</v>
      </c>
    </row>
    <row r="53" customFormat="false" ht="12.8" hidden="false" customHeight="false" outlineLevel="0" collapsed="false">
      <c r="A53" s="175" t="n">
        <v>52</v>
      </c>
      <c r="B53" s="175" t="n">
        <v>51</v>
      </c>
      <c r="C53" s="179" t="n">
        <v>44</v>
      </c>
      <c r="D53" s="115" t="s">
        <v>629</v>
      </c>
      <c r="E53" s="115" t="n">
        <v>303</v>
      </c>
      <c r="F53" s="116" t="n">
        <v>269</v>
      </c>
      <c r="G53" s="116" t="n">
        <v>8</v>
      </c>
      <c r="H53" s="116" t="n">
        <v>0</v>
      </c>
      <c r="I53" s="117" t="n">
        <v>277</v>
      </c>
      <c r="J53" s="161" t="n">
        <v>109</v>
      </c>
      <c r="K53" s="161" t="n">
        <v>51</v>
      </c>
      <c r="L53" s="161" t="n">
        <v>36</v>
      </c>
      <c r="M53" s="161" t="n">
        <v>24</v>
      </c>
      <c r="N53" s="118" t="n">
        <v>256</v>
      </c>
      <c r="O53" s="118" t="n">
        <v>3</v>
      </c>
      <c r="P53" s="117" t="n">
        <v>419</v>
      </c>
      <c r="Q53" s="192" t="n">
        <v>0.38461538461538</v>
      </c>
      <c r="R53" s="118" t="n">
        <v>160</v>
      </c>
      <c r="S53" s="118" t="n">
        <v>60</v>
      </c>
      <c r="T53" s="117" t="n">
        <v>220</v>
      </c>
      <c r="U53" s="188" t="n">
        <f aca="false">+T53/P53</f>
        <v>0.525059665871122</v>
      </c>
      <c r="V53" s="189" t="n">
        <f aca="false">+E53+F53+G53+H53-P53</f>
        <v>161</v>
      </c>
      <c r="W53" s="190" t="n">
        <f aca="false">+V53-E53</f>
        <v>-142</v>
      </c>
      <c r="X53" s="191" t="n">
        <f aca="false">V53/E53-1</f>
        <v>-0.468646864686469</v>
      </c>
    </row>
    <row r="54" customFormat="false" ht="12.8" hidden="false" customHeight="false" outlineLevel="0" collapsed="false">
      <c r="A54" s="175" t="n">
        <v>53</v>
      </c>
      <c r="B54" s="175" t="n">
        <v>44</v>
      </c>
      <c r="C54" s="179" t="n">
        <v>52</v>
      </c>
      <c r="D54" s="115" t="s">
        <v>630</v>
      </c>
      <c r="E54" s="115" t="n">
        <v>333</v>
      </c>
      <c r="F54" s="116" t="n">
        <v>341</v>
      </c>
      <c r="G54" s="116" t="n">
        <v>31</v>
      </c>
      <c r="H54" s="116" t="n">
        <v>0</v>
      </c>
      <c r="I54" s="117" t="n">
        <v>372</v>
      </c>
      <c r="J54" s="161" t="n">
        <v>123</v>
      </c>
      <c r="K54" s="161" t="n">
        <v>41</v>
      </c>
      <c r="L54" s="161" t="n">
        <v>71</v>
      </c>
      <c r="M54" s="161" t="n">
        <v>24</v>
      </c>
      <c r="N54" s="118" t="n">
        <v>361</v>
      </c>
      <c r="O54" s="118" t="n">
        <v>7</v>
      </c>
      <c r="P54" s="117" t="n">
        <v>532</v>
      </c>
      <c r="Q54" s="192" t="n">
        <v>0.31238095238095</v>
      </c>
      <c r="R54" s="118" t="n">
        <v>164</v>
      </c>
      <c r="S54" s="118" t="n">
        <v>95</v>
      </c>
      <c r="T54" s="117" t="n">
        <v>259</v>
      </c>
      <c r="U54" s="188" t="n">
        <f aca="false">+T54/P54</f>
        <v>0.486842105263158</v>
      </c>
      <c r="V54" s="189" t="n">
        <f aca="false">+E54+F54+G54+H54-P54</f>
        <v>173</v>
      </c>
      <c r="W54" s="190" t="n">
        <f aca="false">+V54-E54</f>
        <v>-160</v>
      </c>
      <c r="X54" s="191" t="n">
        <f aca="false">V54/E54-1</f>
        <v>-0.480480480480481</v>
      </c>
    </row>
    <row r="55" customFormat="false" ht="12.8" hidden="false" customHeight="false" outlineLevel="0" collapsed="false">
      <c r="A55" s="175" t="n">
        <v>54</v>
      </c>
      <c r="B55" s="175" t="n">
        <v>57</v>
      </c>
      <c r="C55" s="179" t="n">
        <v>44</v>
      </c>
      <c r="D55" s="115" t="s">
        <v>631</v>
      </c>
      <c r="E55" s="115" t="n">
        <v>756</v>
      </c>
      <c r="F55" s="116" t="n">
        <v>813</v>
      </c>
      <c r="G55" s="116" t="n">
        <v>167</v>
      </c>
      <c r="H55" s="116" t="n">
        <v>0</v>
      </c>
      <c r="I55" s="117" t="n">
        <v>980</v>
      </c>
      <c r="J55" s="161" t="n">
        <v>190</v>
      </c>
      <c r="K55" s="161" t="n">
        <v>130</v>
      </c>
      <c r="L55" s="161" t="n">
        <v>120</v>
      </c>
      <c r="M55" s="161" t="n">
        <v>48</v>
      </c>
      <c r="N55" s="118" t="n">
        <v>881</v>
      </c>
      <c r="O55" s="118" t="n">
        <v>12</v>
      </c>
      <c r="P55" s="117" t="n">
        <v>1213</v>
      </c>
      <c r="Q55" s="192" t="n">
        <v>0.26644462947544</v>
      </c>
      <c r="R55" s="118" t="n">
        <v>320</v>
      </c>
      <c r="S55" s="118" t="n">
        <v>168</v>
      </c>
      <c r="T55" s="117" t="n">
        <v>488</v>
      </c>
      <c r="U55" s="188" t="n">
        <f aca="false">+T55/P55</f>
        <v>0.402308326463314</v>
      </c>
      <c r="V55" s="189" t="n">
        <f aca="false">+E55+F55+G55+H55-P55</f>
        <v>523</v>
      </c>
      <c r="W55" s="190" t="n">
        <f aca="false">+V55-E55</f>
        <v>-233</v>
      </c>
      <c r="X55" s="191" t="n">
        <f aca="false">V55/E55-1</f>
        <v>-0.308201058201058</v>
      </c>
    </row>
    <row r="56" customFormat="false" ht="12.8" hidden="false" customHeight="false" outlineLevel="0" collapsed="false">
      <c r="A56" s="175" t="n">
        <v>55</v>
      </c>
      <c r="B56" s="175" t="n">
        <v>57</v>
      </c>
      <c r="C56" s="179" t="n">
        <v>44</v>
      </c>
      <c r="D56" s="115" t="s">
        <v>632</v>
      </c>
      <c r="E56" s="115" t="n">
        <v>156</v>
      </c>
      <c r="F56" s="116" t="n">
        <v>214</v>
      </c>
      <c r="G56" s="116" t="n">
        <v>30</v>
      </c>
      <c r="H56" s="116" t="n">
        <v>0</v>
      </c>
      <c r="I56" s="117" t="n">
        <v>244</v>
      </c>
      <c r="J56" s="161" t="n">
        <v>79</v>
      </c>
      <c r="K56" s="161" t="n">
        <v>29</v>
      </c>
      <c r="L56" s="161" t="n">
        <v>14</v>
      </c>
      <c r="M56" s="161" t="n">
        <v>10</v>
      </c>
      <c r="N56" s="118" t="n">
        <v>155</v>
      </c>
      <c r="O56" s="118" t="n">
        <v>7</v>
      </c>
      <c r="P56" s="117" t="n">
        <v>270</v>
      </c>
      <c r="Q56" s="192" t="n">
        <v>0.4106463878327</v>
      </c>
      <c r="R56" s="118" t="n">
        <v>108</v>
      </c>
      <c r="S56" s="118" t="n">
        <v>24</v>
      </c>
      <c r="T56" s="117" t="n">
        <v>132</v>
      </c>
      <c r="U56" s="188" t="n">
        <f aca="false">+T56/P56</f>
        <v>0.488888888888889</v>
      </c>
      <c r="V56" s="189" t="n">
        <f aca="false">+E56+F56+G56+H56-P56</f>
        <v>130</v>
      </c>
      <c r="W56" s="190" t="n">
        <f aca="false">+V56-E56</f>
        <v>-26</v>
      </c>
      <c r="X56" s="191" t="n">
        <f aca="false">V56/E56-1</f>
        <v>-0.166666666666667</v>
      </c>
    </row>
    <row r="57" customFormat="false" ht="12.8" hidden="false" customHeight="false" outlineLevel="0" collapsed="false">
      <c r="A57" s="175" t="n">
        <v>56</v>
      </c>
      <c r="B57" s="175" t="n">
        <v>35</v>
      </c>
      <c r="C57" s="179" t="n">
        <v>53</v>
      </c>
      <c r="D57" s="115" t="s">
        <v>633</v>
      </c>
      <c r="E57" s="115" t="n">
        <v>632</v>
      </c>
      <c r="F57" s="116" t="n">
        <v>559</v>
      </c>
      <c r="G57" s="116" t="n">
        <v>60</v>
      </c>
      <c r="H57" s="116" t="n">
        <v>0</v>
      </c>
      <c r="I57" s="117" t="n">
        <v>619</v>
      </c>
      <c r="J57" s="161" t="n">
        <v>132</v>
      </c>
      <c r="K57" s="161" t="n">
        <v>158</v>
      </c>
      <c r="L57" s="161" t="n">
        <v>68</v>
      </c>
      <c r="M57" s="161" t="n">
        <v>75</v>
      </c>
      <c r="N57" s="118" t="n">
        <v>583</v>
      </c>
      <c r="O57" s="118" t="n">
        <v>8</v>
      </c>
      <c r="P57" s="117" t="n">
        <v>881</v>
      </c>
      <c r="Q57" s="192" t="n">
        <v>0.33218785796105</v>
      </c>
      <c r="R57" s="118" t="n">
        <v>290</v>
      </c>
      <c r="S57" s="118" t="n">
        <v>143</v>
      </c>
      <c r="T57" s="117" t="n">
        <v>433</v>
      </c>
      <c r="U57" s="188" t="n">
        <f aca="false">+T57/P57</f>
        <v>0.491486946651532</v>
      </c>
      <c r="V57" s="189" t="n">
        <f aca="false">+E57+F57+G57+H57-P57</f>
        <v>370</v>
      </c>
      <c r="W57" s="190" t="n">
        <f aca="false">+V57-E57</f>
        <v>-262</v>
      </c>
      <c r="X57" s="191" t="n">
        <f aca="false">V57/E57-1</f>
        <v>-0.414556962025316</v>
      </c>
    </row>
    <row r="58" customFormat="false" ht="12.8" hidden="false" customHeight="false" outlineLevel="0" collapsed="false">
      <c r="A58" s="175" t="n">
        <v>57</v>
      </c>
      <c r="B58" s="175" t="n">
        <v>57</v>
      </c>
      <c r="C58" s="179" t="n">
        <v>44</v>
      </c>
      <c r="D58" s="115" t="s">
        <v>634</v>
      </c>
      <c r="E58" s="115" t="n">
        <v>1042</v>
      </c>
      <c r="F58" s="116" t="n">
        <v>1636</v>
      </c>
      <c r="G58" s="116" t="n">
        <v>544</v>
      </c>
      <c r="H58" s="116" t="n">
        <v>1</v>
      </c>
      <c r="I58" s="117" t="n">
        <v>2181</v>
      </c>
      <c r="J58" s="161" t="n">
        <v>299</v>
      </c>
      <c r="K58" s="161" t="n">
        <v>165</v>
      </c>
      <c r="L58" s="161" t="n">
        <v>129</v>
      </c>
      <c r="M58" s="161" t="n">
        <v>78</v>
      </c>
      <c r="N58" s="118" t="n">
        <v>1806</v>
      </c>
      <c r="O58" s="118" t="n">
        <v>31</v>
      </c>
      <c r="P58" s="117" t="n">
        <v>2301</v>
      </c>
      <c r="Q58" s="192" t="n">
        <v>0.20440528634361</v>
      </c>
      <c r="R58" s="118" t="n">
        <v>464</v>
      </c>
      <c r="S58" s="118" t="n">
        <v>207</v>
      </c>
      <c r="T58" s="117" t="n">
        <v>671</v>
      </c>
      <c r="U58" s="188" t="n">
        <f aca="false">+T58/P58</f>
        <v>0.2916123424598</v>
      </c>
      <c r="V58" s="189" t="n">
        <f aca="false">+E58+F58+G58+H58-P58</f>
        <v>922</v>
      </c>
      <c r="W58" s="190" t="n">
        <f aca="false">+V58-E58</f>
        <v>-120</v>
      </c>
      <c r="X58" s="191" t="n">
        <f aca="false">V58/E58-1</f>
        <v>-0.115163147792706</v>
      </c>
    </row>
    <row r="59" customFormat="false" ht="12.8" hidden="false" customHeight="false" outlineLevel="0" collapsed="false">
      <c r="A59" s="175" t="n">
        <v>58</v>
      </c>
      <c r="B59" s="175" t="n">
        <v>21</v>
      </c>
      <c r="C59" s="179" t="n">
        <v>27</v>
      </c>
      <c r="D59" s="115" t="s">
        <v>635</v>
      </c>
      <c r="E59" s="115" t="n">
        <v>185</v>
      </c>
      <c r="F59" s="116" t="n">
        <v>304</v>
      </c>
      <c r="G59" s="116" t="n">
        <v>9</v>
      </c>
      <c r="H59" s="116" t="n">
        <v>0</v>
      </c>
      <c r="I59" s="117" t="n">
        <v>313</v>
      </c>
      <c r="J59" s="161" t="n">
        <v>113</v>
      </c>
      <c r="K59" s="161" t="n">
        <v>68</v>
      </c>
      <c r="L59" s="161" t="n">
        <v>33</v>
      </c>
      <c r="M59" s="161" t="n">
        <v>7</v>
      </c>
      <c r="N59" s="118" t="n">
        <v>180</v>
      </c>
      <c r="O59" s="118" t="n">
        <v>3</v>
      </c>
      <c r="P59" s="117" t="n">
        <v>364</v>
      </c>
      <c r="Q59" s="192" t="n">
        <v>0.50138504155125</v>
      </c>
      <c r="R59" s="118" t="n">
        <v>181</v>
      </c>
      <c r="S59" s="118" t="n">
        <v>40</v>
      </c>
      <c r="T59" s="117" t="n">
        <v>221</v>
      </c>
      <c r="U59" s="188" t="n">
        <f aca="false">+T59/P59</f>
        <v>0.607142857142857</v>
      </c>
      <c r="V59" s="189" t="n">
        <f aca="false">+E59+F59+G59+H59-P59</f>
        <v>134</v>
      </c>
      <c r="W59" s="190" t="n">
        <f aca="false">+V59-E59</f>
        <v>-51</v>
      </c>
      <c r="X59" s="191" t="n">
        <f aca="false">V59/E59-1</f>
        <v>-0.275675675675676</v>
      </c>
    </row>
    <row r="60" customFormat="false" ht="12.8" hidden="false" customHeight="false" outlineLevel="0" collapsed="false">
      <c r="A60" s="175" t="n">
        <v>59</v>
      </c>
      <c r="B60" s="175" t="n">
        <v>59</v>
      </c>
      <c r="C60" s="179" t="n">
        <v>32</v>
      </c>
      <c r="D60" s="115" t="s">
        <v>636</v>
      </c>
      <c r="E60" s="115" t="n">
        <v>2056</v>
      </c>
      <c r="F60" s="116" t="n">
        <v>1869</v>
      </c>
      <c r="G60" s="116" t="n">
        <v>179</v>
      </c>
      <c r="H60" s="116" t="n">
        <v>2</v>
      </c>
      <c r="I60" s="117" t="n">
        <v>2050</v>
      </c>
      <c r="J60" s="161" t="n">
        <v>647</v>
      </c>
      <c r="K60" s="161" t="n">
        <v>323</v>
      </c>
      <c r="L60" s="161" t="n">
        <v>249</v>
      </c>
      <c r="M60" s="161" t="n">
        <v>141</v>
      </c>
      <c r="N60" s="118" t="n">
        <v>2204</v>
      </c>
      <c r="O60" s="118" t="n">
        <v>71</v>
      </c>
      <c r="P60" s="117" t="n">
        <v>3245</v>
      </c>
      <c r="Q60" s="192" t="n">
        <v>0.30560806553245</v>
      </c>
      <c r="R60" s="118" t="n">
        <v>970</v>
      </c>
      <c r="S60" s="118" t="n">
        <v>390</v>
      </c>
      <c r="T60" s="117" t="n">
        <v>1360</v>
      </c>
      <c r="U60" s="188" t="n">
        <f aca="false">+T60/P60</f>
        <v>0.419106317411402</v>
      </c>
      <c r="V60" s="189" t="n">
        <f aca="false">+E60+F60+G60+H60-P60</f>
        <v>861</v>
      </c>
      <c r="W60" s="190" t="n">
        <f aca="false">+V60-E60</f>
        <v>-1195</v>
      </c>
      <c r="X60" s="191" t="n">
        <f aca="false">V60/E60-1</f>
        <v>-0.581225680933852</v>
      </c>
    </row>
    <row r="61" customFormat="false" ht="12.8" hidden="false" customHeight="false" outlineLevel="0" collapsed="false">
      <c r="A61" s="175" t="n">
        <v>60</v>
      </c>
      <c r="B61" s="175" t="n">
        <v>60</v>
      </c>
      <c r="C61" s="179" t="n">
        <v>32</v>
      </c>
      <c r="D61" s="115" t="s">
        <v>637</v>
      </c>
      <c r="E61" s="115" t="n">
        <v>902</v>
      </c>
      <c r="F61" s="116" t="n">
        <v>799</v>
      </c>
      <c r="G61" s="116" t="n">
        <v>57</v>
      </c>
      <c r="H61" s="116" t="n">
        <v>0</v>
      </c>
      <c r="I61" s="117" t="n">
        <v>856</v>
      </c>
      <c r="J61" s="161" t="n">
        <v>271</v>
      </c>
      <c r="K61" s="161" t="n">
        <v>114</v>
      </c>
      <c r="L61" s="161" t="n">
        <v>170</v>
      </c>
      <c r="M61" s="161" t="n">
        <v>78</v>
      </c>
      <c r="N61" s="118" t="n">
        <v>947</v>
      </c>
      <c r="O61" s="118" t="n">
        <v>12</v>
      </c>
      <c r="P61" s="117" t="n">
        <v>1344</v>
      </c>
      <c r="Q61" s="192" t="n">
        <v>0.28903903903904</v>
      </c>
      <c r="R61" s="118" t="n">
        <v>385</v>
      </c>
      <c r="S61" s="118" t="n">
        <v>248</v>
      </c>
      <c r="T61" s="117" t="n">
        <v>633</v>
      </c>
      <c r="U61" s="188" t="n">
        <f aca="false">+T61/P61</f>
        <v>0.470982142857143</v>
      </c>
      <c r="V61" s="189" t="n">
        <f aca="false">+E61+F61+G61+H61-P61</f>
        <v>414</v>
      </c>
      <c r="W61" s="190" t="n">
        <f aca="false">+V61-E61</f>
        <v>-488</v>
      </c>
      <c r="X61" s="191" t="n">
        <f aca="false">V61/E61-1</f>
        <v>-0.541019955654102</v>
      </c>
    </row>
    <row r="62" customFormat="false" ht="12.8" hidden="false" customHeight="false" outlineLevel="0" collapsed="false">
      <c r="A62" s="175" t="n">
        <v>61</v>
      </c>
      <c r="B62" s="175" t="n">
        <v>14</v>
      </c>
      <c r="C62" s="179" t="n">
        <v>28</v>
      </c>
      <c r="D62" s="115" t="s">
        <v>638</v>
      </c>
      <c r="E62" s="115" t="n">
        <v>262</v>
      </c>
      <c r="F62" s="116" t="n">
        <v>308</v>
      </c>
      <c r="G62" s="116" t="n">
        <v>14</v>
      </c>
      <c r="H62" s="116" t="n">
        <v>0</v>
      </c>
      <c r="I62" s="117" t="n">
        <v>322</v>
      </c>
      <c r="J62" s="161" t="n">
        <v>104</v>
      </c>
      <c r="K62" s="161" t="n">
        <v>100</v>
      </c>
      <c r="L62" s="161" t="n">
        <v>83</v>
      </c>
      <c r="M62" s="161" t="n">
        <v>31</v>
      </c>
      <c r="N62" s="118" t="n">
        <v>275</v>
      </c>
      <c r="O62" s="118" t="n">
        <v>9</v>
      </c>
      <c r="P62" s="117" t="n">
        <v>488</v>
      </c>
      <c r="Q62" s="192" t="n">
        <v>0.4258872651357</v>
      </c>
      <c r="R62" s="118" t="n">
        <v>204</v>
      </c>
      <c r="S62" s="118" t="n">
        <v>114</v>
      </c>
      <c r="T62" s="117" t="n">
        <v>318</v>
      </c>
      <c r="U62" s="188" t="n">
        <f aca="false">+T62/P62</f>
        <v>0.651639344262295</v>
      </c>
      <c r="V62" s="189" t="n">
        <f aca="false">+E62+F62+G62+H62-P62</f>
        <v>96</v>
      </c>
      <c r="W62" s="190" t="n">
        <f aca="false">+V62-E62</f>
        <v>-166</v>
      </c>
      <c r="X62" s="191" t="n">
        <f aca="false">V62/E62-1</f>
        <v>-0.633587786259542</v>
      </c>
    </row>
    <row r="63" customFormat="false" ht="12.8" hidden="false" customHeight="false" outlineLevel="0" collapsed="false">
      <c r="A63" s="175" t="n">
        <v>62</v>
      </c>
      <c r="B63" s="175" t="n">
        <v>59</v>
      </c>
      <c r="C63" s="179" t="n">
        <v>32</v>
      </c>
      <c r="D63" s="115" t="s">
        <v>639</v>
      </c>
      <c r="E63" s="115" t="n">
        <v>401</v>
      </c>
      <c r="F63" s="116" t="n">
        <v>452</v>
      </c>
      <c r="G63" s="116" t="n">
        <v>25</v>
      </c>
      <c r="H63" s="116" t="n">
        <v>0</v>
      </c>
      <c r="I63" s="117" t="n">
        <v>477</v>
      </c>
      <c r="J63" s="161" t="n">
        <v>125</v>
      </c>
      <c r="K63" s="161" t="n">
        <v>114</v>
      </c>
      <c r="L63" s="161" t="n">
        <v>52</v>
      </c>
      <c r="M63" s="161" t="n">
        <v>32</v>
      </c>
      <c r="N63" s="118" t="n">
        <v>343</v>
      </c>
      <c r="O63" s="118" t="n">
        <v>16</v>
      </c>
      <c r="P63" s="117" t="n">
        <v>598</v>
      </c>
      <c r="Q63" s="192" t="n">
        <v>0.4106529209622</v>
      </c>
      <c r="R63" s="118" t="n">
        <v>239</v>
      </c>
      <c r="S63" s="118" t="n">
        <v>84</v>
      </c>
      <c r="T63" s="117" t="n">
        <v>323</v>
      </c>
      <c r="U63" s="188" t="n">
        <f aca="false">+T63/P63</f>
        <v>0.540133779264214</v>
      </c>
      <c r="V63" s="189" t="n">
        <f aca="false">+E63+F63+G63+H63-P63</f>
        <v>280</v>
      </c>
      <c r="W63" s="190" t="n">
        <f aca="false">+V63-E63</f>
        <v>-121</v>
      </c>
      <c r="X63" s="191" t="n">
        <f aca="false">V63/E63-1</f>
        <v>-0.301745635910224</v>
      </c>
    </row>
    <row r="64" customFormat="false" ht="12.8" hidden="false" customHeight="false" outlineLevel="0" collapsed="false">
      <c r="A64" s="175" t="n">
        <v>63</v>
      </c>
      <c r="B64" s="175" t="n">
        <v>63</v>
      </c>
      <c r="C64" s="179" t="n">
        <v>84</v>
      </c>
      <c r="D64" s="115" t="s">
        <v>640</v>
      </c>
      <c r="E64" s="115" t="n">
        <v>793</v>
      </c>
      <c r="F64" s="116" t="n">
        <v>762</v>
      </c>
      <c r="G64" s="116" t="n">
        <v>93</v>
      </c>
      <c r="H64" s="116" t="n">
        <v>0</v>
      </c>
      <c r="I64" s="117" t="n">
        <v>855</v>
      </c>
      <c r="J64" s="161" t="n">
        <v>231</v>
      </c>
      <c r="K64" s="161" t="n">
        <v>133</v>
      </c>
      <c r="L64" s="161" t="n">
        <v>119</v>
      </c>
      <c r="M64" s="161" t="n">
        <v>83</v>
      </c>
      <c r="N64" s="118" t="n">
        <v>801</v>
      </c>
      <c r="O64" s="118" t="n">
        <v>13</v>
      </c>
      <c r="P64" s="117" t="n">
        <v>1178</v>
      </c>
      <c r="Q64" s="192" t="n">
        <v>0.31244635193133</v>
      </c>
      <c r="R64" s="118" t="n">
        <v>364</v>
      </c>
      <c r="S64" s="118" t="n">
        <v>202</v>
      </c>
      <c r="T64" s="117" t="n">
        <v>566</v>
      </c>
      <c r="U64" s="188" t="n">
        <f aca="false">+T64/P64</f>
        <v>0.480475382003396</v>
      </c>
      <c r="V64" s="189" t="n">
        <f aca="false">+E64+F64+G64+H64-P64</f>
        <v>470</v>
      </c>
      <c r="W64" s="190" t="n">
        <f aca="false">+V64-E64</f>
        <v>-323</v>
      </c>
      <c r="X64" s="191" t="n">
        <f aca="false">V64/E64-1</f>
        <v>-0.407313997477932</v>
      </c>
    </row>
    <row r="65" customFormat="false" ht="12.8" hidden="false" customHeight="false" outlineLevel="0" collapsed="false">
      <c r="A65" s="175" t="n">
        <v>64</v>
      </c>
      <c r="B65" s="175" t="n">
        <v>33</v>
      </c>
      <c r="C65" s="179" t="n">
        <v>75</v>
      </c>
      <c r="D65" s="115" t="s">
        <v>641</v>
      </c>
      <c r="E65" s="115" t="n">
        <v>342</v>
      </c>
      <c r="F65" s="116" t="n">
        <v>350</v>
      </c>
      <c r="G65" s="116" t="n">
        <v>29</v>
      </c>
      <c r="H65" s="116" t="n">
        <v>0</v>
      </c>
      <c r="I65" s="117" t="n">
        <v>379</v>
      </c>
      <c r="J65" s="161" t="n">
        <v>152</v>
      </c>
      <c r="K65" s="161" t="n">
        <v>66</v>
      </c>
      <c r="L65" s="161" t="n">
        <v>53</v>
      </c>
      <c r="M65" s="161" t="n">
        <v>46</v>
      </c>
      <c r="N65" s="118" t="n">
        <v>292</v>
      </c>
      <c r="O65" s="118" t="n">
        <v>4</v>
      </c>
      <c r="P65" s="117" t="n">
        <v>514</v>
      </c>
      <c r="Q65" s="192" t="n">
        <v>0.42745098039216</v>
      </c>
      <c r="R65" s="118" t="n">
        <v>218</v>
      </c>
      <c r="S65" s="118" t="n">
        <v>99</v>
      </c>
      <c r="T65" s="117" t="n">
        <v>317</v>
      </c>
      <c r="U65" s="188" t="n">
        <f aca="false">+T65/P65</f>
        <v>0.616731517509728</v>
      </c>
      <c r="V65" s="189" t="n">
        <f aca="false">+E65+F65+G65+H65-P65</f>
        <v>207</v>
      </c>
      <c r="W65" s="190" t="n">
        <f aca="false">+V65-E65</f>
        <v>-135</v>
      </c>
      <c r="X65" s="191" t="n">
        <f aca="false">V65/E65-1</f>
        <v>-0.394736842105263</v>
      </c>
    </row>
    <row r="66" customFormat="false" ht="12.8" hidden="false" customHeight="false" outlineLevel="0" collapsed="false">
      <c r="A66" s="175" t="n">
        <v>65</v>
      </c>
      <c r="B66" s="175" t="n">
        <v>31</v>
      </c>
      <c r="C66" s="179" t="n">
        <v>76</v>
      </c>
      <c r="D66" s="115" t="s">
        <v>642</v>
      </c>
      <c r="E66" s="115" t="n">
        <v>251</v>
      </c>
      <c r="F66" s="116" t="n">
        <v>267</v>
      </c>
      <c r="G66" s="116" t="n">
        <v>29</v>
      </c>
      <c r="H66" s="116" t="n">
        <v>1</v>
      </c>
      <c r="I66" s="117" t="n">
        <v>297</v>
      </c>
      <c r="J66" s="161" t="n">
        <v>62</v>
      </c>
      <c r="K66" s="161" t="n">
        <v>57</v>
      </c>
      <c r="L66" s="161" t="n">
        <v>38</v>
      </c>
      <c r="M66" s="161" t="n">
        <v>30</v>
      </c>
      <c r="N66" s="118" t="n">
        <v>259</v>
      </c>
      <c r="O66" s="118" t="n">
        <v>5</v>
      </c>
      <c r="P66" s="117" t="n">
        <v>383</v>
      </c>
      <c r="Q66" s="192" t="n">
        <v>0.31481481481481</v>
      </c>
      <c r="R66" s="118" t="n">
        <v>119</v>
      </c>
      <c r="S66" s="118" t="n">
        <v>68</v>
      </c>
      <c r="T66" s="117" t="n">
        <v>187</v>
      </c>
      <c r="U66" s="188" t="n">
        <f aca="false">+T66/P66</f>
        <v>0.488250652741514</v>
      </c>
      <c r="V66" s="189" t="n">
        <f aca="false">+E66+F66+G66+H66-P66</f>
        <v>165</v>
      </c>
      <c r="W66" s="190" t="n">
        <f aca="false">+V66-E66</f>
        <v>-86</v>
      </c>
      <c r="X66" s="191" t="n">
        <f aca="false">V66/E66-1</f>
        <v>-0.342629482071713</v>
      </c>
    </row>
    <row r="67" customFormat="false" ht="12.8" hidden="false" customHeight="false" outlineLevel="0" collapsed="false">
      <c r="A67" s="175" t="n">
        <v>66</v>
      </c>
      <c r="B67" s="175" t="n">
        <v>34</v>
      </c>
      <c r="C67" s="179" t="n">
        <v>76</v>
      </c>
      <c r="D67" s="115" t="s">
        <v>643</v>
      </c>
      <c r="E67" s="115" t="n">
        <v>311</v>
      </c>
      <c r="F67" s="116" t="n">
        <v>428</v>
      </c>
      <c r="G67" s="116" t="n">
        <v>67</v>
      </c>
      <c r="H67" s="116" t="n">
        <v>0</v>
      </c>
      <c r="I67" s="117" t="n">
        <v>495</v>
      </c>
      <c r="J67" s="161" t="n">
        <v>64</v>
      </c>
      <c r="K67" s="161" t="n">
        <v>54</v>
      </c>
      <c r="L67" s="161" t="n">
        <v>42</v>
      </c>
      <c r="M67" s="161" t="n">
        <v>32</v>
      </c>
      <c r="N67" s="118" t="n">
        <v>473</v>
      </c>
      <c r="O67" s="118" t="n">
        <v>7</v>
      </c>
      <c r="P67" s="117" t="n">
        <v>598</v>
      </c>
      <c r="Q67" s="192" t="n">
        <v>0.19966159052453</v>
      </c>
      <c r="R67" s="118" t="n">
        <v>118</v>
      </c>
      <c r="S67" s="118" t="n">
        <v>74</v>
      </c>
      <c r="T67" s="117" t="n">
        <v>192</v>
      </c>
      <c r="U67" s="188" t="n">
        <f aca="false">+T67/P67</f>
        <v>0.321070234113712</v>
      </c>
      <c r="V67" s="189" t="n">
        <f aca="false">+E67+F67+G67+H67-P67</f>
        <v>208</v>
      </c>
      <c r="W67" s="190" t="n">
        <f aca="false">+V67-E67</f>
        <v>-103</v>
      </c>
      <c r="X67" s="191" t="n">
        <f aca="false">V67/E67-1</f>
        <v>-0.331189710610932</v>
      </c>
    </row>
    <row r="68" customFormat="false" ht="12.8" hidden="false" customHeight="false" outlineLevel="0" collapsed="false">
      <c r="A68" s="175" t="n">
        <v>67</v>
      </c>
      <c r="B68" s="175" t="n">
        <v>67</v>
      </c>
      <c r="C68" s="179" t="n">
        <v>44</v>
      </c>
      <c r="D68" s="115" t="s">
        <v>644</v>
      </c>
      <c r="E68" s="115" t="n">
        <v>1568</v>
      </c>
      <c r="F68" s="116" t="n">
        <v>1944</v>
      </c>
      <c r="G68" s="116" t="n">
        <v>432</v>
      </c>
      <c r="H68" s="116" t="n">
        <v>0</v>
      </c>
      <c r="I68" s="117" t="n">
        <v>2376</v>
      </c>
      <c r="J68" s="161" t="n">
        <v>542</v>
      </c>
      <c r="K68" s="161" t="n">
        <v>282</v>
      </c>
      <c r="L68" s="161" t="n">
        <v>338</v>
      </c>
      <c r="M68" s="161" t="n">
        <v>164</v>
      </c>
      <c r="N68" s="118" t="n">
        <v>1929</v>
      </c>
      <c r="O68" s="118" t="n">
        <v>24</v>
      </c>
      <c r="P68" s="117" t="n">
        <v>2777</v>
      </c>
      <c r="Q68" s="192" t="n">
        <v>0.29930984380676</v>
      </c>
      <c r="R68" s="118" t="n">
        <v>824</v>
      </c>
      <c r="S68" s="118" t="n">
        <v>502</v>
      </c>
      <c r="T68" s="117" t="n">
        <v>1326</v>
      </c>
      <c r="U68" s="188" t="n">
        <f aca="false">+T68/P68</f>
        <v>0.477493698235506</v>
      </c>
      <c r="V68" s="189" t="n">
        <f aca="false">+E68+F68+G68+H68-P68</f>
        <v>1167</v>
      </c>
      <c r="W68" s="190" t="n">
        <f aca="false">+V68-E68</f>
        <v>-401</v>
      </c>
      <c r="X68" s="191" t="n">
        <f aca="false">V68/E68-1</f>
        <v>-0.255739795918367</v>
      </c>
    </row>
    <row r="69" customFormat="false" ht="12.8" hidden="false" customHeight="false" outlineLevel="0" collapsed="false">
      <c r="A69" s="175" t="n">
        <v>68</v>
      </c>
      <c r="B69" s="175" t="n">
        <v>68</v>
      </c>
      <c r="C69" s="179" t="n">
        <v>44</v>
      </c>
      <c r="D69" s="115" t="s">
        <v>645</v>
      </c>
      <c r="E69" s="115" t="n">
        <v>689</v>
      </c>
      <c r="F69" s="116" t="n">
        <v>921</v>
      </c>
      <c r="G69" s="116" t="n">
        <v>76</v>
      </c>
      <c r="H69" s="116" t="n">
        <v>0</v>
      </c>
      <c r="I69" s="117" t="n">
        <v>997</v>
      </c>
      <c r="J69" s="161" t="n">
        <v>237</v>
      </c>
      <c r="K69" s="161" t="n">
        <v>145</v>
      </c>
      <c r="L69" s="161" t="n">
        <v>130</v>
      </c>
      <c r="M69" s="161" t="n">
        <v>79</v>
      </c>
      <c r="N69" s="118" t="n">
        <v>783</v>
      </c>
      <c r="O69" s="118" t="n">
        <v>15</v>
      </c>
      <c r="P69" s="117" t="n">
        <v>1180</v>
      </c>
      <c r="Q69" s="192" t="n">
        <v>0.32789699570815</v>
      </c>
      <c r="R69" s="118" t="n">
        <v>382</v>
      </c>
      <c r="S69" s="118" t="n">
        <v>209</v>
      </c>
      <c r="T69" s="117" t="n">
        <v>591</v>
      </c>
      <c r="U69" s="188" t="n">
        <f aca="false">+T69/P69</f>
        <v>0.500847457627119</v>
      </c>
      <c r="V69" s="189" t="n">
        <f aca="false">+E69+F69+G69+H69-P69</f>
        <v>506</v>
      </c>
      <c r="W69" s="190" t="n">
        <f aca="false">+V69-E69</f>
        <v>-183</v>
      </c>
      <c r="X69" s="191" t="n">
        <f aca="false">V69/E69-1</f>
        <v>-0.265602322206096</v>
      </c>
    </row>
    <row r="70" customFormat="false" ht="12.8" hidden="false" customHeight="false" outlineLevel="0" collapsed="false">
      <c r="A70" s="175" t="n">
        <v>69</v>
      </c>
      <c r="B70" s="175" t="n">
        <v>69</v>
      </c>
      <c r="C70" s="179" t="n">
        <v>84</v>
      </c>
      <c r="D70" s="115" t="s">
        <v>646</v>
      </c>
      <c r="E70" s="115" t="n">
        <v>2131</v>
      </c>
      <c r="F70" s="116" t="n">
        <v>2439</v>
      </c>
      <c r="G70" s="116" t="n">
        <v>479</v>
      </c>
      <c r="H70" s="116" t="n">
        <v>7</v>
      </c>
      <c r="I70" s="117" t="n">
        <v>2925</v>
      </c>
      <c r="J70" s="161" t="n">
        <v>568</v>
      </c>
      <c r="K70" s="161" t="n">
        <v>310</v>
      </c>
      <c r="L70" s="161" t="n">
        <v>328</v>
      </c>
      <c r="M70" s="161" t="n">
        <v>202</v>
      </c>
      <c r="N70" s="118" t="n">
        <v>2691</v>
      </c>
      <c r="O70" s="118" t="n">
        <v>31</v>
      </c>
      <c r="P70" s="117" t="n">
        <v>3600</v>
      </c>
      <c r="Q70" s="192" t="n">
        <v>0.24600728495377</v>
      </c>
      <c r="R70" s="118" t="n">
        <v>878</v>
      </c>
      <c r="S70" s="118" t="n">
        <v>530</v>
      </c>
      <c r="T70" s="117" t="n">
        <v>1408</v>
      </c>
      <c r="U70" s="188" t="n">
        <f aca="false">+T70/P70</f>
        <v>0.391111111111111</v>
      </c>
      <c r="V70" s="189" t="n">
        <f aca="false">+E70+F70+G70+H70-P70</f>
        <v>1456</v>
      </c>
      <c r="W70" s="190" t="n">
        <f aca="false">+V70-E70</f>
        <v>-675</v>
      </c>
      <c r="X70" s="191" t="n">
        <f aca="false">V70/E70-1</f>
        <v>-0.316752698263726</v>
      </c>
    </row>
    <row r="71" customFormat="false" ht="12.8" hidden="false" customHeight="false" outlineLevel="0" collapsed="false">
      <c r="A71" s="175" t="n">
        <v>70</v>
      </c>
      <c r="B71" s="175" t="n">
        <v>25</v>
      </c>
      <c r="C71" s="179" t="n">
        <v>27</v>
      </c>
      <c r="D71" s="115" t="s">
        <v>647</v>
      </c>
      <c r="E71" s="115" t="n">
        <v>135</v>
      </c>
      <c r="F71" s="116" t="n">
        <v>224</v>
      </c>
      <c r="G71" s="116" t="n">
        <v>15</v>
      </c>
      <c r="H71" s="116" t="n">
        <v>0</v>
      </c>
      <c r="I71" s="117" t="n">
        <v>239</v>
      </c>
      <c r="J71" s="161" t="n">
        <v>66</v>
      </c>
      <c r="K71" s="161" t="n">
        <v>40</v>
      </c>
      <c r="L71" s="161" t="n">
        <v>25</v>
      </c>
      <c r="M71" s="161" t="n">
        <v>17</v>
      </c>
      <c r="N71" s="118" t="n">
        <v>151</v>
      </c>
      <c r="O71" s="118" t="n">
        <v>1</v>
      </c>
      <c r="P71" s="117" t="n">
        <v>258</v>
      </c>
      <c r="Q71" s="192" t="n">
        <v>0.4124513618677</v>
      </c>
      <c r="R71" s="118" t="n">
        <v>106</v>
      </c>
      <c r="S71" s="118" t="n">
        <v>42</v>
      </c>
      <c r="T71" s="117" t="n">
        <v>148</v>
      </c>
      <c r="U71" s="188" t="n">
        <f aca="false">+T71/P71</f>
        <v>0.573643410852713</v>
      </c>
      <c r="V71" s="189" t="n">
        <f aca="false">+E71+F71+G71+H71-P71</f>
        <v>116</v>
      </c>
      <c r="W71" s="190" t="n">
        <f aca="false">+V71-E71</f>
        <v>-19</v>
      </c>
      <c r="X71" s="191" t="n">
        <f aca="false">V71/E71-1</f>
        <v>-0.140740740740741</v>
      </c>
    </row>
    <row r="72" customFormat="false" ht="12.8" hidden="false" customHeight="false" outlineLevel="0" collapsed="false">
      <c r="A72" s="175" t="n">
        <v>71</v>
      </c>
      <c r="B72" s="175" t="n">
        <v>71</v>
      </c>
      <c r="C72" s="179" t="n">
        <v>27</v>
      </c>
      <c r="D72" s="115" t="s">
        <v>648</v>
      </c>
      <c r="E72" s="115" t="n">
        <v>384</v>
      </c>
      <c r="F72" s="116" t="n">
        <v>635</v>
      </c>
      <c r="G72" s="116" t="n">
        <v>48</v>
      </c>
      <c r="H72" s="116" t="n">
        <v>0</v>
      </c>
      <c r="I72" s="117" t="n">
        <v>683</v>
      </c>
      <c r="J72" s="161" t="n">
        <v>207</v>
      </c>
      <c r="K72" s="161" t="n">
        <v>125</v>
      </c>
      <c r="L72" s="161" t="n">
        <v>60</v>
      </c>
      <c r="M72" s="161" t="n">
        <v>28</v>
      </c>
      <c r="N72" s="118" t="n">
        <v>449</v>
      </c>
      <c r="O72" s="118" t="n">
        <v>10</v>
      </c>
      <c r="P72" s="117" t="n">
        <v>791</v>
      </c>
      <c r="Q72" s="192" t="n">
        <v>0.42509603072983</v>
      </c>
      <c r="R72" s="118" t="n">
        <v>332</v>
      </c>
      <c r="S72" s="118" t="n">
        <v>88</v>
      </c>
      <c r="T72" s="117" t="n">
        <v>420</v>
      </c>
      <c r="U72" s="188" t="n">
        <f aca="false">+T72/P72</f>
        <v>0.530973451327434</v>
      </c>
      <c r="V72" s="189" t="n">
        <f aca="false">+E72+F72+G72+H72-P72</f>
        <v>276</v>
      </c>
      <c r="W72" s="190" t="n">
        <f aca="false">+V72-E72</f>
        <v>-108</v>
      </c>
      <c r="X72" s="191" t="n">
        <f aca="false">V72/E72-1</f>
        <v>-0.28125</v>
      </c>
    </row>
    <row r="73" customFormat="false" ht="12.8" hidden="false" customHeight="false" outlineLevel="0" collapsed="false">
      <c r="A73" s="175" t="n">
        <v>72</v>
      </c>
      <c r="B73" s="175" t="n">
        <v>49</v>
      </c>
      <c r="C73" s="179" t="n">
        <v>52</v>
      </c>
      <c r="D73" s="115" t="s">
        <v>649</v>
      </c>
      <c r="E73" s="115" t="n">
        <v>633</v>
      </c>
      <c r="F73" s="116" t="n">
        <v>617</v>
      </c>
      <c r="G73" s="116" t="n">
        <v>89</v>
      </c>
      <c r="H73" s="116" t="n">
        <v>0</v>
      </c>
      <c r="I73" s="117" t="n">
        <v>706</v>
      </c>
      <c r="J73" s="161" t="n">
        <v>274</v>
      </c>
      <c r="K73" s="161" t="n">
        <v>106</v>
      </c>
      <c r="L73" s="161" t="n">
        <v>127</v>
      </c>
      <c r="M73" s="161" t="n">
        <v>48</v>
      </c>
      <c r="N73" s="118" t="n">
        <v>639</v>
      </c>
      <c r="O73" s="118" t="n">
        <v>3</v>
      </c>
      <c r="P73" s="117" t="n">
        <v>1022</v>
      </c>
      <c r="Q73" s="192" t="n">
        <v>0.37291462217861</v>
      </c>
      <c r="R73" s="118" t="n">
        <v>380</v>
      </c>
      <c r="S73" s="118" t="n">
        <v>175</v>
      </c>
      <c r="T73" s="117" t="n">
        <v>555</v>
      </c>
      <c r="U73" s="188" t="n">
        <f aca="false">+T73/P73</f>
        <v>0.543052837573385</v>
      </c>
      <c r="V73" s="189" t="n">
        <f aca="false">+E73+F73+G73+H73-P73</f>
        <v>317</v>
      </c>
      <c r="W73" s="190" t="n">
        <f aca="false">+V73-E73</f>
        <v>-316</v>
      </c>
      <c r="X73" s="191" t="n">
        <f aca="false">V73/E73-1</f>
        <v>-0.499210110584518</v>
      </c>
    </row>
    <row r="74" customFormat="false" ht="12.8" hidden="false" customHeight="false" outlineLevel="0" collapsed="false">
      <c r="A74" s="175" t="n">
        <v>73</v>
      </c>
      <c r="B74" s="175" t="n">
        <v>38</v>
      </c>
      <c r="C74" s="179" t="n">
        <v>84</v>
      </c>
      <c r="D74" s="115" t="s">
        <v>650</v>
      </c>
      <c r="E74" s="115" t="n">
        <v>364</v>
      </c>
      <c r="F74" s="116" t="n">
        <v>395</v>
      </c>
      <c r="G74" s="116" t="n">
        <v>27</v>
      </c>
      <c r="H74" s="116" t="n">
        <v>0</v>
      </c>
      <c r="I74" s="117" t="n">
        <v>422</v>
      </c>
      <c r="J74" s="161" t="n">
        <v>94</v>
      </c>
      <c r="K74" s="161" t="n">
        <v>54</v>
      </c>
      <c r="L74" s="161" t="n">
        <v>52</v>
      </c>
      <c r="M74" s="161" t="n">
        <v>34</v>
      </c>
      <c r="N74" s="118" t="n">
        <v>358</v>
      </c>
      <c r="O74" s="118" t="n">
        <v>6</v>
      </c>
      <c r="P74" s="117" t="n">
        <v>512</v>
      </c>
      <c r="Q74" s="192" t="n">
        <v>0.29249011857708</v>
      </c>
      <c r="R74" s="118" t="n">
        <v>148</v>
      </c>
      <c r="S74" s="118" t="n">
        <v>86</v>
      </c>
      <c r="T74" s="117" t="n">
        <v>234</v>
      </c>
      <c r="U74" s="188" t="n">
        <f aca="false">+T74/P74</f>
        <v>0.45703125</v>
      </c>
      <c r="V74" s="189" t="n">
        <f aca="false">+E74+F74+G74+H74-P74</f>
        <v>274</v>
      </c>
      <c r="W74" s="190" t="n">
        <f aca="false">+V74-E74</f>
        <v>-90</v>
      </c>
      <c r="X74" s="191" t="n">
        <f aca="false">V74/E74-1</f>
        <v>-0.247252747252747</v>
      </c>
    </row>
    <row r="75" customFormat="false" ht="12.8" hidden="false" customHeight="false" outlineLevel="0" collapsed="false">
      <c r="A75" s="175" t="n">
        <v>74</v>
      </c>
      <c r="B75" s="175" t="n">
        <v>38</v>
      </c>
      <c r="C75" s="179" t="n">
        <v>84</v>
      </c>
      <c r="D75" s="115" t="s">
        <v>651</v>
      </c>
      <c r="E75" s="115" t="n">
        <v>591</v>
      </c>
      <c r="F75" s="116" t="n">
        <v>697</v>
      </c>
      <c r="G75" s="116" t="n">
        <v>181</v>
      </c>
      <c r="H75" s="116" t="n">
        <v>2</v>
      </c>
      <c r="I75" s="117" t="n">
        <v>880</v>
      </c>
      <c r="J75" s="161" t="n">
        <v>127</v>
      </c>
      <c r="K75" s="161" t="n">
        <v>85</v>
      </c>
      <c r="L75" s="161" t="n">
        <v>68</v>
      </c>
      <c r="M75" s="161" t="n">
        <v>61</v>
      </c>
      <c r="N75" s="118" t="n">
        <v>843</v>
      </c>
      <c r="O75" s="118" t="n">
        <v>7</v>
      </c>
      <c r="P75" s="117" t="n">
        <v>1062</v>
      </c>
      <c r="Q75" s="192" t="n">
        <v>0.20094786729858</v>
      </c>
      <c r="R75" s="118" t="n">
        <v>212</v>
      </c>
      <c r="S75" s="118" t="n">
        <v>129</v>
      </c>
      <c r="T75" s="117" t="n">
        <v>341</v>
      </c>
      <c r="U75" s="188" t="n">
        <f aca="false">+T75/P75</f>
        <v>0.321092278719397</v>
      </c>
      <c r="V75" s="189" t="n">
        <f aca="false">+E75+F75+G75+H75-P75</f>
        <v>409</v>
      </c>
      <c r="W75" s="190" t="n">
        <f aca="false">+V75-E75</f>
        <v>-182</v>
      </c>
      <c r="X75" s="191" t="n">
        <f aca="false">V75/E75-1</f>
        <v>-0.307952622673435</v>
      </c>
    </row>
    <row r="76" customFormat="false" ht="12.8" hidden="false" customHeight="false" outlineLevel="0" collapsed="false">
      <c r="A76" s="175" t="n">
        <v>75</v>
      </c>
      <c r="B76" s="175" t="n">
        <v>75</v>
      </c>
      <c r="C76" s="179" t="n">
        <v>11</v>
      </c>
      <c r="D76" s="115" t="s">
        <v>652</v>
      </c>
      <c r="E76" s="115" t="n">
        <v>9361</v>
      </c>
      <c r="F76" s="116" t="n">
        <v>8384</v>
      </c>
      <c r="G76" s="116" t="n">
        <v>1476</v>
      </c>
      <c r="H76" s="116" t="n">
        <v>15</v>
      </c>
      <c r="I76" s="117" t="n">
        <v>9875</v>
      </c>
      <c r="J76" s="161" t="n">
        <v>1974</v>
      </c>
      <c r="K76" s="161" t="n">
        <v>1769</v>
      </c>
      <c r="L76" s="161" t="n">
        <v>1103</v>
      </c>
      <c r="M76" s="161" t="n">
        <v>764</v>
      </c>
      <c r="N76" s="118" t="n">
        <v>9474</v>
      </c>
      <c r="O76" s="118" t="n">
        <v>62</v>
      </c>
      <c r="P76" s="117" t="n">
        <v>13279</v>
      </c>
      <c r="Q76" s="192" t="n">
        <v>0.28319588408867</v>
      </c>
      <c r="R76" s="118" t="n">
        <v>3743</v>
      </c>
      <c r="S76" s="118" t="n">
        <v>1867</v>
      </c>
      <c r="T76" s="117" t="n">
        <v>5610</v>
      </c>
      <c r="U76" s="188" t="n">
        <f aca="false">+T76/P76</f>
        <v>0.422471571654492</v>
      </c>
      <c r="V76" s="189" t="n">
        <f aca="false">+E76+F76+G76+H76-P76</f>
        <v>5957</v>
      </c>
      <c r="W76" s="190" t="n">
        <f aca="false">+V76-E76</f>
        <v>-3404</v>
      </c>
      <c r="X76" s="191" t="n">
        <f aca="false">V76/E76-1</f>
        <v>-0.363636363636364</v>
      </c>
    </row>
    <row r="77" customFormat="false" ht="12.8" hidden="false" customHeight="false" outlineLevel="0" collapsed="false">
      <c r="A77" s="175" t="n">
        <v>76</v>
      </c>
      <c r="B77" s="175" t="n">
        <v>76</v>
      </c>
      <c r="C77" s="179" t="n">
        <v>28</v>
      </c>
      <c r="D77" s="115" t="s">
        <v>653</v>
      </c>
      <c r="E77" s="115" t="n">
        <v>1337</v>
      </c>
      <c r="F77" s="116" t="n">
        <v>1495</v>
      </c>
      <c r="G77" s="116" t="n">
        <v>138</v>
      </c>
      <c r="H77" s="116" t="n">
        <v>6</v>
      </c>
      <c r="I77" s="117" t="n">
        <v>1639</v>
      </c>
      <c r="J77" s="161" t="n">
        <v>443</v>
      </c>
      <c r="K77" s="161" t="n">
        <v>247</v>
      </c>
      <c r="L77" s="161" t="n">
        <v>213</v>
      </c>
      <c r="M77" s="161" t="n">
        <v>110</v>
      </c>
      <c r="N77" s="118" t="n">
        <v>1413</v>
      </c>
      <c r="O77" s="118" t="n">
        <v>9</v>
      </c>
      <c r="P77" s="117" t="n">
        <v>2112</v>
      </c>
      <c r="Q77" s="192" t="n">
        <v>0.32810271041369</v>
      </c>
      <c r="R77" s="118" t="n">
        <v>690</v>
      </c>
      <c r="S77" s="118" t="n">
        <v>323</v>
      </c>
      <c r="T77" s="117" t="n">
        <v>1013</v>
      </c>
      <c r="U77" s="188" t="n">
        <f aca="false">+T77/P77</f>
        <v>0.479640151515152</v>
      </c>
      <c r="V77" s="189" t="n">
        <f aca="false">+E77+F77+G77+H77-P77</f>
        <v>864</v>
      </c>
      <c r="W77" s="190" t="n">
        <f aca="false">+V77-E77</f>
        <v>-473</v>
      </c>
      <c r="X77" s="191" t="n">
        <f aca="false">V77/E77-1</f>
        <v>-0.353777112939417</v>
      </c>
    </row>
    <row r="78" customFormat="false" ht="12.8" hidden="false" customHeight="false" outlineLevel="0" collapsed="false">
      <c r="A78" s="175" t="n">
        <v>77</v>
      </c>
      <c r="B78" s="175" t="n">
        <v>77</v>
      </c>
      <c r="C78" s="179" t="n">
        <v>11</v>
      </c>
      <c r="D78" s="115" t="s">
        <v>654</v>
      </c>
      <c r="E78" s="115" t="n">
        <v>2596</v>
      </c>
      <c r="F78" s="116" t="n">
        <v>3076</v>
      </c>
      <c r="G78" s="116" t="n">
        <v>548</v>
      </c>
      <c r="H78" s="116" t="n">
        <v>4</v>
      </c>
      <c r="I78" s="117" t="n">
        <v>3628</v>
      </c>
      <c r="J78" s="161" t="n">
        <v>530</v>
      </c>
      <c r="K78" s="161" t="n">
        <v>370</v>
      </c>
      <c r="L78" s="161" t="n">
        <v>404</v>
      </c>
      <c r="M78" s="161" t="n">
        <v>182</v>
      </c>
      <c r="N78" s="118" t="n">
        <v>4101</v>
      </c>
      <c r="O78" s="118" t="n">
        <v>15</v>
      </c>
      <c r="P78" s="117" t="n">
        <v>5016</v>
      </c>
      <c r="Q78" s="192" t="n">
        <v>0.17996400719856</v>
      </c>
      <c r="R78" s="118" t="n">
        <v>900</v>
      </c>
      <c r="S78" s="118" t="n">
        <v>586</v>
      </c>
      <c r="T78" s="117" t="n">
        <v>1486</v>
      </c>
      <c r="U78" s="188" t="n">
        <f aca="false">+T78/P78</f>
        <v>0.296251993620415</v>
      </c>
      <c r="V78" s="189" t="n">
        <f aca="false">+E78+F78+G78+H78-P78</f>
        <v>1208</v>
      </c>
      <c r="W78" s="190" t="n">
        <f aca="false">+V78-E78</f>
        <v>-1388</v>
      </c>
      <c r="X78" s="191" t="n">
        <f aca="false">V78/E78-1</f>
        <v>-0.534668721109399</v>
      </c>
    </row>
    <row r="79" customFormat="false" ht="12.8" hidden="false" customHeight="false" outlineLevel="0" collapsed="false">
      <c r="A79" s="175" t="n">
        <v>78</v>
      </c>
      <c r="B79" s="175" t="n">
        <v>78</v>
      </c>
      <c r="C79" s="179" t="n">
        <v>11</v>
      </c>
      <c r="D79" s="115" t="s">
        <v>655</v>
      </c>
      <c r="E79" s="115" t="n">
        <v>3293</v>
      </c>
      <c r="F79" s="116" t="n">
        <v>2791</v>
      </c>
      <c r="G79" s="116" t="n">
        <v>572</v>
      </c>
      <c r="H79" s="116" t="n">
        <v>2</v>
      </c>
      <c r="I79" s="117" t="n">
        <v>3365</v>
      </c>
      <c r="J79" s="161" t="n">
        <v>610</v>
      </c>
      <c r="K79" s="161" t="n">
        <v>330</v>
      </c>
      <c r="L79" s="161" t="n">
        <v>429</v>
      </c>
      <c r="M79" s="161" t="n">
        <v>179</v>
      </c>
      <c r="N79" s="118" t="n">
        <v>4143</v>
      </c>
      <c r="O79" s="118" t="n">
        <v>19</v>
      </c>
      <c r="P79" s="117" t="n">
        <v>5102</v>
      </c>
      <c r="Q79" s="192" t="n">
        <v>0.18493015935471</v>
      </c>
      <c r="R79" s="118" t="n">
        <v>940</v>
      </c>
      <c r="S79" s="118" t="n">
        <v>608</v>
      </c>
      <c r="T79" s="117" t="n">
        <v>1548</v>
      </c>
      <c r="U79" s="188" t="n">
        <f aca="false">+T79/P79</f>
        <v>0.303410427283418</v>
      </c>
      <c r="V79" s="189" t="n">
        <f aca="false">+E79+F79+G79+H79-P79</f>
        <v>1556</v>
      </c>
      <c r="W79" s="190" t="n">
        <f aca="false">+V79-E79</f>
        <v>-1737</v>
      </c>
      <c r="X79" s="191" t="n">
        <f aca="false">V79/E79-1</f>
        <v>-0.527482538718494</v>
      </c>
    </row>
    <row r="80" customFormat="false" ht="12.8" hidden="false" customHeight="false" outlineLevel="0" collapsed="false">
      <c r="A80" s="175" t="n">
        <v>79</v>
      </c>
      <c r="B80" s="175" t="n">
        <v>86</v>
      </c>
      <c r="C80" s="179" t="n">
        <v>75</v>
      </c>
      <c r="D80" s="115" t="s">
        <v>656</v>
      </c>
      <c r="E80" s="115" t="n">
        <v>277</v>
      </c>
      <c r="F80" s="116" t="n">
        <v>373</v>
      </c>
      <c r="G80" s="116" t="n">
        <v>3</v>
      </c>
      <c r="H80" s="116" t="n">
        <v>0</v>
      </c>
      <c r="I80" s="117" t="n">
        <v>376</v>
      </c>
      <c r="J80" s="161" t="n">
        <v>140</v>
      </c>
      <c r="K80" s="161" t="n">
        <v>81</v>
      </c>
      <c r="L80" s="161" t="n">
        <v>47</v>
      </c>
      <c r="M80" s="161" t="n">
        <v>33</v>
      </c>
      <c r="N80" s="118" t="n">
        <v>214</v>
      </c>
      <c r="O80" s="118" t="n">
        <v>3</v>
      </c>
      <c r="P80" s="117" t="n">
        <v>438</v>
      </c>
      <c r="Q80" s="192" t="n">
        <v>0.50804597701149</v>
      </c>
      <c r="R80" s="118" t="n">
        <v>221</v>
      </c>
      <c r="S80" s="118" t="n">
        <v>80</v>
      </c>
      <c r="T80" s="117" t="n">
        <v>301</v>
      </c>
      <c r="U80" s="188" t="n">
        <f aca="false">+T80/P80</f>
        <v>0.687214611872146</v>
      </c>
      <c r="V80" s="189" t="n">
        <f aca="false">+E80+F80+G80+H80-P80</f>
        <v>215</v>
      </c>
      <c r="W80" s="190" t="n">
        <f aca="false">+V80-E80</f>
        <v>-62</v>
      </c>
      <c r="X80" s="191" t="n">
        <f aca="false">V80/E80-1</f>
        <v>-0.223826714801444</v>
      </c>
    </row>
    <row r="81" customFormat="false" ht="12.8" hidden="false" customHeight="false" outlineLevel="0" collapsed="false">
      <c r="A81" s="175" t="n">
        <v>80</v>
      </c>
      <c r="B81" s="175" t="n">
        <v>60</v>
      </c>
      <c r="C81" s="179" t="n">
        <v>32</v>
      </c>
      <c r="D81" s="115" t="s">
        <v>657</v>
      </c>
      <c r="E81" s="115" t="n">
        <v>507</v>
      </c>
      <c r="F81" s="116" t="n">
        <v>571</v>
      </c>
      <c r="G81" s="116" t="n">
        <v>86</v>
      </c>
      <c r="H81" s="116" t="n">
        <v>0</v>
      </c>
      <c r="I81" s="117" t="n">
        <v>657</v>
      </c>
      <c r="J81" s="161" t="n">
        <v>186</v>
      </c>
      <c r="K81" s="161" t="n">
        <v>95</v>
      </c>
      <c r="L81" s="161" t="n">
        <v>90</v>
      </c>
      <c r="M81" s="161" t="n">
        <v>45</v>
      </c>
      <c r="N81" s="118" t="n">
        <v>631</v>
      </c>
      <c r="O81" s="118" t="n">
        <v>4</v>
      </c>
      <c r="P81" s="117" t="n">
        <v>916</v>
      </c>
      <c r="Q81" s="192" t="n">
        <v>0.30811403508772</v>
      </c>
      <c r="R81" s="118" t="n">
        <v>281</v>
      </c>
      <c r="S81" s="118" t="n">
        <v>135</v>
      </c>
      <c r="T81" s="117" t="n">
        <v>416</v>
      </c>
      <c r="U81" s="188" t="n">
        <f aca="false">+T81/P81</f>
        <v>0.454148471615721</v>
      </c>
      <c r="V81" s="189" t="n">
        <f aca="false">+E81+F81+G81+H81-P81</f>
        <v>248</v>
      </c>
      <c r="W81" s="190" t="n">
        <f aca="false">+V81-E81</f>
        <v>-259</v>
      </c>
      <c r="X81" s="191" t="n">
        <f aca="false">V81/E81-1</f>
        <v>-0.510848126232742</v>
      </c>
    </row>
    <row r="82" customFormat="false" ht="12.8" hidden="false" customHeight="false" outlineLevel="0" collapsed="false">
      <c r="A82" s="175" t="n">
        <v>81</v>
      </c>
      <c r="B82" s="175" t="n">
        <v>31</v>
      </c>
      <c r="C82" s="179" t="n">
        <v>76</v>
      </c>
      <c r="D82" s="115" t="s">
        <v>658</v>
      </c>
      <c r="E82" s="115" t="n">
        <v>190</v>
      </c>
      <c r="F82" s="116" t="n">
        <v>200</v>
      </c>
      <c r="G82" s="116" t="n">
        <v>13</v>
      </c>
      <c r="H82" s="116" t="n">
        <v>0</v>
      </c>
      <c r="I82" s="117" t="n">
        <v>213</v>
      </c>
      <c r="J82" s="161" t="n">
        <v>32</v>
      </c>
      <c r="K82" s="161" t="n">
        <v>55</v>
      </c>
      <c r="L82" s="161" t="n">
        <v>46</v>
      </c>
      <c r="M82" s="161" t="n">
        <v>31</v>
      </c>
      <c r="N82" s="118" t="n">
        <v>184</v>
      </c>
      <c r="O82" s="118" t="n">
        <v>0</v>
      </c>
      <c r="P82" s="117" t="n">
        <v>271</v>
      </c>
      <c r="Q82" s="192" t="n">
        <v>0.3210332103321</v>
      </c>
      <c r="R82" s="118" t="n">
        <v>87</v>
      </c>
      <c r="S82" s="118" t="n">
        <v>77</v>
      </c>
      <c r="T82" s="117" t="n">
        <v>164</v>
      </c>
      <c r="U82" s="188" t="n">
        <f aca="false">+T82/P82</f>
        <v>0.605166051660517</v>
      </c>
      <c r="V82" s="189" t="n">
        <f aca="false">+E82+F82+G82+H82-P82</f>
        <v>132</v>
      </c>
      <c r="W82" s="190" t="n">
        <f aca="false">+V82-E82</f>
        <v>-58</v>
      </c>
      <c r="X82" s="191" t="n">
        <f aca="false">V82/E82-1</f>
        <v>-0.305263157894737</v>
      </c>
    </row>
    <row r="83" customFormat="false" ht="12.8" hidden="false" customHeight="false" outlineLevel="0" collapsed="false">
      <c r="A83" s="175" t="n">
        <v>82</v>
      </c>
      <c r="B83" s="175" t="n">
        <v>31</v>
      </c>
      <c r="C83" s="179" t="n">
        <v>76</v>
      </c>
      <c r="D83" s="115" t="s">
        <v>659</v>
      </c>
      <c r="E83" s="115" t="n">
        <v>225</v>
      </c>
      <c r="F83" s="116" t="n">
        <v>259</v>
      </c>
      <c r="G83" s="116" t="n">
        <v>72</v>
      </c>
      <c r="H83" s="116" t="n">
        <v>1</v>
      </c>
      <c r="I83" s="117" t="n">
        <v>332</v>
      </c>
      <c r="J83" s="161" t="n">
        <v>37</v>
      </c>
      <c r="K83" s="161" t="n">
        <v>25</v>
      </c>
      <c r="L83" s="161" t="n">
        <v>24</v>
      </c>
      <c r="M83" s="161" t="n">
        <v>11</v>
      </c>
      <c r="N83" s="118" t="n">
        <v>330</v>
      </c>
      <c r="O83" s="118" t="n">
        <v>3</v>
      </c>
      <c r="P83" s="117" t="n">
        <v>395</v>
      </c>
      <c r="Q83" s="192" t="n">
        <v>0.15816326530612</v>
      </c>
      <c r="R83" s="118" t="n">
        <v>62</v>
      </c>
      <c r="S83" s="118" t="n">
        <v>35</v>
      </c>
      <c r="T83" s="117" t="n">
        <v>97</v>
      </c>
      <c r="U83" s="188" t="n">
        <f aca="false">+T83/P83</f>
        <v>0.245569620253165</v>
      </c>
      <c r="V83" s="189" t="n">
        <f aca="false">+E83+F83+G83+H83-P83</f>
        <v>162</v>
      </c>
      <c r="W83" s="190" t="n">
        <f aca="false">+V83-E83</f>
        <v>-63</v>
      </c>
      <c r="X83" s="191" t="n">
        <f aca="false">V83/E83-1</f>
        <v>-0.28</v>
      </c>
    </row>
    <row r="84" customFormat="false" ht="12.8" hidden="false" customHeight="false" outlineLevel="0" collapsed="false">
      <c r="A84" s="175" t="n">
        <v>83</v>
      </c>
      <c r="B84" s="175" t="n">
        <v>6</v>
      </c>
      <c r="C84" s="179" t="n">
        <v>93</v>
      </c>
      <c r="D84" s="115" t="s">
        <v>660</v>
      </c>
      <c r="E84" s="115" t="n">
        <v>648</v>
      </c>
      <c r="F84" s="116" t="n">
        <v>702</v>
      </c>
      <c r="G84" s="116" t="n">
        <v>99</v>
      </c>
      <c r="H84" s="116" t="n">
        <v>2</v>
      </c>
      <c r="I84" s="117" t="n">
        <v>803</v>
      </c>
      <c r="J84" s="161" t="n">
        <v>169</v>
      </c>
      <c r="K84" s="161" t="n">
        <v>77</v>
      </c>
      <c r="L84" s="161" t="n">
        <v>137</v>
      </c>
      <c r="M84" s="161" t="n">
        <v>49</v>
      </c>
      <c r="N84" s="118" t="n">
        <v>859</v>
      </c>
      <c r="O84" s="118" t="n">
        <v>9</v>
      </c>
      <c r="P84" s="117" t="n">
        <v>1114</v>
      </c>
      <c r="Q84" s="192" t="n">
        <v>0.22262443438914</v>
      </c>
      <c r="R84" s="118" t="n">
        <v>246</v>
      </c>
      <c r="S84" s="118" t="n">
        <v>186</v>
      </c>
      <c r="T84" s="117" t="n">
        <v>432</v>
      </c>
      <c r="U84" s="188" t="n">
        <f aca="false">+T84/P84</f>
        <v>0.387791741472172</v>
      </c>
      <c r="V84" s="189" t="n">
        <f aca="false">+E84+F84+G84+H84-P84</f>
        <v>337</v>
      </c>
      <c r="W84" s="190" t="n">
        <f aca="false">+V84-E84</f>
        <v>-311</v>
      </c>
      <c r="X84" s="191" t="n">
        <f aca="false">V84/E84-1</f>
        <v>-0.479938271604938</v>
      </c>
    </row>
    <row r="85" customFormat="false" ht="12.8" hidden="false" customHeight="false" outlineLevel="0" collapsed="false">
      <c r="A85" s="175" t="n">
        <v>84</v>
      </c>
      <c r="B85" s="175" t="n">
        <v>13</v>
      </c>
      <c r="C85" s="179" t="n">
        <v>93</v>
      </c>
      <c r="D85" s="115" t="s">
        <v>661</v>
      </c>
      <c r="E85" s="115" t="n">
        <v>302</v>
      </c>
      <c r="F85" s="116" t="n">
        <v>252</v>
      </c>
      <c r="G85" s="116" t="n">
        <v>19</v>
      </c>
      <c r="H85" s="116" t="n">
        <v>0</v>
      </c>
      <c r="I85" s="117" t="n">
        <v>271</v>
      </c>
      <c r="J85" s="161" t="n">
        <v>75</v>
      </c>
      <c r="K85" s="161" t="n">
        <v>99</v>
      </c>
      <c r="L85" s="161" t="n">
        <v>53</v>
      </c>
      <c r="M85" s="161" t="n">
        <v>32</v>
      </c>
      <c r="N85" s="118" t="n">
        <v>295</v>
      </c>
      <c r="O85" s="118" t="n">
        <v>3</v>
      </c>
      <c r="P85" s="117" t="n">
        <v>472</v>
      </c>
      <c r="Q85" s="192" t="n">
        <v>0.37100213219616</v>
      </c>
      <c r="R85" s="118" t="n">
        <v>174</v>
      </c>
      <c r="S85" s="118" t="n">
        <v>85</v>
      </c>
      <c r="T85" s="117" t="n">
        <v>259</v>
      </c>
      <c r="U85" s="188" t="n">
        <f aca="false">+T85/P85</f>
        <v>0.548728813559322</v>
      </c>
      <c r="V85" s="189" t="n">
        <f aca="false">+E85+F85+G85+H85-P85</f>
        <v>101</v>
      </c>
      <c r="W85" s="190" t="n">
        <f aca="false">+V85-E85</f>
        <v>-201</v>
      </c>
      <c r="X85" s="191" t="n">
        <f aca="false">V85/E85-1</f>
        <v>-0.665562913907285</v>
      </c>
    </row>
    <row r="86" customFormat="false" ht="12.8" hidden="false" customHeight="false" outlineLevel="0" collapsed="false">
      <c r="A86" s="175" t="n">
        <v>85</v>
      </c>
      <c r="B86" s="175" t="n">
        <v>44</v>
      </c>
      <c r="C86" s="179" t="n">
        <v>52</v>
      </c>
      <c r="D86" s="115" t="s">
        <v>662</v>
      </c>
      <c r="E86" s="115" t="n">
        <v>541</v>
      </c>
      <c r="F86" s="116" t="n">
        <v>472</v>
      </c>
      <c r="G86" s="116" t="n">
        <v>33</v>
      </c>
      <c r="H86" s="116" t="n">
        <v>0</v>
      </c>
      <c r="I86" s="117" t="n">
        <v>505</v>
      </c>
      <c r="J86" s="161" t="n">
        <v>203</v>
      </c>
      <c r="K86" s="161" t="n">
        <v>93</v>
      </c>
      <c r="L86" s="161" t="n">
        <v>97</v>
      </c>
      <c r="M86" s="161" t="n">
        <v>39</v>
      </c>
      <c r="N86" s="118" t="n">
        <v>435</v>
      </c>
      <c r="O86" s="118" t="n">
        <v>3</v>
      </c>
      <c r="P86" s="117" t="n">
        <v>734</v>
      </c>
      <c r="Q86" s="192" t="n">
        <v>0.40492476060192</v>
      </c>
      <c r="R86" s="118" t="n">
        <v>296</v>
      </c>
      <c r="S86" s="118" t="n">
        <v>136</v>
      </c>
      <c r="T86" s="117" t="n">
        <v>432</v>
      </c>
      <c r="U86" s="188" t="n">
        <f aca="false">+T86/P86</f>
        <v>0.588555858310627</v>
      </c>
      <c r="V86" s="189" t="n">
        <f aca="false">+E86+F86+G86+H86-P86</f>
        <v>312</v>
      </c>
      <c r="W86" s="190" t="n">
        <f aca="false">+V86-E86</f>
        <v>-229</v>
      </c>
      <c r="X86" s="191" t="n">
        <f aca="false">V86/E86-1</f>
        <v>-0.423290203327172</v>
      </c>
    </row>
    <row r="87" customFormat="false" ht="12.8" hidden="false" customHeight="false" outlineLevel="0" collapsed="false">
      <c r="A87" s="175" t="n">
        <v>86</v>
      </c>
      <c r="B87" s="175" t="n">
        <v>86</v>
      </c>
      <c r="C87" s="179" t="n">
        <v>75</v>
      </c>
      <c r="D87" s="115" t="s">
        <v>663</v>
      </c>
      <c r="E87" s="115" t="n">
        <v>504</v>
      </c>
      <c r="F87" s="116" t="n">
        <v>575</v>
      </c>
      <c r="G87" s="116" t="n">
        <v>42</v>
      </c>
      <c r="H87" s="116" t="n">
        <v>0</v>
      </c>
      <c r="I87" s="117" t="n">
        <v>617</v>
      </c>
      <c r="J87" s="161" t="n">
        <v>154</v>
      </c>
      <c r="K87" s="161" t="n">
        <v>74</v>
      </c>
      <c r="L87" s="161" t="n">
        <v>67</v>
      </c>
      <c r="M87" s="161" t="n">
        <v>41</v>
      </c>
      <c r="N87" s="118" t="n">
        <v>507</v>
      </c>
      <c r="O87" s="118" t="n">
        <v>1</v>
      </c>
      <c r="P87" s="117" t="n">
        <v>736</v>
      </c>
      <c r="Q87" s="192" t="n">
        <v>0.31020408163265</v>
      </c>
      <c r="R87" s="118" t="n">
        <v>228</v>
      </c>
      <c r="S87" s="118" t="n">
        <v>108</v>
      </c>
      <c r="T87" s="117" t="n">
        <v>336</v>
      </c>
      <c r="U87" s="188" t="n">
        <f aca="false">+T87/P87</f>
        <v>0.456521739130435</v>
      </c>
      <c r="V87" s="189" t="n">
        <f aca="false">+E87+F87+G87+H87-P87</f>
        <v>385</v>
      </c>
      <c r="W87" s="190" t="n">
        <f aca="false">+V87-E87</f>
        <v>-119</v>
      </c>
      <c r="X87" s="191" t="n">
        <f aca="false">V87/E87-1</f>
        <v>-0.236111111111111</v>
      </c>
    </row>
    <row r="88" customFormat="false" ht="12.8" hidden="false" customHeight="false" outlineLevel="0" collapsed="false">
      <c r="A88" s="175" t="n">
        <v>87</v>
      </c>
      <c r="B88" s="175" t="n">
        <v>87</v>
      </c>
      <c r="C88" s="179" t="n">
        <v>75</v>
      </c>
      <c r="D88" s="115" t="s">
        <v>664</v>
      </c>
      <c r="E88" s="115" t="n">
        <v>449</v>
      </c>
      <c r="F88" s="116" t="n">
        <v>490</v>
      </c>
      <c r="G88" s="116" t="n">
        <v>78</v>
      </c>
      <c r="H88" s="116" t="n">
        <v>0</v>
      </c>
      <c r="I88" s="117" t="n">
        <v>568</v>
      </c>
      <c r="J88" s="161" t="n">
        <v>199</v>
      </c>
      <c r="K88" s="161" t="n">
        <v>67</v>
      </c>
      <c r="L88" s="161" t="n">
        <v>54</v>
      </c>
      <c r="M88" s="161" t="n">
        <v>39</v>
      </c>
      <c r="N88" s="118" t="n">
        <v>469</v>
      </c>
      <c r="O88" s="118" t="n">
        <v>7</v>
      </c>
      <c r="P88" s="117" t="n">
        <v>742</v>
      </c>
      <c r="Q88" s="192" t="n">
        <v>0.36190476190476</v>
      </c>
      <c r="R88" s="118" t="n">
        <v>266</v>
      </c>
      <c r="S88" s="118" t="n">
        <v>93</v>
      </c>
      <c r="T88" s="117" t="n">
        <v>359</v>
      </c>
      <c r="U88" s="188" t="n">
        <f aca="false">+T88/P88</f>
        <v>0.483827493261455</v>
      </c>
      <c r="V88" s="189" t="n">
        <f aca="false">+E88+F88+G88+H88-P88</f>
        <v>275</v>
      </c>
      <c r="W88" s="190" t="n">
        <f aca="false">+V88-E88</f>
        <v>-174</v>
      </c>
      <c r="X88" s="191" t="n">
        <f aca="false">V88/E88-1</f>
        <v>-0.387527839643653</v>
      </c>
    </row>
    <row r="89" customFormat="false" ht="12.8" hidden="false" customHeight="false" outlineLevel="0" collapsed="false">
      <c r="A89" s="175" t="n">
        <v>88</v>
      </c>
      <c r="B89" s="175" t="n">
        <v>57</v>
      </c>
      <c r="C89" s="179" t="n">
        <v>44</v>
      </c>
      <c r="D89" s="115" t="s">
        <v>665</v>
      </c>
      <c r="E89" s="115" t="n">
        <v>273</v>
      </c>
      <c r="F89" s="116" t="n">
        <v>450</v>
      </c>
      <c r="G89" s="116" t="n">
        <v>88</v>
      </c>
      <c r="H89" s="116" t="n">
        <v>0</v>
      </c>
      <c r="I89" s="117" t="n">
        <v>538</v>
      </c>
      <c r="J89" s="161" t="n">
        <v>111</v>
      </c>
      <c r="K89" s="161" t="n">
        <v>56</v>
      </c>
      <c r="L89" s="161" t="n">
        <v>33</v>
      </c>
      <c r="M89" s="161" t="n">
        <v>18</v>
      </c>
      <c r="N89" s="118" t="n">
        <v>374</v>
      </c>
      <c r="O89" s="118" t="n">
        <v>13</v>
      </c>
      <c r="P89" s="117" t="n">
        <v>554</v>
      </c>
      <c r="Q89" s="192" t="n">
        <v>0.3086876155268</v>
      </c>
      <c r="R89" s="118" t="n">
        <v>167</v>
      </c>
      <c r="S89" s="118" t="n">
        <v>51</v>
      </c>
      <c r="T89" s="117" t="n">
        <v>218</v>
      </c>
      <c r="U89" s="188" t="n">
        <f aca="false">+T89/P89</f>
        <v>0.393501805054152</v>
      </c>
      <c r="V89" s="189" t="n">
        <f aca="false">+E89+F89+G89+H89-P89</f>
        <v>257</v>
      </c>
      <c r="W89" s="190" t="n">
        <f aca="false">+V89-E89</f>
        <v>-16</v>
      </c>
      <c r="X89" s="191" t="n">
        <f aca="false">V89/E89-1</f>
        <v>-0.0586080586080586</v>
      </c>
    </row>
    <row r="90" customFormat="false" ht="12.8" hidden="false" customHeight="false" outlineLevel="0" collapsed="false">
      <c r="A90" s="175" t="n">
        <v>89</v>
      </c>
      <c r="B90" s="175" t="n">
        <v>21</v>
      </c>
      <c r="C90" s="179" t="n">
        <v>27</v>
      </c>
      <c r="D90" s="115" t="s">
        <v>666</v>
      </c>
      <c r="E90" s="115" t="n">
        <v>267</v>
      </c>
      <c r="F90" s="116" t="n">
        <v>412</v>
      </c>
      <c r="G90" s="116" t="n">
        <v>11</v>
      </c>
      <c r="H90" s="116" t="n">
        <v>0</v>
      </c>
      <c r="I90" s="117" t="n">
        <v>423</v>
      </c>
      <c r="J90" s="161" t="n">
        <v>92</v>
      </c>
      <c r="K90" s="161" t="n">
        <v>97</v>
      </c>
      <c r="L90" s="161" t="n">
        <v>32</v>
      </c>
      <c r="M90" s="161" t="n">
        <v>20</v>
      </c>
      <c r="N90" s="118" t="n">
        <v>288</v>
      </c>
      <c r="O90" s="118" t="n">
        <v>2</v>
      </c>
      <c r="P90" s="117" t="n">
        <v>479</v>
      </c>
      <c r="Q90" s="192" t="n">
        <v>0.39622641509434</v>
      </c>
      <c r="R90" s="118" t="n">
        <v>189</v>
      </c>
      <c r="S90" s="118" t="n">
        <v>52</v>
      </c>
      <c r="T90" s="117" t="n">
        <v>241</v>
      </c>
      <c r="U90" s="188" t="n">
        <f aca="false">+T90/P90</f>
        <v>0.503131524008351</v>
      </c>
      <c r="V90" s="189" t="n">
        <f aca="false">+E90+F90+G90+H90-P90</f>
        <v>211</v>
      </c>
      <c r="W90" s="190" t="n">
        <f aca="false">+V90-E90</f>
        <v>-56</v>
      </c>
      <c r="X90" s="191" t="n">
        <f aca="false">V90/E90-1</f>
        <v>-0.209737827715356</v>
      </c>
    </row>
    <row r="91" customFormat="false" ht="12.8" hidden="false" customHeight="false" outlineLevel="0" collapsed="false">
      <c r="A91" s="175" t="n">
        <v>90</v>
      </c>
      <c r="B91" s="175" t="n">
        <v>25</v>
      </c>
      <c r="C91" s="179" t="n">
        <v>27</v>
      </c>
      <c r="D91" s="115" t="s">
        <v>667</v>
      </c>
      <c r="E91" s="115" t="n">
        <v>98</v>
      </c>
      <c r="F91" s="116" t="n">
        <v>188</v>
      </c>
      <c r="G91" s="116" t="n">
        <v>13</v>
      </c>
      <c r="H91" s="116" t="n">
        <v>0</v>
      </c>
      <c r="I91" s="117" t="n">
        <v>201</v>
      </c>
      <c r="J91" s="161" t="n">
        <v>69</v>
      </c>
      <c r="K91" s="161" t="n">
        <v>32</v>
      </c>
      <c r="L91" s="161" t="n">
        <v>19</v>
      </c>
      <c r="M91" s="161" t="n">
        <v>9</v>
      </c>
      <c r="N91" s="118" t="n">
        <v>123</v>
      </c>
      <c r="O91" s="118" t="n">
        <v>0</v>
      </c>
      <c r="P91" s="117" t="n">
        <v>224</v>
      </c>
      <c r="Q91" s="192" t="n">
        <v>0.45089285714286</v>
      </c>
      <c r="R91" s="118" t="n">
        <v>101</v>
      </c>
      <c r="S91" s="118" t="n">
        <v>28</v>
      </c>
      <c r="T91" s="117" t="n">
        <v>129</v>
      </c>
      <c r="U91" s="188" t="n">
        <f aca="false">+T91/P91</f>
        <v>0.575892857142857</v>
      </c>
      <c r="V91" s="189" t="n">
        <f aca="false">+E91+F91+G91+H91-P91</f>
        <v>75</v>
      </c>
      <c r="W91" s="190" t="n">
        <f aca="false">+V91-E91</f>
        <v>-23</v>
      </c>
      <c r="X91" s="191" t="n">
        <f aca="false">V91/E91-1</f>
        <v>-0.23469387755102</v>
      </c>
    </row>
    <row r="92" customFormat="false" ht="12.8" hidden="false" customHeight="false" outlineLevel="0" collapsed="false">
      <c r="A92" s="175" t="n">
        <v>91</v>
      </c>
      <c r="B92" s="175" t="n">
        <v>91</v>
      </c>
      <c r="C92" s="179" t="n">
        <v>11</v>
      </c>
      <c r="D92" s="115" t="s">
        <v>668</v>
      </c>
      <c r="E92" s="115" t="n">
        <v>3493</v>
      </c>
      <c r="F92" s="116" t="n">
        <v>3156</v>
      </c>
      <c r="G92" s="116" t="n">
        <v>604</v>
      </c>
      <c r="H92" s="116" t="n">
        <v>3</v>
      </c>
      <c r="I92" s="117" t="n">
        <v>3763</v>
      </c>
      <c r="J92" s="161" t="n">
        <v>733</v>
      </c>
      <c r="K92" s="161" t="n">
        <v>346</v>
      </c>
      <c r="L92" s="161" t="n">
        <v>374</v>
      </c>
      <c r="M92" s="161" t="n">
        <v>172</v>
      </c>
      <c r="N92" s="118" t="n">
        <v>4674</v>
      </c>
      <c r="O92" s="118" t="n">
        <v>20</v>
      </c>
      <c r="P92" s="117" t="n">
        <v>5773</v>
      </c>
      <c r="Q92" s="192" t="n">
        <v>0.18755431948549</v>
      </c>
      <c r="R92" s="118" t="n">
        <v>1079</v>
      </c>
      <c r="S92" s="118" t="n">
        <v>546</v>
      </c>
      <c r="T92" s="117" t="n">
        <v>1625</v>
      </c>
      <c r="U92" s="188" t="n">
        <f aca="false">+T92/P92</f>
        <v>0.281482764593799</v>
      </c>
      <c r="V92" s="189" t="n">
        <f aca="false">+E92+F92+G92+H92-P92</f>
        <v>1483</v>
      </c>
      <c r="W92" s="190" t="n">
        <f aca="false">+V92-E92</f>
        <v>-2010</v>
      </c>
      <c r="X92" s="191" t="n">
        <f aca="false">V92/E92-1</f>
        <v>-0.575436587460636</v>
      </c>
    </row>
    <row r="93" customFormat="false" ht="12.8" hidden="false" customHeight="false" outlineLevel="0" collapsed="false">
      <c r="A93" s="175" t="n">
        <v>92</v>
      </c>
      <c r="B93" s="175" t="n">
        <v>92</v>
      </c>
      <c r="C93" s="179" t="n">
        <v>11</v>
      </c>
      <c r="D93" s="115" t="s">
        <v>669</v>
      </c>
      <c r="E93" s="115" t="n">
        <v>3194</v>
      </c>
      <c r="F93" s="116" t="n">
        <v>2666</v>
      </c>
      <c r="G93" s="116" t="n">
        <v>529</v>
      </c>
      <c r="H93" s="116" t="n">
        <v>1</v>
      </c>
      <c r="I93" s="117" t="n">
        <v>3196</v>
      </c>
      <c r="J93" s="161" t="n">
        <v>536</v>
      </c>
      <c r="K93" s="161" t="n">
        <v>324</v>
      </c>
      <c r="L93" s="161" t="n">
        <v>368</v>
      </c>
      <c r="M93" s="161" t="n">
        <v>173</v>
      </c>
      <c r="N93" s="118" t="n">
        <v>4020</v>
      </c>
      <c r="O93" s="118" t="n">
        <v>21</v>
      </c>
      <c r="P93" s="117" t="n">
        <v>4901</v>
      </c>
      <c r="Q93" s="192" t="n">
        <v>0.17622950819672</v>
      </c>
      <c r="R93" s="118" t="n">
        <v>860</v>
      </c>
      <c r="S93" s="118" t="n">
        <v>541</v>
      </c>
      <c r="T93" s="117" t="n">
        <v>1401</v>
      </c>
      <c r="U93" s="188" t="n">
        <f aca="false">+T93/P93</f>
        <v>0.285860028565599</v>
      </c>
      <c r="V93" s="189" t="n">
        <f aca="false">+E93+F93+G93+H93-P93</f>
        <v>1489</v>
      </c>
      <c r="W93" s="190" t="n">
        <f aca="false">+V93-E93</f>
        <v>-1705</v>
      </c>
      <c r="X93" s="191" t="n">
        <f aca="false">V93/E93-1</f>
        <v>-0.533813400125235</v>
      </c>
    </row>
    <row r="94" customFormat="false" ht="12.8" hidden="false" customHeight="false" outlineLevel="0" collapsed="false">
      <c r="A94" s="175" t="n">
        <v>93</v>
      </c>
      <c r="B94" s="175" t="n">
        <v>93</v>
      </c>
      <c r="C94" s="179" t="n">
        <v>11</v>
      </c>
      <c r="D94" s="115" t="s">
        <v>670</v>
      </c>
      <c r="E94" s="115" t="n">
        <v>3976</v>
      </c>
      <c r="F94" s="116" t="n">
        <v>3003</v>
      </c>
      <c r="G94" s="116" t="n">
        <v>798</v>
      </c>
      <c r="H94" s="116" t="n">
        <v>5</v>
      </c>
      <c r="I94" s="117" t="n">
        <v>3806</v>
      </c>
      <c r="J94" s="161" t="n">
        <v>919</v>
      </c>
      <c r="K94" s="161" t="n">
        <v>262</v>
      </c>
      <c r="L94" s="161" t="n">
        <v>927</v>
      </c>
      <c r="M94" s="161" t="n">
        <v>288</v>
      </c>
      <c r="N94" s="118" t="n">
        <v>5030</v>
      </c>
      <c r="O94" s="118" t="n">
        <v>16</v>
      </c>
      <c r="P94" s="117" t="n">
        <v>6227</v>
      </c>
      <c r="Q94" s="192" t="n">
        <v>0.19014651424891</v>
      </c>
      <c r="R94" s="118" t="n">
        <v>1181</v>
      </c>
      <c r="S94" s="118" t="n">
        <v>1215</v>
      </c>
      <c r="T94" s="117" t="n">
        <v>2396</v>
      </c>
      <c r="U94" s="188" t="n">
        <f aca="false">+T94/P94</f>
        <v>0.384775975590172</v>
      </c>
      <c r="V94" s="189" t="n">
        <f aca="false">+E94+F94+G94+H94-P94</f>
        <v>1555</v>
      </c>
      <c r="W94" s="190" t="n">
        <f aca="false">+V94-E94</f>
        <v>-2421</v>
      </c>
      <c r="X94" s="191" t="n">
        <f aca="false">V94/E94-1</f>
        <v>-0.608903420523139</v>
      </c>
    </row>
    <row r="95" customFormat="false" ht="12.8" hidden="false" customHeight="false" outlineLevel="0" collapsed="false">
      <c r="A95" s="175" t="n">
        <v>94</v>
      </c>
      <c r="B95" s="175" t="n">
        <v>94</v>
      </c>
      <c r="C95" s="179" t="n">
        <v>11</v>
      </c>
      <c r="D95" s="115" t="s">
        <v>671</v>
      </c>
      <c r="E95" s="115" t="n">
        <v>2658</v>
      </c>
      <c r="F95" s="116" t="n">
        <v>2832</v>
      </c>
      <c r="G95" s="116" t="n">
        <v>603</v>
      </c>
      <c r="H95" s="116" t="n">
        <v>3</v>
      </c>
      <c r="I95" s="117" t="n">
        <v>3438</v>
      </c>
      <c r="J95" s="161" t="n">
        <v>845</v>
      </c>
      <c r="K95" s="161" t="n">
        <v>388</v>
      </c>
      <c r="L95" s="161" t="n">
        <v>440</v>
      </c>
      <c r="M95" s="161" t="n">
        <v>166</v>
      </c>
      <c r="N95" s="118" t="n">
        <v>3315</v>
      </c>
      <c r="O95" s="118" t="n">
        <v>19</v>
      </c>
      <c r="P95" s="117" t="n">
        <v>4567</v>
      </c>
      <c r="Q95" s="192" t="n">
        <v>0.27110817941953</v>
      </c>
      <c r="R95" s="118" t="n">
        <v>1233</v>
      </c>
      <c r="S95" s="118" t="n">
        <v>606</v>
      </c>
      <c r="T95" s="117" t="n">
        <v>1839</v>
      </c>
      <c r="U95" s="188" t="n">
        <f aca="false">+T95/P95</f>
        <v>0.40267133785855</v>
      </c>
      <c r="V95" s="189" t="n">
        <f aca="false">+E95+F95+G95+H95-P95</f>
        <v>1529</v>
      </c>
      <c r="W95" s="190" t="n">
        <f aca="false">+V95-E95</f>
        <v>-1129</v>
      </c>
      <c r="X95" s="191" t="n">
        <f aca="false">V95/E95-1</f>
        <v>-0.424755455229496</v>
      </c>
    </row>
    <row r="96" customFormat="false" ht="12.8" hidden="false" customHeight="false" outlineLevel="0" collapsed="false">
      <c r="A96" s="175" t="n">
        <v>95</v>
      </c>
      <c r="B96" s="175" t="n">
        <v>95</v>
      </c>
      <c r="C96" s="179" t="n">
        <v>11</v>
      </c>
      <c r="D96" s="115" t="s">
        <v>672</v>
      </c>
      <c r="E96" s="115" t="n">
        <v>3282</v>
      </c>
      <c r="F96" s="116" t="n">
        <v>3119</v>
      </c>
      <c r="G96" s="116" t="n">
        <v>646</v>
      </c>
      <c r="H96" s="116" t="n">
        <v>4</v>
      </c>
      <c r="I96" s="117" t="n">
        <v>3769</v>
      </c>
      <c r="J96" s="161" t="n">
        <v>685</v>
      </c>
      <c r="K96" s="161" t="n">
        <v>302</v>
      </c>
      <c r="L96" s="161" t="n">
        <v>418</v>
      </c>
      <c r="M96" s="161" t="n">
        <v>178</v>
      </c>
      <c r="N96" s="118" t="n">
        <v>4421</v>
      </c>
      <c r="O96" s="118" t="n">
        <v>15</v>
      </c>
      <c r="P96" s="117" t="n">
        <v>5423</v>
      </c>
      <c r="Q96" s="192" t="n">
        <v>0.1825073964497</v>
      </c>
      <c r="R96" s="118" t="n">
        <v>987</v>
      </c>
      <c r="S96" s="118" t="n">
        <v>596</v>
      </c>
      <c r="T96" s="117" t="n">
        <v>1583</v>
      </c>
      <c r="U96" s="188" t="n">
        <f aca="false">+T96/P96</f>
        <v>0.29190484971418</v>
      </c>
      <c r="V96" s="189" t="n">
        <f aca="false">+E96+F96+G96+H96-P96</f>
        <v>1628</v>
      </c>
      <c r="W96" s="190" t="n">
        <f aca="false">+V96-E96</f>
        <v>-1654</v>
      </c>
      <c r="X96" s="191" t="n">
        <f aca="false">V96/E96-1</f>
        <v>-0.503960999390616</v>
      </c>
    </row>
    <row r="97" customFormat="false" ht="12.8" hidden="false" customHeight="false" outlineLevel="0" collapsed="false">
      <c r="A97" s="175" t="n">
        <v>971</v>
      </c>
      <c r="B97" s="175" t="n">
        <v>971</v>
      </c>
      <c r="C97" s="179" t="n">
        <v>1</v>
      </c>
      <c r="D97" s="115" t="s">
        <v>673</v>
      </c>
      <c r="E97" s="115" t="n">
        <v>751</v>
      </c>
      <c r="F97" s="116" t="n">
        <v>225</v>
      </c>
      <c r="G97" s="116" t="n">
        <v>11</v>
      </c>
      <c r="H97" s="116" t="n">
        <v>1</v>
      </c>
      <c r="I97" s="117" t="n">
        <v>237</v>
      </c>
      <c r="J97" s="161" t="n">
        <v>15</v>
      </c>
      <c r="K97" s="161" t="n">
        <v>71</v>
      </c>
      <c r="L97" s="161" t="n">
        <v>5</v>
      </c>
      <c r="M97" s="161" t="n">
        <v>0</v>
      </c>
      <c r="N97" s="118" t="n">
        <v>739</v>
      </c>
      <c r="O97" s="118" t="n">
        <v>3</v>
      </c>
      <c r="P97" s="117" t="n">
        <v>828</v>
      </c>
      <c r="Q97" s="192" t="n">
        <v>0.10424242424242</v>
      </c>
      <c r="R97" s="118" t="n">
        <v>86</v>
      </c>
      <c r="S97" s="118" t="n">
        <v>5</v>
      </c>
      <c r="T97" s="117" t="n">
        <v>91</v>
      </c>
      <c r="U97" s="188" t="n">
        <f aca="false">+T97/P97</f>
        <v>0.109903381642512</v>
      </c>
      <c r="V97" s="189" t="n">
        <f aca="false">+E97+F97+G97+H97-P97</f>
        <v>160</v>
      </c>
      <c r="W97" s="190" t="n">
        <f aca="false">+V97-E97</f>
        <v>-591</v>
      </c>
      <c r="X97" s="191" t="n">
        <f aca="false">V97/E97-1</f>
        <v>-0.786950732356858</v>
      </c>
    </row>
    <row r="98" customFormat="false" ht="12.8" hidden="false" customHeight="false" outlineLevel="0" collapsed="false">
      <c r="A98" s="175" t="n">
        <v>972</v>
      </c>
      <c r="B98" s="175" t="n">
        <v>972</v>
      </c>
      <c r="C98" s="179" t="n">
        <v>2</v>
      </c>
      <c r="D98" s="115" t="s">
        <v>674</v>
      </c>
      <c r="E98" s="115" t="n">
        <v>290</v>
      </c>
      <c r="F98" s="116" t="n">
        <v>417</v>
      </c>
      <c r="G98" s="116" t="n">
        <v>296</v>
      </c>
      <c r="H98" s="116" t="n">
        <v>4</v>
      </c>
      <c r="I98" s="117" t="n">
        <v>717</v>
      </c>
      <c r="J98" s="161" t="n">
        <v>9</v>
      </c>
      <c r="K98" s="161" t="n">
        <v>27</v>
      </c>
      <c r="L98" s="161" t="n">
        <v>0</v>
      </c>
      <c r="M98" s="161" t="n">
        <v>0</v>
      </c>
      <c r="N98" s="118" t="n">
        <v>881</v>
      </c>
      <c r="O98" s="118" t="n">
        <v>2</v>
      </c>
      <c r="P98" s="117" t="n">
        <v>919</v>
      </c>
      <c r="Q98" s="192" t="n">
        <v>0.03925845147219</v>
      </c>
      <c r="R98" s="118" t="n">
        <v>36</v>
      </c>
      <c r="S98" s="118" t="n">
        <v>0</v>
      </c>
      <c r="T98" s="117" t="n">
        <v>36</v>
      </c>
      <c r="U98" s="188" t="n">
        <f aca="false">+T98/P98</f>
        <v>0.0391730141458107</v>
      </c>
      <c r="V98" s="189" t="n">
        <f aca="false">+E98+F98+G98+H98-P98</f>
        <v>88</v>
      </c>
      <c r="W98" s="190" t="n">
        <f aca="false">+V98-E98</f>
        <v>-202</v>
      </c>
      <c r="X98" s="191" t="n">
        <f aca="false">V98/E98-1</f>
        <v>-0.696551724137931</v>
      </c>
    </row>
    <row r="99" customFormat="false" ht="12.8" hidden="false" customHeight="false" outlineLevel="0" collapsed="false">
      <c r="A99" s="175" t="n">
        <v>973</v>
      </c>
      <c r="B99" s="175" t="n">
        <v>973</v>
      </c>
      <c r="C99" s="179" t="n">
        <v>3</v>
      </c>
      <c r="D99" s="115" t="s">
        <v>675</v>
      </c>
      <c r="E99" s="115" t="n">
        <v>476</v>
      </c>
      <c r="F99" s="116" t="n">
        <v>2735</v>
      </c>
      <c r="G99" s="116" t="n">
        <v>438</v>
      </c>
      <c r="H99" s="116" t="n">
        <v>1</v>
      </c>
      <c r="I99" s="117" t="n">
        <v>3174</v>
      </c>
      <c r="J99" s="161" t="n">
        <v>528</v>
      </c>
      <c r="K99" s="161" t="n">
        <v>552</v>
      </c>
      <c r="L99" s="161" t="n">
        <v>106</v>
      </c>
      <c r="M99" s="161" t="n">
        <v>41</v>
      </c>
      <c r="N99" s="118" t="n">
        <v>2350</v>
      </c>
      <c r="O99" s="118" t="n">
        <v>3</v>
      </c>
      <c r="P99" s="117" t="n">
        <v>3433</v>
      </c>
      <c r="Q99" s="192" t="n">
        <v>0.31486880466472</v>
      </c>
      <c r="R99" s="118" t="n">
        <v>1080</v>
      </c>
      <c r="S99" s="118" t="n">
        <v>147</v>
      </c>
      <c r="T99" s="117" t="n">
        <v>1227</v>
      </c>
      <c r="U99" s="188" t="n">
        <f aca="false">+T99/P99</f>
        <v>0.357413341101078</v>
      </c>
      <c r="V99" s="189" t="n">
        <f aca="false">+E99+F99+G99+H99-P99</f>
        <v>217</v>
      </c>
      <c r="W99" s="190" t="n">
        <f aca="false">+V99-E99</f>
        <v>-259</v>
      </c>
      <c r="X99" s="191" t="n">
        <f aca="false">V99/E99-1</f>
        <v>-0.544117647058824</v>
      </c>
    </row>
    <row r="100" customFormat="false" ht="12.8" hidden="false" customHeight="false" outlineLevel="0" collapsed="false">
      <c r="A100" s="175" t="n">
        <v>974</v>
      </c>
      <c r="B100" s="175" t="n">
        <v>974</v>
      </c>
      <c r="C100" s="179" t="n">
        <v>4</v>
      </c>
      <c r="D100" s="115" t="s">
        <v>676</v>
      </c>
      <c r="E100" s="115" t="n">
        <v>24</v>
      </c>
      <c r="F100" s="116" t="n">
        <v>5</v>
      </c>
      <c r="G100" s="116" t="n">
        <v>1</v>
      </c>
      <c r="H100" s="116" t="n">
        <v>0</v>
      </c>
      <c r="I100" s="117" t="n">
        <v>6</v>
      </c>
      <c r="J100" s="161" t="n">
        <v>7</v>
      </c>
      <c r="K100" s="161" t="n">
        <v>0</v>
      </c>
      <c r="L100" s="161" t="n">
        <v>13</v>
      </c>
      <c r="M100" s="161" t="n">
        <v>1</v>
      </c>
      <c r="N100" s="118" t="n">
        <v>13</v>
      </c>
      <c r="O100" s="118" t="n">
        <v>0</v>
      </c>
      <c r="P100" s="117" t="n">
        <v>20</v>
      </c>
      <c r="Q100" s="192" t="n">
        <v>0.35</v>
      </c>
      <c r="R100" s="118" t="n">
        <v>7</v>
      </c>
      <c r="S100" s="118" t="n">
        <v>14</v>
      </c>
      <c r="T100" s="117" t="n">
        <v>21</v>
      </c>
      <c r="U100" s="188" t="n">
        <f aca="false">+T100/P100</f>
        <v>1.05</v>
      </c>
      <c r="V100" s="189" t="n">
        <f aca="false">+E100+F100+G100+H100-P100</f>
        <v>10</v>
      </c>
      <c r="W100" s="190" t="n">
        <f aca="false">+V100-E100</f>
        <v>-14</v>
      </c>
      <c r="X100" s="191" t="n">
        <f aca="false">V100/E100-1</f>
        <v>-0.583333333333333</v>
      </c>
    </row>
    <row r="101" customFormat="false" ht="12.8" hidden="false" customHeight="false" outlineLevel="0" collapsed="false">
      <c r="A101" s="175" t="n">
        <v>976</v>
      </c>
      <c r="B101" s="175" t="n">
        <v>976</v>
      </c>
      <c r="C101" s="179" t="n">
        <v>6</v>
      </c>
      <c r="D101" s="115" t="s">
        <v>677</v>
      </c>
      <c r="E101" s="115" t="n">
        <v>2132</v>
      </c>
      <c r="F101" s="116" t="n">
        <v>3606</v>
      </c>
      <c r="G101" s="116" t="n">
        <v>108</v>
      </c>
      <c r="H101" s="116" t="n">
        <v>2</v>
      </c>
      <c r="I101" s="117" t="n">
        <v>3716</v>
      </c>
      <c r="J101" s="161" t="n">
        <v>435</v>
      </c>
      <c r="K101" s="161" t="n">
        <v>54</v>
      </c>
      <c r="L101" s="161" t="n">
        <v>38</v>
      </c>
      <c r="M101" s="161" t="n">
        <v>29</v>
      </c>
      <c r="N101" s="118" t="n">
        <v>4509</v>
      </c>
      <c r="O101" s="118" t="n">
        <v>21</v>
      </c>
      <c r="P101" s="117" t="n">
        <v>5019</v>
      </c>
      <c r="Q101" s="192" t="n">
        <v>0.09783913565426</v>
      </c>
      <c r="R101" s="118" t="n">
        <v>489</v>
      </c>
      <c r="S101" s="118" t="n">
        <v>67</v>
      </c>
      <c r="T101" s="117" t="n">
        <v>556</v>
      </c>
      <c r="U101" s="188" t="n">
        <f aca="false">+T101/P101</f>
        <v>0.110779039649333</v>
      </c>
      <c r="V101" s="189" t="n">
        <f aca="false">+E101+F101+G101+H101-P101</f>
        <v>829</v>
      </c>
      <c r="W101" s="190" t="n">
        <f aca="false">+V101-E101</f>
        <v>-1303</v>
      </c>
      <c r="X101" s="191" t="n">
        <f aca="false">V101/E101-1</f>
        <v>-0.611163227016886</v>
      </c>
    </row>
    <row r="102" customFormat="false" ht="12.8" hidden="false" customHeight="false" outlineLevel="0" collapsed="false">
      <c r="A102" s="175" t="n">
        <v>978</v>
      </c>
      <c r="B102" s="175" t="n">
        <v>978</v>
      </c>
      <c r="C102" s="179" t="n">
        <v>1</v>
      </c>
      <c r="D102" s="115" t="s">
        <v>678</v>
      </c>
      <c r="E102" s="115" t="n">
        <v>124</v>
      </c>
      <c r="F102" s="116" t="n">
        <v>68</v>
      </c>
      <c r="G102" s="116" t="n">
        <v>16</v>
      </c>
      <c r="H102" s="116" t="n">
        <v>0</v>
      </c>
      <c r="I102" s="117" t="n">
        <v>84</v>
      </c>
      <c r="J102" s="161" t="n">
        <v>6</v>
      </c>
      <c r="K102" s="161" t="n">
        <v>5</v>
      </c>
      <c r="L102" s="161" t="n">
        <v>0</v>
      </c>
      <c r="M102" s="161" t="n">
        <v>0</v>
      </c>
      <c r="N102" s="118" t="n">
        <v>172</v>
      </c>
      <c r="O102" s="118" t="n">
        <v>3</v>
      </c>
      <c r="P102" s="117" t="n">
        <v>186</v>
      </c>
      <c r="Q102" s="192" t="n">
        <v>0.06010928961749</v>
      </c>
      <c r="R102" s="118" t="n">
        <v>11</v>
      </c>
      <c r="S102" s="118" t="n">
        <v>0</v>
      </c>
      <c r="T102" s="117" t="n">
        <v>11</v>
      </c>
      <c r="U102" s="188" t="n">
        <f aca="false">+T102/P102</f>
        <v>0.0591397849462366</v>
      </c>
      <c r="V102" s="189" t="n">
        <f aca="false">+E102+F102+G102+H102-P102</f>
        <v>22</v>
      </c>
      <c r="W102" s="190" t="n">
        <f aca="false">+V102-E102</f>
        <v>-102</v>
      </c>
      <c r="X102" s="191" t="n">
        <f aca="false">V102/E102-1</f>
        <v>-0.82258064516129</v>
      </c>
    </row>
    <row r="103" customFormat="false" ht="12.8" hidden="false" customHeight="false" outlineLevel="0" collapsed="false">
      <c r="A103" s="175" t="n">
        <v>988</v>
      </c>
      <c r="B103" s="175" t="n">
        <v>988</v>
      </c>
      <c r="C103" s="179" t="n">
        <v>8</v>
      </c>
      <c r="D103" s="115" t="s">
        <v>679</v>
      </c>
      <c r="E103" s="115" t="n">
        <v>1</v>
      </c>
      <c r="F103" s="116" t="n">
        <v>0</v>
      </c>
      <c r="G103" s="116" t="n">
        <v>0</v>
      </c>
      <c r="H103" s="116" t="n">
        <v>0</v>
      </c>
      <c r="I103" s="117" t="n">
        <v>0</v>
      </c>
      <c r="J103" s="161" t="n">
        <v>1</v>
      </c>
      <c r="K103" s="161" t="n">
        <v>0</v>
      </c>
      <c r="L103" s="161" t="n">
        <v>0</v>
      </c>
      <c r="M103" s="161" t="n">
        <v>0</v>
      </c>
      <c r="N103" s="118" t="n">
        <v>0</v>
      </c>
      <c r="O103" s="118" t="n">
        <v>0</v>
      </c>
      <c r="P103" s="117" t="n">
        <v>1</v>
      </c>
      <c r="Q103" s="192" t="n">
        <v>1</v>
      </c>
      <c r="R103" s="118" t="n">
        <v>1</v>
      </c>
      <c r="S103" s="118" t="n">
        <v>0</v>
      </c>
      <c r="T103" s="117" t="n">
        <v>1</v>
      </c>
      <c r="U103" s="188" t="n">
        <f aca="false">+T103/P103</f>
        <v>1</v>
      </c>
      <c r="V103" s="189" t="n">
        <f aca="false">+E103+F103+G103+H103-P103</f>
        <v>0</v>
      </c>
      <c r="W103" s="190" t="n">
        <f aca="false">+V103-E103</f>
        <v>-1</v>
      </c>
      <c r="X103" s="191" t="n">
        <f aca="false">V103/E103-1</f>
        <v>-1</v>
      </c>
    </row>
    <row r="104" customFormat="false" ht="12.8" hidden="false" customHeight="false" outlineLevel="0" collapsed="false">
      <c r="A104" s="175" t="n">
        <v>999</v>
      </c>
      <c r="B104" s="175" t="n">
        <v>999</v>
      </c>
      <c r="C104" s="179" t="n">
        <v>999</v>
      </c>
      <c r="D104" s="115" t="s">
        <v>680</v>
      </c>
      <c r="E104" s="115" t="n">
        <v>44</v>
      </c>
      <c r="F104" s="116" t="n">
        <v>64</v>
      </c>
      <c r="G104" s="116" t="n">
        <v>61</v>
      </c>
      <c r="H104" s="116" t="n">
        <v>0</v>
      </c>
      <c r="I104" s="117" t="n">
        <v>125</v>
      </c>
      <c r="J104" s="161" t="n">
        <v>0</v>
      </c>
      <c r="K104" s="161" t="n">
        <v>3</v>
      </c>
      <c r="L104" s="161" t="n">
        <v>2</v>
      </c>
      <c r="M104" s="161" t="n">
        <v>0</v>
      </c>
      <c r="N104" s="118" t="n">
        <v>8</v>
      </c>
      <c r="O104" s="118" t="n">
        <v>115</v>
      </c>
      <c r="P104" s="117" t="n">
        <v>126</v>
      </c>
      <c r="Q104" s="192" t="n">
        <v>0.27272727272727</v>
      </c>
      <c r="R104" s="118" t="n">
        <v>3</v>
      </c>
      <c r="S104" s="118" t="n">
        <v>2</v>
      </c>
      <c r="T104" s="117" t="n">
        <v>5</v>
      </c>
      <c r="U104" s="188" t="n">
        <f aca="false">+T104/P104</f>
        <v>0.0396825396825397</v>
      </c>
      <c r="V104" s="189" t="n">
        <f aca="false">+E104+F104+G104+H104-P104</f>
        <v>43</v>
      </c>
      <c r="W104" s="190" t="n">
        <f aca="false">+V104-E104</f>
        <v>-1</v>
      </c>
      <c r="X104" s="191" t="n">
        <f aca="false">V104/E104-1</f>
        <v>-0.0227272727272727</v>
      </c>
    </row>
    <row r="105" customFormat="false" ht="12.8" hidden="false" customHeight="false" outlineLevel="0" collapsed="false">
      <c r="A105" s="175" t="s">
        <v>501</v>
      </c>
      <c r="C105" s="193" t="s">
        <v>501</v>
      </c>
      <c r="D105" s="136" t="s">
        <v>501</v>
      </c>
      <c r="E105" s="136" t="n">
        <v>84598</v>
      </c>
      <c r="F105" s="194" t="n">
        <v>89256</v>
      </c>
      <c r="G105" s="194" t="n">
        <v>13808</v>
      </c>
      <c r="H105" s="194" t="n">
        <v>100</v>
      </c>
      <c r="I105" s="194" t="n">
        <v>103164</v>
      </c>
      <c r="J105" s="195" t="n">
        <v>22550</v>
      </c>
      <c r="K105" s="195" t="n">
        <v>13369</v>
      </c>
      <c r="L105" s="195" t="n">
        <v>12204</v>
      </c>
      <c r="M105" s="195" t="n">
        <v>6261</v>
      </c>
      <c r="N105" s="194" t="n">
        <v>102849</v>
      </c>
      <c r="O105" s="194" t="n">
        <v>1042</v>
      </c>
      <c r="P105" s="194" t="n">
        <v>139810</v>
      </c>
      <c r="Q105" s="196" t="n">
        <v>0.2588420961605</v>
      </c>
      <c r="R105" s="194" t="n">
        <v>35919</v>
      </c>
      <c r="S105" s="194" t="n">
        <v>18465</v>
      </c>
      <c r="T105" s="194" t="n">
        <v>54384</v>
      </c>
      <c r="U105" s="188" t="n">
        <f aca="false">+T105/P105</f>
        <v>0.388985051140834</v>
      </c>
      <c r="V105" s="189" t="n">
        <f aca="false">+E105+F105+G105+H105-P105</f>
        <v>47952</v>
      </c>
      <c r="W105" s="190" t="n">
        <f aca="false">+V105-E105</f>
        <v>-36646</v>
      </c>
      <c r="X105" s="191" t="n">
        <f aca="false">V105/E105-1</f>
        <v>-0.433178089316532</v>
      </c>
    </row>
    <row r="106" customFormat="false" ht="12.8" hidden="false" customHeight="false" outlineLevel="0" collapsed="false">
      <c r="C106" s="179" t="n">
        <v>27</v>
      </c>
      <c r="D106" s="120" t="s">
        <v>681</v>
      </c>
      <c r="E106" s="120"/>
      <c r="F106" s="121" t="n">
        <v>3536</v>
      </c>
      <c r="G106" s="121" t="n">
        <v>289</v>
      </c>
      <c r="H106" s="121" t="n">
        <v>1</v>
      </c>
      <c r="I106" s="121" t="n">
        <v>3826</v>
      </c>
      <c r="J106" s="197" t="n">
        <v>1139</v>
      </c>
      <c r="K106" s="197" t="n">
        <v>761</v>
      </c>
      <c r="L106" s="198" t="n">
        <v>396</v>
      </c>
      <c r="M106" s="198" t="n">
        <v>196</v>
      </c>
      <c r="N106" s="121" t="n">
        <v>2511</v>
      </c>
      <c r="O106" s="199" t="n">
        <v>32</v>
      </c>
      <c r="P106" s="199" t="n">
        <v>4443</v>
      </c>
      <c r="Q106" s="200" t="n">
        <v>0.43074132849694</v>
      </c>
      <c r="R106" s="121" t="n">
        <v>1900</v>
      </c>
      <c r="S106" s="199" t="n">
        <v>592</v>
      </c>
      <c r="T106" s="199" t="n">
        <v>2492</v>
      </c>
      <c r="U106" s="188" t="n">
        <f aca="false">+T106/P106</f>
        <v>0.560882286743192</v>
      </c>
    </row>
    <row r="107" customFormat="false" ht="12.8" hidden="false" customHeight="false" outlineLevel="0" collapsed="false">
      <c r="C107" s="179" t="n">
        <v>53</v>
      </c>
      <c r="D107" s="120" t="s">
        <v>682</v>
      </c>
      <c r="E107" s="120"/>
      <c r="F107" s="121" t="n">
        <v>2727</v>
      </c>
      <c r="G107" s="121" t="n">
        <v>387</v>
      </c>
      <c r="H107" s="121" t="n">
        <v>6</v>
      </c>
      <c r="I107" s="121" t="n">
        <v>3120</v>
      </c>
      <c r="J107" s="197" t="n">
        <v>726</v>
      </c>
      <c r="K107" s="197" t="n">
        <v>668</v>
      </c>
      <c r="L107" s="198" t="n">
        <v>404</v>
      </c>
      <c r="M107" s="198" t="n">
        <v>255</v>
      </c>
      <c r="N107" s="121" t="n">
        <v>2542</v>
      </c>
      <c r="O107" s="199" t="n">
        <v>33</v>
      </c>
      <c r="P107" s="199" t="n">
        <v>3969</v>
      </c>
      <c r="Q107" s="200" t="n">
        <v>0.35416666666667</v>
      </c>
      <c r="R107" s="121" t="n">
        <v>1394</v>
      </c>
      <c r="S107" s="199" t="n">
        <v>659</v>
      </c>
      <c r="T107" s="199" t="n">
        <v>2053</v>
      </c>
      <c r="U107" s="188" t="n">
        <f aca="false">+T107/P107</f>
        <v>0.517258755353993</v>
      </c>
    </row>
    <row r="108" customFormat="false" ht="12.8" hidden="false" customHeight="false" outlineLevel="0" collapsed="false">
      <c r="C108" s="179" t="n">
        <v>52</v>
      </c>
      <c r="D108" s="120" t="s">
        <v>683</v>
      </c>
      <c r="E108" s="120"/>
      <c r="F108" s="121" t="n">
        <v>4093</v>
      </c>
      <c r="G108" s="121" t="n">
        <v>471</v>
      </c>
      <c r="H108" s="121" t="n">
        <v>3</v>
      </c>
      <c r="I108" s="121" t="n">
        <v>4567</v>
      </c>
      <c r="J108" s="197" t="n">
        <v>1750</v>
      </c>
      <c r="K108" s="197" t="n">
        <v>612</v>
      </c>
      <c r="L108" s="198" t="n">
        <v>710</v>
      </c>
      <c r="M108" s="198" t="n">
        <v>318</v>
      </c>
      <c r="N108" s="121" t="n">
        <v>4313</v>
      </c>
      <c r="O108" s="199" t="n">
        <v>54</v>
      </c>
      <c r="P108" s="199" t="n">
        <v>6729</v>
      </c>
      <c r="Q108" s="200" t="n">
        <v>0.35385767790262</v>
      </c>
      <c r="R108" s="121" t="n">
        <v>2362</v>
      </c>
      <c r="S108" s="199" t="n">
        <v>1028</v>
      </c>
      <c r="T108" s="199" t="n">
        <v>3390</v>
      </c>
      <c r="U108" s="188" t="n">
        <f aca="false">+T108/P108</f>
        <v>0.503789567543469</v>
      </c>
    </row>
    <row r="109" customFormat="false" ht="12.8" hidden="false" customHeight="false" outlineLevel="0" collapsed="false">
      <c r="C109" s="179" t="n">
        <v>24</v>
      </c>
      <c r="D109" s="120" t="s">
        <v>684</v>
      </c>
      <c r="E109" s="120"/>
      <c r="F109" s="121" t="n">
        <v>2784</v>
      </c>
      <c r="G109" s="121" t="n">
        <v>315</v>
      </c>
      <c r="H109" s="121" t="n">
        <v>2</v>
      </c>
      <c r="I109" s="121" t="n">
        <v>3101</v>
      </c>
      <c r="J109" s="197" t="n">
        <v>1007</v>
      </c>
      <c r="K109" s="197" t="n">
        <v>520</v>
      </c>
      <c r="L109" s="198" t="n">
        <v>440</v>
      </c>
      <c r="M109" s="198" t="n">
        <v>233</v>
      </c>
      <c r="N109" s="121" t="n">
        <v>2877</v>
      </c>
      <c r="O109" s="199" t="n">
        <v>27</v>
      </c>
      <c r="P109" s="199" t="n">
        <v>4431</v>
      </c>
      <c r="Q109" s="200" t="n">
        <v>0.34673024523161</v>
      </c>
      <c r="R109" s="121" t="n">
        <v>1527</v>
      </c>
      <c r="S109" s="199" t="n">
        <v>673</v>
      </c>
      <c r="T109" s="199" t="n">
        <v>2200</v>
      </c>
      <c r="U109" s="188" t="n">
        <f aca="false">+T109/P109</f>
        <v>0.496501918302866</v>
      </c>
    </row>
    <row r="110" customFormat="false" ht="12.8" hidden="false" customHeight="false" outlineLevel="0" collapsed="false">
      <c r="C110" s="179" t="n">
        <v>28</v>
      </c>
      <c r="D110" s="120" t="s">
        <v>685</v>
      </c>
      <c r="E110" s="120"/>
      <c r="F110" s="121" t="n">
        <v>3730</v>
      </c>
      <c r="G110" s="121" t="n">
        <v>398</v>
      </c>
      <c r="H110" s="121" t="n">
        <v>8</v>
      </c>
      <c r="I110" s="121" t="n">
        <v>4136</v>
      </c>
      <c r="J110" s="197" t="n">
        <v>1112</v>
      </c>
      <c r="K110" s="197" t="n">
        <v>760</v>
      </c>
      <c r="L110" s="198" t="n">
        <v>587</v>
      </c>
      <c r="M110" s="198" t="n">
        <v>303</v>
      </c>
      <c r="N110" s="121" t="n">
        <v>3535</v>
      </c>
      <c r="O110" s="199" t="n">
        <v>62</v>
      </c>
      <c r="P110" s="199" t="n">
        <v>5469</v>
      </c>
      <c r="Q110" s="200" t="n">
        <v>0.34621786572961</v>
      </c>
      <c r="R110" s="121" t="n">
        <v>1872</v>
      </c>
      <c r="S110" s="199" t="n">
        <v>890</v>
      </c>
      <c r="T110" s="199" t="n">
        <v>2762</v>
      </c>
      <c r="U110" s="188" t="n">
        <f aca="false">+T110/P110</f>
        <v>0.505028341561529</v>
      </c>
    </row>
    <row r="111" customFormat="false" ht="12.8" hidden="false" customHeight="false" outlineLevel="0" collapsed="false">
      <c r="C111" s="179" t="n">
        <v>32</v>
      </c>
      <c r="D111" s="120" t="s">
        <v>686</v>
      </c>
      <c r="E111" s="120"/>
      <c r="F111" s="121" t="n">
        <v>4102</v>
      </c>
      <c r="G111" s="121" t="n">
        <v>379</v>
      </c>
      <c r="H111" s="121" t="n">
        <v>2</v>
      </c>
      <c r="I111" s="121" t="n">
        <v>4483</v>
      </c>
      <c r="J111" s="197" t="n">
        <v>1357</v>
      </c>
      <c r="K111" s="197" t="n">
        <v>740</v>
      </c>
      <c r="L111" s="198" t="n">
        <v>624</v>
      </c>
      <c r="M111" s="198" t="n">
        <v>323</v>
      </c>
      <c r="N111" s="121" t="n">
        <v>4589</v>
      </c>
      <c r="O111" s="199" t="n">
        <v>107</v>
      </c>
      <c r="P111" s="199" t="n">
        <v>6793</v>
      </c>
      <c r="Q111" s="200" t="n">
        <v>0.31364044271612</v>
      </c>
      <c r="R111" s="121" t="n">
        <v>2097</v>
      </c>
      <c r="S111" s="199" t="n">
        <v>947</v>
      </c>
      <c r="T111" s="199" t="n">
        <v>3044</v>
      </c>
      <c r="U111" s="188" t="n">
        <f aca="false">+T111/P111</f>
        <v>0.448108346827617</v>
      </c>
    </row>
    <row r="112" customFormat="false" ht="12.8" hidden="false" customHeight="false" outlineLevel="0" collapsed="false">
      <c r="C112" s="179" t="n">
        <v>75</v>
      </c>
      <c r="D112" s="120" t="s">
        <v>687</v>
      </c>
      <c r="E112" s="120"/>
      <c r="F112" s="121" t="n">
        <v>4992</v>
      </c>
      <c r="G112" s="121" t="n">
        <v>552</v>
      </c>
      <c r="H112" s="121" t="n">
        <v>3</v>
      </c>
      <c r="I112" s="121" t="n">
        <v>5547</v>
      </c>
      <c r="J112" s="197" t="n">
        <v>1392</v>
      </c>
      <c r="K112" s="197" t="n">
        <v>839</v>
      </c>
      <c r="L112" s="198" t="n">
        <v>658</v>
      </c>
      <c r="M112" s="198" t="n">
        <v>410</v>
      </c>
      <c r="N112" s="121" t="n">
        <v>4980</v>
      </c>
      <c r="O112" s="199" t="n">
        <v>48</v>
      </c>
      <c r="P112" s="199" t="n">
        <v>7259</v>
      </c>
      <c r="Q112" s="200" t="n">
        <v>0.30938843433643</v>
      </c>
      <c r="R112" s="121" t="n">
        <v>2231</v>
      </c>
      <c r="S112" s="199" t="n">
        <v>1068</v>
      </c>
      <c r="T112" s="199" t="n">
        <v>3299</v>
      </c>
      <c r="U112" s="188" t="n">
        <f aca="false">+T112/P112</f>
        <v>0.45447031271525</v>
      </c>
    </row>
    <row r="113" customFormat="false" ht="12.8" hidden="false" customHeight="false" outlineLevel="0" collapsed="false">
      <c r="C113" s="179" t="n">
        <v>44</v>
      </c>
      <c r="D113" s="120" t="s">
        <v>688</v>
      </c>
      <c r="E113" s="120"/>
      <c r="F113" s="121" t="n">
        <v>7744</v>
      </c>
      <c r="G113" s="121" t="n">
        <v>1508</v>
      </c>
      <c r="H113" s="121" t="n">
        <v>2</v>
      </c>
      <c r="I113" s="121" t="n">
        <v>9254</v>
      </c>
      <c r="J113" s="197" t="n">
        <v>2061</v>
      </c>
      <c r="K113" s="197" t="n">
        <v>1097</v>
      </c>
      <c r="L113" s="198" t="n">
        <v>972</v>
      </c>
      <c r="M113" s="198" t="n">
        <v>524</v>
      </c>
      <c r="N113" s="121" t="n">
        <v>7502</v>
      </c>
      <c r="O113" s="199" t="n">
        <v>125</v>
      </c>
      <c r="P113" s="199" t="n">
        <v>10785</v>
      </c>
      <c r="Q113" s="200" t="n">
        <v>0.29624765478424</v>
      </c>
      <c r="R113" s="121" t="n">
        <v>3158</v>
      </c>
      <c r="S113" s="199" t="n">
        <v>1496</v>
      </c>
      <c r="T113" s="199" t="n">
        <v>4654</v>
      </c>
      <c r="U113" s="188" t="n">
        <f aca="false">+T113/P113</f>
        <v>0.431525266573945</v>
      </c>
    </row>
    <row r="114" customFormat="false" ht="12.8" hidden="false" customHeight="false" outlineLevel="0" collapsed="false">
      <c r="C114" s="179" t="n">
        <v>84</v>
      </c>
      <c r="D114" s="120" t="s">
        <v>689</v>
      </c>
      <c r="E114" s="120"/>
      <c r="F114" s="121" t="n">
        <v>8391</v>
      </c>
      <c r="G114" s="121" t="n">
        <v>1100</v>
      </c>
      <c r="H114" s="121" t="n">
        <v>12</v>
      </c>
      <c r="I114" s="121" t="n">
        <v>9503</v>
      </c>
      <c r="J114" s="197" t="n">
        <v>2108</v>
      </c>
      <c r="K114" s="197" t="n">
        <v>1158</v>
      </c>
      <c r="L114" s="198" t="n">
        <v>1194</v>
      </c>
      <c r="M114" s="198" t="n">
        <v>751</v>
      </c>
      <c r="N114" s="121" t="n">
        <v>8855</v>
      </c>
      <c r="O114" s="199" t="n">
        <v>94</v>
      </c>
      <c r="P114" s="199" t="n">
        <v>12215</v>
      </c>
      <c r="Q114" s="200" t="n">
        <v>0.26944971537002</v>
      </c>
      <c r="R114" s="121" t="n">
        <v>3266</v>
      </c>
      <c r="S114" s="199" t="n">
        <v>1945</v>
      </c>
      <c r="T114" s="199" t="n">
        <v>5211</v>
      </c>
      <c r="U114" s="188" t="n">
        <f aca="false">+T114/P114</f>
        <v>0.426606631191158</v>
      </c>
    </row>
    <row r="115" customFormat="false" ht="12.8" hidden="false" customHeight="false" outlineLevel="0" collapsed="false">
      <c r="C115" s="179" t="n">
        <v>76</v>
      </c>
      <c r="D115" s="120" t="s">
        <v>690</v>
      </c>
      <c r="E115" s="120"/>
      <c r="F115" s="121" t="n">
        <v>5603</v>
      </c>
      <c r="G115" s="121" t="n">
        <v>793</v>
      </c>
      <c r="H115" s="121" t="n">
        <v>9</v>
      </c>
      <c r="I115" s="121" t="n">
        <v>6405</v>
      </c>
      <c r="J115" s="197" t="n">
        <v>1124</v>
      </c>
      <c r="K115" s="197" t="n">
        <v>800</v>
      </c>
      <c r="L115" s="198" t="n">
        <v>718</v>
      </c>
      <c r="M115" s="198" t="n">
        <v>458</v>
      </c>
      <c r="N115" s="121" t="n">
        <v>6044</v>
      </c>
      <c r="O115" s="199" t="n">
        <v>69</v>
      </c>
      <c r="P115" s="199" t="n">
        <v>8037</v>
      </c>
      <c r="Q115" s="200" t="n">
        <v>0.24146586345382</v>
      </c>
      <c r="R115" s="121" t="n">
        <v>1924</v>
      </c>
      <c r="S115" s="199" t="n">
        <v>1176</v>
      </c>
      <c r="T115" s="199" t="n">
        <v>3100</v>
      </c>
      <c r="U115" s="188" t="n">
        <f aca="false">+T115/P115</f>
        <v>0.385716063207665</v>
      </c>
    </row>
    <row r="116" customFormat="false" ht="12.8" hidden="false" customHeight="false" outlineLevel="0" collapsed="false">
      <c r="C116" s="179" t="n">
        <v>11</v>
      </c>
      <c r="D116" s="120" t="s">
        <v>691</v>
      </c>
      <c r="E116" s="120"/>
      <c r="F116" s="121" t="n">
        <v>29027</v>
      </c>
      <c r="G116" s="121" t="n">
        <v>5776</v>
      </c>
      <c r="H116" s="121" t="n">
        <v>37</v>
      </c>
      <c r="I116" s="121" t="n">
        <v>34840</v>
      </c>
      <c r="J116" s="197" t="n">
        <v>6832</v>
      </c>
      <c r="K116" s="197" t="n">
        <v>4091</v>
      </c>
      <c r="L116" s="198" t="n">
        <v>4463</v>
      </c>
      <c r="M116" s="198" t="n">
        <v>2102</v>
      </c>
      <c r="N116" s="121" t="n">
        <v>39178</v>
      </c>
      <c r="O116" s="199" t="n">
        <v>187</v>
      </c>
      <c r="P116" s="199" t="n">
        <v>50288</v>
      </c>
      <c r="Q116" s="200" t="n">
        <v>0.21801960040718</v>
      </c>
      <c r="R116" s="121" t="n">
        <v>10923</v>
      </c>
      <c r="S116" s="199" t="n">
        <v>6565</v>
      </c>
      <c r="T116" s="199" t="n">
        <v>17488</v>
      </c>
      <c r="U116" s="188" t="n">
        <f aca="false">+T116/P116</f>
        <v>0.347756920139994</v>
      </c>
    </row>
    <row r="117" customFormat="false" ht="12.8" hidden="false" customHeight="false" outlineLevel="0" collapsed="false">
      <c r="C117" s="179" t="n">
        <v>93</v>
      </c>
      <c r="D117" s="120" t="s">
        <v>692</v>
      </c>
      <c r="E117" s="120"/>
      <c r="F117" s="121" t="n">
        <v>5406</v>
      </c>
      <c r="G117" s="121" t="n">
        <v>909</v>
      </c>
      <c r="H117" s="121" t="n">
        <v>7</v>
      </c>
      <c r="I117" s="121" t="n">
        <v>6322</v>
      </c>
      <c r="J117" s="197" t="n">
        <v>941</v>
      </c>
      <c r="K117" s="197" t="n">
        <v>611</v>
      </c>
      <c r="L117" s="198" t="n">
        <v>874</v>
      </c>
      <c r="M117" s="198" t="n">
        <v>317</v>
      </c>
      <c r="N117" s="121" t="n">
        <v>7244</v>
      </c>
      <c r="O117" s="199" t="n">
        <v>57</v>
      </c>
      <c r="P117" s="199" t="n">
        <v>8853</v>
      </c>
      <c r="Q117" s="200" t="n">
        <v>0.17644383810823</v>
      </c>
      <c r="R117" s="121" t="n">
        <v>1552</v>
      </c>
      <c r="S117" s="199" t="n">
        <v>1191</v>
      </c>
      <c r="T117" s="199" t="n">
        <v>2743</v>
      </c>
      <c r="U117" s="188" t="n">
        <f aca="false">+T117/P117</f>
        <v>0.309838472834068</v>
      </c>
    </row>
    <row r="118" customFormat="false" ht="12.8" hidden="false" customHeight="false" outlineLevel="0" collapsed="false">
      <c r="C118" s="179"/>
      <c r="D118" s="120" t="s">
        <v>693</v>
      </c>
      <c r="E118" s="120"/>
      <c r="F118" s="121" t="n">
        <v>7056</v>
      </c>
      <c r="G118" s="121" t="n">
        <v>870</v>
      </c>
      <c r="H118" s="121" t="n">
        <v>8</v>
      </c>
      <c r="I118" s="121" t="n">
        <v>7934</v>
      </c>
      <c r="J118" s="197" t="n">
        <v>1001</v>
      </c>
      <c r="K118" s="197" t="n">
        <v>709</v>
      </c>
      <c r="L118" s="198" t="n">
        <v>162</v>
      </c>
      <c r="M118" s="198" t="n">
        <v>71</v>
      </c>
      <c r="N118" s="121" t="n">
        <v>8664</v>
      </c>
      <c r="O118" s="199" t="n">
        <v>32</v>
      </c>
      <c r="P118" s="199" t="n">
        <v>10406</v>
      </c>
      <c r="Q118" s="200" t="n">
        <v>0.16483516483516</v>
      </c>
      <c r="R118" s="121" t="n">
        <v>1710</v>
      </c>
      <c r="S118" s="199" t="n">
        <v>233</v>
      </c>
      <c r="T118" s="199" t="n">
        <v>1943</v>
      </c>
      <c r="U118" s="188" t="n">
        <f aca="false">+T118/P118</f>
        <v>0.186719200461272</v>
      </c>
    </row>
  </sheetData>
  <autoFilter ref="A1:X118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3"/>
  <sheetViews>
    <sheetView showFormulas="false" showGridLines="true" showRowColHeaders="true" showZeros="true" rightToLeft="false" tabSelected="false" showOutlineSymbols="true" defaultGridColor="true" view="normal" topLeftCell="G27" colorId="64" zoomScale="181" zoomScaleNormal="181" zoomScalePageLayoutView="100" workbookViewId="0">
      <selection pane="topLeft" activeCell="I8" activeCellId="0" sqref="I8"/>
    </sheetView>
  </sheetViews>
  <sheetFormatPr defaultColWidth="11.7421875" defaultRowHeight="12.8" zeroHeight="false" outlineLevelRow="0" outlineLevelCol="0"/>
  <sheetData>
    <row r="1" customFormat="false" ht="46" hidden="false" customHeight="false" outlineLevel="0" collapsed="false">
      <c r="A1" s="201" t="s">
        <v>562</v>
      </c>
      <c r="B1" s="202" t="s">
        <v>565</v>
      </c>
      <c r="C1" s="203" t="s">
        <v>502</v>
      </c>
      <c r="D1" s="203" t="s">
        <v>694</v>
      </c>
      <c r="E1" s="203" t="s">
        <v>695</v>
      </c>
      <c r="F1" s="203" t="s">
        <v>568</v>
      </c>
      <c r="G1" s="203" t="s">
        <v>17</v>
      </c>
      <c r="H1" s="203" t="s">
        <v>569</v>
      </c>
      <c r="I1" s="203" t="s">
        <v>570</v>
      </c>
      <c r="J1" s="204" t="s">
        <v>575</v>
      </c>
      <c r="K1" s="184" t="s">
        <v>696</v>
      </c>
      <c r="L1" s="184" t="s">
        <v>574</v>
      </c>
      <c r="M1" s="184" t="s">
        <v>697</v>
      </c>
      <c r="N1" s="184" t="s">
        <v>698</v>
      </c>
    </row>
    <row r="2" customFormat="false" ht="12.8" hidden="false" customHeight="false" outlineLevel="0" collapsed="false">
      <c r="A2" s="205" t="n">
        <v>6</v>
      </c>
      <c r="B2" s="206" t="n">
        <v>2027</v>
      </c>
      <c r="C2" s="207" t="n">
        <v>1872</v>
      </c>
      <c r="D2" s="207" t="n">
        <v>374</v>
      </c>
      <c r="E2" s="207" t="n">
        <v>367</v>
      </c>
      <c r="F2" s="207" t="n">
        <v>142</v>
      </c>
      <c r="G2" s="207" t="n">
        <v>2607</v>
      </c>
      <c r="H2" s="207" t="n">
        <v>313</v>
      </c>
      <c r="I2" s="207" t="n">
        <v>114</v>
      </c>
      <c r="J2" s="208" t="n">
        <v>1129</v>
      </c>
      <c r="K2" s="54" t="n">
        <f aca="false">+H2+I2+E2+F2</f>
        <v>936</v>
      </c>
      <c r="L2" s="209" t="n">
        <f aca="false">+K2/(E2+F2+G2)</f>
        <v>0.300385109114249</v>
      </c>
      <c r="M2" s="209" t="n">
        <f aca="false">+B2/B$43</f>
        <v>0.0239603773138845</v>
      </c>
      <c r="N2" s="209" t="n">
        <f aca="false">+J2/J$43</f>
        <v>0.0235443777110444</v>
      </c>
    </row>
    <row r="3" customFormat="false" ht="12.8" hidden="false" customHeight="false" outlineLevel="0" collapsed="false">
      <c r="A3" s="210" t="n">
        <v>13</v>
      </c>
      <c r="B3" s="211" t="n">
        <v>3731</v>
      </c>
      <c r="C3" s="212" t="n">
        <v>3535</v>
      </c>
      <c r="D3" s="212" t="n">
        <v>535</v>
      </c>
      <c r="E3" s="212" t="n">
        <v>574</v>
      </c>
      <c r="F3" s="212" t="n">
        <v>469</v>
      </c>
      <c r="G3" s="212" t="n">
        <v>4644</v>
      </c>
      <c r="H3" s="212" t="n">
        <v>561</v>
      </c>
      <c r="I3" s="212" t="n">
        <v>203</v>
      </c>
      <c r="J3" s="213" t="n">
        <v>2092</v>
      </c>
      <c r="K3" s="54" t="n">
        <f aca="false">+H3+I3+E3+F3</f>
        <v>1807</v>
      </c>
      <c r="L3" s="209" t="n">
        <f aca="false">+K3/(E3+F3+G3)</f>
        <v>0.317742219096184</v>
      </c>
      <c r="M3" s="209" t="n">
        <f aca="false">+B3/B$43</f>
        <v>0.044102697463297</v>
      </c>
      <c r="N3" s="209" t="n">
        <f aca="false">+J3/J$43</f>
        <v>0.043626960293627</v>
      </c>
    </row>
    <row r="4" customFormat="false" ht="12.8" hidden="false" customHeight="false" outlineLevel="0" collapsed="false">
      <c r="A4" s="210" t="n">
        <v>14</v>
      </c>
      <c r="B4" s="211" t="n">
        <v>1462</v>
      </c>
      <c r="C4" s="212" t="n">
        <v>1616</v>
      </c>
      <c r="D4" s="212" t="n">
        <v>200</v>
      </c>
      <c r="E4" s="212" t="n">
        <v>453</v>
      </c>
      <c r="F4" s="212" t="n">
        <v>414</v>
      </c>
      <c r="G4" s="212" t="n">
        <v>1437</v>
      </c>
      <c r="H4" s="212" t="n">
        <v>299</v>
      </c>
      <c r="I4" s="212" t="n">
        <v>144</v>
      </c>
      <c r="J4" s="213" t="n">
        <v>928</v>
      </c>
      <c r="K4" s="54" t="n">
        <f aca="false">+H4+I4+E4+F4</f>
        <v>1310</v>
      </c>
      <c r="L4" s="209" t="n">
        <f aca="false">+K4/(E4+F4+G4)</f>
        <v>0.568576388888889</v>
      </c>
      <c r="M4" s="209" t="n">
        <f aca="false">+B4/B$43</f>
        <v>0.0172817324286626</v>
      </c>
      <c r="N4" s="209" t="n">
        <f aca="false">+J4/J$43</f>
        <v>0.0193526860193527</v>
      </c>
    </row>
    <row r="5" customFormat="false" ht="12.8" hidden="false" customHeight="false" outlineLevel="0" collapsed="false">
      <c r="A5" s="210" t="n">
        <v>21</v>
      </c>
      <c r="B5" s="211" t="n">
        <v>1021</v>
      </c>
      <c r="C5" s="212" t="n">
        <v>1714</v>
      </c>
      <c r="D5" s="212" t="n">
        <v>143</v>
      </c>
      <c r="E5" s="212" t="n">
        <v>520</v>
      </c>
      <c r="F5" s="212" t="n">
        <v>330</v>
      </c>
      <c r="G5" s="212" t="n">
        <v>1187</v>
      </c>
      <c r="H5" s="212" t="n">
        <v>177</v>
      </c>
      <c r="I5" s="212" t="n">
        <v>75</v>
      </c>
      <c r="J5" s="213" t="n">
        <v>831</v>
      </c>
      <c r="K5" s="54" t="n">
        <f aca="false">+H5+I5+E5+F5</f>
        <v>1102</v>
      </c>
      <c r="L5" s="209" t="n">
        <f aca="false">+K5/(E5+F5+G5)</f>
        <v>0.540991654393716</v>
      </c>
      <c r="M5" s="209" t="n">
        <f aca="false">+B5/B$43</f>
        <v>0.0120688432350647</v>
      </c>
      <c r="N5" s="209" t="n">
        <f aca="false">+J5/J$43</f>
        <v>0.0173298298298298</v>
      </c>
    </row>
    <row r="6" customFormat="false" ht="12.8" hidden="false" customHeight="false" outlineLevel="0" collapsed="false">
      <c r="A6" s="210" t="n">
        <v>25</v>
      </c>
      <c r="B6" s="211" t="n">
        <v>858</v>
      </c>
      <c r="C6" s="212" t="n">
        <v>1187</v>
      </c>
      <c r="D6" s="212" t="n">
        <v>98</v>
      </c>
      <c r="E6" s="212" t="n">
        <v>412</v>
      </c>
      <c r="F6" s="212" t="n">
        <v>306</v>
      </c>
      <c r="G6" s="212" t="n">
        <v>875</v>
      </c>
      <c r="H6" s="212" t="n">
        <v>159</v>
      </c>
      <c r="I6" s="212" t="n">
        <v>93</v>
      </c>
      <c r="J6" s="213" t="n">
        <v>539</v>
      </c>
      <c r="K6" s="54" t="n">
        <f aca="false">+H6+I6+E6+F6</f>
        <v>970</v>
      </c>
      <c r="L6" s="209" t="n">
        <f aca="false">+K6/(E6+F6+G6)</f>
        <v>0.608913998744507</v>
      </c>
      <c r="M6" s="209" t="n">
        <f aca="false">+B6/B$43</f>
        <v>0.0101420837372042</v>
      </c>
      <c r="N6" s="209" t="n">
        <f aca="false">+J6/J$43</f>
        <v>0.0112404070737404</v>
      </c>
    </row>
    <row r="7" customFormat="false" ht="12.8" hidden="false" customHeight="false" outlineLevel="0" collapsed="false">
      <c r="A7" s="210" t="n">
        <v>31</v>
      </c>
      <c r="B7" s="211" t="n">
        <v>2949</v>
      </c>
      <c r="C7" s="212" t="n">
        <v>3325</v>
      </c>
      <c r="D7" s="212" t="n">
        <v>523</v>
      </c>
      <c r="E7" s="212" t="n">
        <v>635</v>
      </c>
      <c r="F7" s="212" t="n">
        <v>481</v>
      </c>
      <c r="G7" s="212" t="n">
        <v>3641</v>
      </c>
      <c r="H7" s="212" t="n">
        <v>431</v>
      </c>
      <c r="I7" s="212" t="n">
        <v>279</v>
      </c>
      <c r="J7" s="213" t="n">
        <v>2009</v>
      </c>
      <c r="K7" s="54" t="n">
        <f aca="false">+H7+I7+E7+F7</f>
        <v>1826</v>
      </c>
      <c r="L7" s="209" t="n">
        <f aca="false">+K7/(E7+F7+G7)</f>
        <v>0.383855371032163</v>
      </c>
      <c r="M7" s="209" t="n">
        <f aca="false">+B7/B$43</f>
        <v>0.0348589801177333</v>
      </c>
      <c r="N7" s="209" t="n">
        <f aca="false">+J7/J$43</f>
        <v>0.0418960627293961</v>
      </c>
    </row>
    <row r="8" customFormat="false" ht="12.8" hidden="false" customHeight="false" outlineLevel="0" collapsed="false">
      <c r="A8" s="210" t="n">
        <v>33</v>
      </c>
      <c r="B8" s="211" t="n">
        <v>2587</v>
      </c>
      <c r="C8" s="212" t="n">
        <v>2565</v>
      </c>
      <c r="D8" s="212" t="n">
        <v>395</v>
      </c>
      <c r="E8" s="212" t="n">
        <v>658</v>
      </c>
      <c r="F8" s="212" t="n">
        <v>376</v>
      </c>
      <c r="G8" s="212" t="n">
        <v>3054</v>
      </c>
      <c r="H8" s="212" t="n">
        <v>366</v>
      </c>
      <c r="I8" s="212" t="n">
        <v>207</v>
      </c>
      <c r="J8" s="213" t="n">
        <v>1432</v>
      </c>
      <c r="K8" s="54" t="n">
        <f aca="false">+H8+I8+E8+F8</f>
        <v>1607</v>
      </c>
      <c r="L8" s="209" t="n">
        <f aca="false">+K8/(E8+F8+G8)</f>
        <v>0.393101761252446</v>
      </c>
      <c r="M8" s="209" t="n">
        <f aca="false">+B8/B$43</f>
        <v>0.0305799191470248</v>
      </c>
      <c r="N8" s="209" t="n">
        <f aca="false">+J8/J$43</f>
        <v>0.0298631965298632</v>
      </c>
    </row>
    <row r="9" customFormat="false" ht="12.8" hidden="false" customHeight="false" outlineLevel="0" collapsed="false">
      <c r="A9" s="210" t="n">
        <v>34</v>
      </c>
      <c r="B9" s="211" t="n">
        <v>1968</v>
      </c>
      <c r="C9" s="212" t="n">
        <v>2278</v>
      </c>
      <c r="D9" s="212" t="n">
        <v>270</v>
      </c>
      <c r="E9" s="212" t="n">
        <v>489</v>
      </c>
      <c r="F9" s="212" t="n">
        <v>319</v>
      </c>
      <c r="G9" s="212" t="n">
        <v>2403</v>
      </c>
      <c r="H9" s="212" t="n">
        <v>287</v>
      </c>
      <c r="I9" s="212" t="n">
        <v>179</v>
      </c>
      <c r="J9" s="213" t="n">
        <v>1276</v>
      </c>
      <c r="K9" s="54" t="n">
        <f aca="false">+H9+I9+E9+F9</f>
        <v>1274</v>
      </c>
      <c r="L9" s="209" t="n">
        <f aca="false">+K9/(E9+F9+G9)</f>
        <v>0.396761133603239</v>
      </c>
      <c r="M9" s="209" t="n">
        <f aca="false">+B9/B$43</f>
        <v>0.0232629612993215</v>
      </c>
      <c r="N9" s="209" t="n">
        <f aca="false">+J9/J$43</f>
        <v>0.0266099432766099</v>
      </c>
    </row>
    <row r="10" customFormat="false" ht="12.8" hidden="false" customHeight="false" outlineLevel="0" collapsed="false">
      <c r="A10" s="210" t="n">
        <v>35</v>
      </c>
      <c r="B10" s="211" t="n">
        <v>2542</v>
      </c>
      <c r="C10" s="212" t="n">
        <v>2727</v>
      </c>
      <c r="D10" s="212" t="n">
        <v>387</v>
      </c>
      <c r="E10" s="212" t="n">
        <v>726</v>
      </c>
      <c r="F10" s="212" t="n">
        <v>668</v>
      </c>
      <c r="G10" s="212" t="n">
        <v>2542</v>
      </c>
      <c r="H10" s="212" t="n">
        <v>404</v>
      </c>
      <c r="I10" s="212" t="n">
        <v>255</v>
      </c>
      <c r="J10" s="213" t="n">
        <v>1693</v>
      </c>
      <c r="K10" s="54" t="n">
        <f aca="false">+H10+I10+E10+F10</f>
        <v>2053</v>
      </c>
      <c r="L10" s="209" t="n">
        <f aca="false">+K10/(E10+F10+G10)</f>
        <v>0.521595528455285</v>
      </c>
      <c r="M10" s="209" t="n">
        <f aca="false">+B10/B$43</f>
        <v>0.0300479916782903</v>
      </c>
      <c r="N10" s="209" t="n">
        <f aca="false">+J10/J$43</f>
        <v>0.0353061394728061</v>
      </c>
    </row>
    <row r="11" customFormat="false" ht="12.8" hidden="false" customHeight="false" outlineLevel="0" collapsed="false">
      <c r="A11" s="210" t="n">
        <v>38</v>
      </c>
      <c r="B11" s="211" t="n">
        <v>2689</v>
      </c>
      <c r="C11" s="212" t="n">
        <v>2732</v>
      </c>
      <c r="D11" s="212" t="n">
        <v>383</v>
      </c>
      <c r="E11" s="212" t="n">
        <v>696</v>
      </c>
      <c r="F11" s="212" t="n">
        <v>368</v>
      </c>
      <c r="G11" s="212" t="n">
        <v>3109</v>
      </c>
      <c r="H11" s="212" t="n">
        <v>421</v>
      </c>
      <c r="I11" s="212" t="n">
        <v>258</v>
      </c>
      <c r="J11" s="213" t="n">
        <v>1596</v>
      </c>
      <c r="K11" s="54" t="n">
        <f aca="false">+H11+I11+E11+F11</f>
        <v>1743</v>
      </c>
      <c r="L11" s="209" t="n">
        <f aca="false">+K11/(E11+F11+G11)</f>
        <v>0.417685118619698</v>
      </c>
      <c r="M11" s="209" t="n">
        <f aca="false">+B11/B$43</f>
        <v>0.0317856214094896</v>
      </c>
      <c r="N11" s="209" t="n">
        <f aca="false">+J11/J$43</f>
        <v>0.0332832832832833</v>
      </c>
    </row>
    <row r="12" customFormat="false" ht="12.8" hidden="false" customHeight="false" outlineLevel="0" collapsed="false">
      <c r="A12" s="210" t="n">
        <v>44</v>
      </c>
      <c r="B12" s="211" t="n">
        <v>2979</v>
      </c>
      <c r="C12" s="212" t="n">
        <v>2562</v>
      </c>
      <c r="D12" s="212" t="n">
        <v>308</v>
      </c>
      <c r="E12" s="212" t="n">
        <v>1069</v>
      </c>
      <c r="F12" s="212" t="n">
        <v>339</v>
      </c>
      <c r="G12" s="212" t="n">
        <v>2837</v>
      </c>
      <c r="H12" s="212" t="n">
        <v>421</v>
      </c>
      <c r="I12" s="212" t="n">
        <v>193</v>
      </c>
      <c r="J12" s="213" t="n">
        <v>1566</v>
      </c>
      <c r="K12" s="54" t="n">
        <f aca="false">+H12+I12+E12+F12</f>
        <v>2022</v>
      </c>
      <c r="L12" s="209" t="n">
        <f aca="false">+K12/(E12+F12+G12)</f>
        <v>0.476325088339223</v>
      </c>
      <c r="M12" s="209" t="n">
        <f aca="false">+B12/B$43</f>
        <v>0.0352135984302229</v>
      </c>
      <c r="N12" s="209" t="n">
        <f aca="false">+J12/J$43</f>
        <v>0.0326576576576577</v>
      </c>
    </row>
    <row r="13" customFormat="false" ht="12.8" hidden="false" customHeight="false" outlineLevel="0" collapsed="false">
      <c r="A13" s="210" t="n">
        <v>45</v>
      </c>
      <c r="B13" s="211" t="n">
        <v>2810</v>
      </c>
      <c r="C13" s="212" t="n">
        <v>2784</v>
      </c>
      <c r="D13" s="212" t="n">
        <v>315</v>
      </c>
      <c r="E13" s="212" t="n">
        <v>1007</v>
      </c>
      <c r="F13" s="212" t="n">
        <v>520</v>
      </c>
      <c r="G13" s="212" t="n">
        <v>2877</v>
      </c>
      <c r="H13" s="212" t="n">
        <v>440</v>
      </c>
      <c r="I13" s="212" t="n">
        <v>233</v>
      </c>
      <c r="J13" s="213" t="n">
        <v>1480</v>
      </c>
      <c r="K13" s="54" t="n">
        <f aca="false">+H13+I13+E13+F13</f>
        <v>2200</v>
      </c>
      <c r="L13" s="209" t="n">
        <f aca="false">+K13/(E13+F13+G13)</f>
        <v>0.499545867393279</v>
      </c>
      <c r="M13" s="209" t="n">
        <f aca="false">+B13/B$43</f>
        <v>0.0332159152698645</v>
      </c>
      <c r="N13" s="209" t="n">
        <f aca="false">+J13/J$43</f>
        <v>0.0308641975308642</v>
      </c>
    </row>
    <row r="14" customFormat="false" ht="12.8" hidden="false" customHeight="false" outlineLevel="0" collapsed="false">
      <c r="A14" s="210" t="n">
        <v>49</v>
      </c>
      <c r="B14" s="211" t="n">
        <v>1574</v>
      </c>
      <c r="C14" s="212" t="n">
        <v>1531</v>
      </c>
      <c r="D14" s="212" t="n">
        <v>163</v>
      </c>
      <c r="E14" s="212" t="n">
        <v>681</v>
      </c>
      <c r="F14" s="212" t="n">
        <v>273</v>
      </c>
      <c r="G14" s="212" t="n">
        <v>1476</v>
      </c>
      <c r="H14" s="212" t="n">
        <v>289</v>
      </c>
      <c r="I14" s="212" t="n">
        <v>125</v>
      </c>
      <c r="J14" s="213" t="n">
        <v>825</v>
      </c>
      <c r="K14" s="54" t="n">
        <f aca="false">+H14+I14+E14+F14</f>
        <v>1368</v>
      </c>
      <c r="L14" s="209" t="n">
        <f aca="false">+K14/(E14+F14+G14)</f>
        <v>0.562962962962963</v>
      </c>
      <c r="M14" s="209" t="n">
        <f aca="false">+B14/B$43</f>
        <v>0.0186056407952907</v>
      </c>
      <c r="N14" s="209" t="n">
        <f aca="false">+J14/J$43</f>
        <v>0.0172047047047047</v>
      </c>
    </row>
    <row r="15" customFormat="false" ht="12.8" hidden="false" customHeight="false" outlineLevel="0" collapsed="false">
      <c r="A15" s="210" t="n">
        <v>51</v>
      </c>
      <c r="B15" s="211" t="n">
        <v>1475</v>
      </c>
      <c r="C15" s="212" t="n">
        <v>1766</v>
      </c>
      <c r="D15" s="212" t="n">
        <v>171</v>
      </c>
      <c r="E15" s="212" t="n">
        <v>603</v>
      </c>
      <c r="F15" s="212" t="n">
        <v>290</v>
      </c>
      <c r="G15" s="212" t="n">
        <v>1574</v>
      </c>
      <c r="H15" s="212" t="n">
        <v>208</v>
      </c>
      <c r="I15" s="212" t="n">
        <v>127</v>
      </c>
      <c r="J15" s="213" t="n">
        <v>923</v>
      </c>
      <c r="K15" s="54" t="n">
        <f aca="false">+H15+I15+E15+F15</f>
        <v>1228</v>
      </c>
      <c r="L15" s="209" t="n">
        <f aca="false">+K15/(E15+F15+G15)</f>
        <v>0.497770571544386</v>
      </c>
      <c r="M15" s="209" t="n">
        <f aca="false">+B15/B$43</f>
        <v>0.0174354003640748</v>
      </c>
      <c r="N15" s="209" t="n">
        <f aca="false">+J15/J$43</f>
        <v>0.0192484150817484</v>
      </c>
    </row>
    <row r="16" customFormat="false" ht="12.8" hidden="false" customHeight="false" outlineLevel="0" collapsed="false">
      <c r="A16" s="210" t="n">
        <v>57</v>
      </c>
      <c r="B16" s="211" t="n">
        <v>2227</v>
      </c>
      <c r="C16" s="212" t="n">
        <v>3113</v>
      </c>
      <c r="D16" s="212" t="n">
        <v>829</v>
      </c>
      <c r="E16" s="212" t="n">
        <v>679</v>
      </c>
      <c r="F16" s="212" t="n">
        <v>380</v>
      </c>
      <c r="G16" s="212" t="n">
        <v>3216</v>
      </c>
      <c r="H16" s="212" t="n">
        <v>296</v>
      </c>
      <c r="I16" s="212" t="n">
        <v>154</v>
      </c>
      <c r="J16" s="213" t="n">
        <v>1832</v>
      </c>
      <c r="K16" s="54" t="n">
        <f aca="false">+H16+I16+E16+F16</f>
        <v>1509</v>
      </c>
      <c r="L16" s="209" t="n">
        <f aca="false">+K16/(E16+F16+G16)</f>
        <v>0.352982456140351</v>
      </c>
      <c r="M16" s="209" t="n">
        <f aca="false">+B16/B$43</f>
        <v>0.0263244993971489</v>
      </c>
      <c r="N16" s="209" t="n">
        <f aca="false">+J16/J$43</f>
        <v>0.0382048715382049</v>
      </c>
    </row>
    <row r="17" customFormat="false" ht="12.8" hidden="false" customHeight="false" outlineLevel="0" collapsed="false">
      <c r="A17" s="210" t="n">
        <v>59</v>
      </c>
      <c r="B17" s="211" t="n">
        <v>2457</v>
      </c>
      <c r="C17" s="212" t="n">
        <v>2321</v>
      </c>
      <c r="D17" s="212" t="n">
        <v>204</v>
      </c>
      <c r="E17" s="212" t="n">
        <v>772</v>
      </c>
      <c r="F17" s="212" t="n">
        <v>437</v>
      </c>
      <c r="G17" s="212" t="n">
        <v>2547</v>
      </c>
      <c r="H17" s="212" t="n">
        <v>301</v>
      </c>
      <c r="I17" s="212" t="n">
        <v>173</v>
      </c>
      <c r="J17" s="213" t="n">
        <v>1141</v>
      </c>
      <c r="K17" s="54" t="n">
        <f aca="false">+H17+I17+E17+F17</f>
        <v>1683</v>
      </c>
      <c r="L17" s="209" t="n">
        <f aca="false">+K17/(E17+F17+G17)</f>
        <v>0.448083067092652</v>
      </c>
      <c r="M17" s="209" t="n">
        <f aca="false">+B17/B$43</f>
        <v>0.0290432397929029</v>
      </c>
      <c r="N17" s="209" t="n">
        <f aca="false">+J17/J$43</f>
        <v>0.0237946279612946</v>
      </c>
    </row>
    <row r="18" customFormat="false" ht="12.8" hidden="false" customHeight="false" outlineLevel="0" collapsed="false">
      <c r="A18" s="210" t="n">
        <v>60</v>
      </c>
      <c r="B18" s="211" t="n">
        <v>1894</v>
      </c>
      <c r="C18" s="212" t="n">
        <v>1781</v>
      </c>
      <c r="D18" s="212" t="n">
        <v>175</v>
      </c>
      <c r="E18" s="212" t="n">
        <v>585</v>
      </c>
      <c r="F18" s="212" t="n">
        <v>303</v>
      </c>
      <c r="G18" s="212" t="n">
        <v>2042</v>
      </c>
      <c r="H18" s="212" t="n">
        <v>323</v>
      </c>
      <c r="I18" s="212" t="n">
        <v>150</v>
      </c>
      <c r="J18" s="213" t="n">
        <v>900</v>
      </c>
      <c r="K18" s="54" t="n">
        <f aca="false">+H18+I18+E18+F18</f>
        <v>1361</v>
      </c>
      <c r="L18" s="209" t="n">
        <f aca="false">+K18/(E18+F18+G18)</f>
        <v>0.464505119453925</v>
      </c>
      <c r="M18" s="209" t="n">
        <f aca="false">+B18/B$43</f>
        <v>0.0223882361285137</v>
      </c>
      <c r="N18" s="209" t="n">
        <f aca="false">+J18/J$43</f>
        <v>0.0187687687687688</v>
      </c>
    </row>
    <row r="19" customFormat="false" ht="12.8" hidden="false" customHeight="false" outlineLevel="0" collapsed="false">
      <c r="A19" s="210" t="n">
        <v>63</v>
      </c>
      <c r="B19" s="211" t="n">
        <v>1267</v>
      </c>
      <c r="C19" s="212" t="n">
        <v>1657</v>
      </c>
      <c r="D19" s="212" t="n">
        <v>121</v>
      </c>
      <c r="E19" s="212" t="n">
        <v>506</v>
      </c>
      <c r="F19" s="212" t="n">
        <v>278</v>
      </c>
      <c r="G19" s="212" t="n">
        <v>1308</v>
      </c>
      <c r="H19" s="212" t="n">
        <v>244</v>
      </c>
      <c r="I19" s="212" t="n">
        <v>158</v>
      </c>
      <c r="J19" s="213" t="n">
        <v>940</v>
      </c>
      <c r="K19" s="54" t="n">
        <f aca="false">+H19+I19+E19+F19</f>
        <v>1186</v>
      </c>
      <c r="L19" s="209" t="n">
        <f aca="false">+K19/(E19+F19+G19)</f>
        <v>0.566921606118547</v>
      </c>
      <c r="M19" s="209" t="n">
        <f aca="false">+B19/B$43</f>
        <v>0.0149767133974798</v>
      </c>
      <c r="N19" s="209" t="n">
        <f aca="false">+J19/J$43</f>
        <v>0.0196029362696029</v>
      </c>
    </row>
    <row r="20" customFormat="false" ht="12.8" hidden="false" customHeight="false" outlineLevel="0" collapsed="false">
      <c r="A20" s="210" t="n">
        <v>67</v>
      </c>
      <c r="B20" s="211" t="n">
        <v>1568</v>
      </c>
      <c r="C20" s="212" t="n">
        <v>1944</v>
      </c>
      <c r="D20" s="212" t="n">
        <v>432</v>
      </c>
      <c r="E20" s="212" t="n">
        <v>542</v>
      </c>
      <c r="F20" s="212" t="n">
        <v>282</v>
      </c>
      <c r="G20" s="212" t="n">
        <v>1929</v>
      </c>
      <c r="H20" s="212" t="n">
        <v>338</v>
      </c>
      <c r="I20" s="212" t="n">
        <v>164</v>
      </c>
      <c r="J20" s="213" t="n">
        <v>1167</v>
      </c>
      <c r="K20" s="54" t="n">
        <f aca="false">+H20+I20+E20+F20</f>
        <v>1326</v>
      </c>
      <c r="L20" s="209" t="n">
        <f aca="false">+K20/(E20+F20+G20)</f>
        <v>0.481656374863785</v>
      </c>
      <c r="M20" s="209" t="n">
        <f aca="false">+B20/B$43</f>
        <v>0.0185347171327927</v>
      </c>
      <c r="N20" s="209" t="n">
        <f aca="false">+J20/J$43</f>
        <v>0.0243368368368368</v>
      </c>
    </row>
    <row r="21" customFormat="false" ht="12.8" hidden="false" customHeight="false" outlineLevel="0" collapsed="false">
      <c r="A21" s="210" t="n">
        <v>68</v>
      </c>
      <c r="B21" s="211" t="n">
        <v>689</v>
      </c>
      <c r="C21" s="212" t="n">
        <v>921</v>
      </c>
      <c r="D21" s="212" t="n">
        <v>76</v>
      </c>
      <c r="E21" s="212" t="n">
        <v>237</v>
      </c>
      <c r="F21" s="212" t="n">
        <v>145</v>
      </c>
      <c r="G21" s="212" t="n">
        <v>783</v>
      </c>
      <c r="H21" s="212" t="n">
        <v>130</v>
      </c>
      <c r="I21" s="212" t="n">
        <v>79</v>
      </c>
      <c r="J21" s="213" t="n">
        <v>506</v>
      </c>
      <c r="K21" s="54" t="n">
        <f aca="false">+H21+I21+E21+F21</f>
        <v>591</v>
      </c>
      <c r="L21" s="209" t="n">
        <f aca="false">+K21/(E21+F21+G21)</f>
        <v>0.507296137339056</v>
      </c>
      <c r="M21" s="209" t="n">
        <f aca="false">+B21/B$43</f>
        <v>0.00814440057684579</v>
      </c>
      <c r="N21" s="209" t="n">
        <f aca="false">+J21/J$43</f>
        <v>0.0105522188855522</v>
      </c>
    </row>
    <row r="22" customFormat="false" ht="12.8" hidden="false" customHeight="false" outlineLevel="0" collapsed="false">
      <c r="A22" s="210" t="n">
        <v>69</v>
      </c>
      <c r="B22" s="211" t="n">
        <v>3772</v>
      </c>
      <c r="C22" s="212" t="n">
        <v>4002</v>
      </c>
      <c r="D22" s="212" t="n">
        <v>596</v>
      </c>
      <c r="E22" s="212" t="n">
        <v>906</v>
      </c>
      <c r="F22" s="212" t="n">
        <v>512</v>
      </c>
      <c r="G22" s="212" t="n">
        <v>4438</v>
      </c>
      <c r="H22" s="212" t="n">
        <v>529</v>
      </c>
      <c r="I22" s="212" t="n">
        <v>335</v>
      </c>
      <c r="J22" s="213" t="n">
        <v>2480</v>
      </c>
      <c r="K22" s="54" t="n">
        <f aca="false">+H22+I22+E22+F22</f>
        <v>2282</v>
      </c>
      <c r="L22" s="209" t="n">
        <f aca="false">+K22/(E22+F22+G22)</f>
        <v>0.389685792349727</v>
      </c>
      <c r="M22" s="209" t="n">
        <f aca="false">+B22/B$43</f>
        <v>0.0445873424903662</v>
      </c>
      <c r="N22" s="209" t="n">
        <f aca="false">+J22/J$43</f>
        <v>0.0517183850517184</v>
      </c>
    </row>
    <row r="23" customFormat="false" ht="12.8" hidden="false" customHeight="false" outlineLevel="0" collapsed="false">
      <c r="A23" s="210" t="n">
        <v>71</v>
      </c>
      <c r="B23" s="211" t="n">
        <v>384</v>
      </c>
      <c r="C23" s="212" t="n">
        <v>635</v>
      </c>
      <c r="D23" s="212" t="n">
        <v>48</v>
      </c>
      <c r="E23" s="212" t="n">
        <v>207</v>
      </c>
      <c r="F23" s="212" t="n">
        <v>125</v>
      </c>
      <c r="G23" s="212" t="n">
        <v>449</v>
      </c>
      <c r="H23" s="212" t="n">
        <v>60</v>
      </c>
      <c r="I23" s="212" t="n">
        <v>28</v>
      </c>
      <c r="J23" s="213" t="n">
        <v>276</v>
      </c>
      <c r="K23" s="54" t="n">
        <f aca="false">+H23+I23+E23+F23</f>
        <v>420</v>
      </c>
      <c r="L23" s="209" t="n">
        <f aca="false">+K23/(E23+F23+G23)</f>
        <v>0.537772087067862</v>
      </c>
      <c r="M23" s="209" t="n">
        <f aca="false">+B23/B$43</f>
        <v>0.00453911439986761</v>
      </c>
      <c r="N23" s="209" t="n">
        <f aca="false">+J23/J$43</f>
        <v>0.00575575575575576</v>
      </c>
    </row>
    <row r="24" customFormat="false" ht="12.8" hidden="false" customHeight="false" outlineLevel="0" collapsed="false">
      <c r="A24" s="210" t="n">
        <v>75</v>
      </c>
      <c r="B24" s="211" t="n">
        <v>9361</v>
      </c>
      <c r="C24" s="212" t="n">
        <v>8384</v>
      </c>
      <c r="D24" s="212" t="n">
        <v>1476</v>
      </c>
      <c r="E24" s="212" t="n">
        <v>1974</v>
      </c>
      <c r="F24" s="212" t="n">
        <v>1769</v>
      </c>
      <c r="G24" s="212" t="n">
        <v>9474</v>
      </c>
      <c r="H24" s="212" t="n">
        <v>1103</v>
      </c>
      <c r="I24" s="212" t="n">
        <v>764</v>
      </c>
      <c r="J24" s="213" t="n">
        <v>5957</v>
      </c>
      <c r="K24" s="54" t="n">
        <f aca="false">+H24+I24+E24+F24</f>
        <v>5610</v>
      </c>
      <c r="L24" s="209" t="n">
        <f aca="false">+K24/(E24+F24+G24)</f>
        <v>0.424453355526973</v>
      </c>
      <c r="M24" s="209" t="n">
        <f aca="false">+B24/B$43</f>
        <v>0.110652734107189</v>
      </c>
      <c r="N24" s="209" t="n">
        <f aca="false">+J24/J$43</f>
        <v>0.124228395061728</v>
      </c>
    </row>
    <row r="25" customFormat="false" ht="12.8" hidden="false" customHeight="false" outlineLevel="0" collapsed="false">
      <c r="A25" s="210" t="n">
        <v>76</v>
      </c>
      <c r="B25" s="211" t="n">
        <v>1995</v>
      </c>
      <c r="C25" s="212" t="n">
        <v>2114</v>
      </c>
      <c r="D25" s="212" t="n">
        <v>198</v>
      </c>
      <c r="E25" s="212" t="n">
        <v>659</v>
      </c>
      <c r="F25" s="212" t="n">
        <v>346</v>
      </c>
      <c r="G25" s="212" t="n">
        <v>2098</v>
      </c>
      <c r="H25" s="212" t="n">
        <v>288</v>
      </c>
      <c r="I25" s="212" t="n">
        <v>159</v>
      </c>
      <c r="J25" s="213" t="n">
        <v>1196</v>
      </c>
      <c r="K25" s="54" t="n">
        <f aca="false">+H25+I25+E25+F25</f>
        <v>1452</v>
      </c>
      <c r="L25" s="209" t="n">
        <f aca="false">+K25/(E25+F25+G25)</f>
        <v>0.46793425717048</v>
      </c>
      <c r="M25" s="209" t="n">
        <f aca="false">+B25/B$43</f>
        <v>0.0235821177805622</v>
      </c>
      <c r="N25" s="209" t="n">
        <f aca="false">+J25/J$43</f>
        <v>0.0249416082749416</v>
      </c>
    </row>
    <row r="26" customFormat="false" ht="12.8" hidden="false" customHeight="false" outlineLevel="0" collapsed="false">
      <c r="A26" s="210" t="n">
        <v>77</v>
      </c>
      <c r="B26" s="211" t="n">
        <v>2596</v>
      </c>
      <c r="C26" s="212" t="n">
        <v>3076</v>
      </c>
      <c r="D26" s="212" t="n">
        <v>548</v>
      </c>
      <c r="E26" s="212" t="n">
        <v>530</v>
      </c>
      <c r="F26" s="212" t="n">
        <v>370</v>
      </c>
      <c r="G26" s="212" t="n">
        <v>4101</v>
      </c>
      <c r="H26" s="212" t="n">
        <v>404</v>
      </c>
      <c r="I26" s="212" t="n">
        <v>182</v>
      </c>
      <c r="J26" s="213" t="n">
        <v>1208</v>
      </c>
      <c r="K26" s="54" t="n">
        <f aca="false">+H26+I26+E26+F26</f>
        <v>1486</v>
      </c>
      <c r="L26" s="209" t="n">
        <f aca="false">+K26/(E26+F26+G26)</f>
        <v>0.297140571885623</v>
      </c>
      <c r="M26" s="209" t="n">
        <f aca="false">+B26/B$43</f>
        <v>0.0306863046407716</v>
      </c>
      <c r="N26" s="209" t="n">
        <f aca="false">+J26/J$43</f>
        <v>0.0251918585251919</v>
      </c>
    </row>
    <row r="27" customFormat="false" ht="12.8" hidden="false" customHeight="false" outlineLevel="0" collapsed="false">
      <c r="A27" s="210" t="n">
        <v>78</v>
      </c>
      <c r="B27" s="211" t="n">
        <v>3293</v>
      </c>
      <c r="C27" s="212" t="n">
        <v>2791</v>
      </c>
      <c r="D27" s="212" t="n">
        <v>572</v>
      </c>
      <c r="E27" s="212" t="n">
        <v>610</v>
      </c>
      <c r="F27" s="212" t="n">
        <v>330</v>
      </c>
      <c r="G27" s="212" t="n">
        <v>4143</v>
      </c>
      <c r="H27" s="212" t="n">
        <v>429</v>
      </c>
      <c r="I27" s="212" t="n">
        <v>179</v>
      </c>
      <c r="J27" s="213" t="n">
        <v>1556</v>
      </c>
      <c r="K27" s="54" t="n">
        <f aca="false">+H27+I27+E27+F27</f>
        <v>1548</v>
      </c>
      <c r="L27" s="209" t="n">
        <f aca="false">+K27/(E27+F27+G27)</f>
        <v>0.304544560299036</v>
      </c>
      <c r="M27" s="209" t="n">
        <f aca="false">+B27/B$43</f>
        <v>0.038925270100948</v>
      </c>
      <c r="N27" s="209" t="n">
        <f aca="false">+J27/J$43</f>
        <v>0.0324491157824491</v>
      </c>
    </row>
    <row r="28" customFormat="false" ht="12.8" hidden="false" customHeight="false" outlineLevel="0" collapsed="false">
      <c r="A28" s="210" t="n">
        <v>86</v>
      </c>
      <c r="B28" s="211" t="n">
        <v>1290</v>
      </c>
      <c r="C28" s="212" t="n">
        <v>1554</v>
      </c>
      <c r="D28" s="212" t="n">
        <v>76</v>
      </c>
      <c r="E28" s="212" t="n">
        <v>439</v>
      </c>
      <c r="F28" s="212" t="n">
        <v>282</v>
      </c>
      <c r="G28" s="212" t="n">
        <v>1232</v>
      </c>
      <c r="H28" s="212" t="n">
        <v>196</v>
      </c>
      <c r="I28" s="212" t="n">
        <v>130</v>
      </c>
      <c r="J28" s="213" t="n">
        <v>958</v>
      </c>
      <c r="K28" s="54" t="n">
        <f aca="false">+H28+I28+E28+F28</f>
        <v>1047</v>
      </c>
      <c r="L28" s="209" t="n">
        <f aca="false">+K28/(E28+F28+G28)</f>
        <v>0.536098310291859</v>
      </c>
      <c r="M28" s="209" t="n">
        <f aca="false">+B28/B$43</f>
        <v>0.0152485874370552</v>
      </c>
      <c r="N28" s="209" t="n">
        <f aca="false">+J28/J$43</f>
        <v>0.0199783116449783</v>
      </c>
    </row>
    <row r="29" customFormat="false" ht="12.8" hidden="false" customHeight="false" outlineLevel="0" collapsed="false">
      <c r="A29" s="210" t="n">
        <v>87</v>
      </c>
      <c r="B29" s="211" t="n">
        <v>688</v>
      </c>
      <c r="C29" s="212" t="n">
        <v>873</v>
      </c>
      <c r="D29" s="212" t="n">
        <v>81</v>
      </c>
      <c r="E29" s="212" t="n">
        <v>295</v>
      </c>
      <c r="F29" s="212" t="n">
        <v>181</v>
      </c>
      <c r="G29" s="212" t="n">
        <v>694</v>
      </c>
      <c r="H29" s="212" t="n">
        <v>96</v>
      </c>
      <c r="I29" s="212" t="n">
        <v>73</v>
      </c>
      <c r="J29" s="213" t="n">
        <v>463</v>
      </c>
      <c r="K29" s="54" t="n">
        <f aca="false">+H29+I29+E29+F29</f>
        <v>645</v>
      </c>
      <c r="L29" s="209" t="n">
        <f aca="false">+K29/(E29+F29+G29)</f>
        <v>0.551282051282051</v>
      </c>
      <c r="M29" s="209" t="n">
        <f aca="false">+B29/B$43</f>
        <v>0.00813257996642947</v>
      </c>
      <c r="N29" s="209" t="n">
        <f aca="false">+J29/J$43</f>
        <v>0.00965548882215549</v>
      </c>
    </row>
    <row r="30" customFormat="false" ht="12.8" hidden="false" customHeight="false" outlineLevel="0" collapsed="false">
      <c r="A30" s="210" t="n">
        <v>91</v>
      </c>
      <c r="B30" s="211" t="n">
        <v>3493</v>
      </c>
      <c r="C30" s="212" t="n">
        <v>3156</v>
      </c>
      <c r="D30" s="212" t="n">
        <v>604</v>
      </c>
      <c r="E30" s="212" t="n">
        <v>733</v>
      </c>
      <c r="F30" s="212" t="n">
        <v>346</v>
      </c>
      <c r="G30" s="212" t="n">
        <v>4674</v>
      </c>
      <c r="H30" s="212" t="n">
        <v>374</v>
      </c>
      <c r="I30" s="212" t="n">
        <v>172</v>
      </c>
      <c r="J30" s="213" t="n">
        <v>1483</v>
      </c>
      <c r="K30" s="54" t="n">
        <f aca="false">+H30+I30+E30+F30</f>
        <v>1625</v>
      </c>
      <c r="L30" s="209" t="n">
        <f aca="false">+K30/(E30+F30+G30)</f>
        <v>0.282461324526334</v>
      </c>
      <c r="M30" s="209" t="n">
        <f aca="false">+B30/B$43</f>
        <v>0.0412893921842124</v>
      </c>
      <c r="N30" s="209" t="n">
        <f aca="false">+J30/J$43</f>
        <v>0.0309267600934268</v>
      </c>
    </row>
    <row r="31" customFormat="false" ht="12.8" hidden="false" customHeight="false" outlineLevel="0" collapsed="false">
      <c r="A31" s="210" t="n">
        <v>92</v>
      </c>
      <c r="B31" s="211" t="n">
        <v>3194</v>
      </c>
      <c r="C31" s="212" t="n">
        <v>2666</v>
      </c>
      <c r="D31" s="212" t="n">
        <v>529</v>
      </c>
      <c r="E31" s="212" t="n">
        <v>536</v>
      </c>
      <c r="F31" s="212" t="n">
        <v>324</v>
      </c>
      <c r="G31" s="212" t="n">
        <v>4020</v>
      </c>
      <c r="H31" s="212" t="n">
        <v>368</v>
      </c>
      <c r="I31" s="212" t="n">
        <v>173</v>
      </c>
      <c r="J31" s="213" t="n">
        <v>1489</v>
      </c>
      <c r="K31" s="54" t="n">
        <f aca="false">+H31+I31+E31+F31</f>
        <v>1401</v>
      </c>
      <c r="L31" s="209" t="n">
        <f aca="false">+K31/(E31+F31+G31)</f>
        <v>0.287090163934426</v>
      </c>
      <c r="M31" s="209" t="n">
        <f aca="false">+B31/B$43</f>
        <v>0.0377550296697321</v>
      </c>
      <c r="N31" s="209" t="n">
        <f aca="false">+J31/J$43</f>
        <v>0.0310518852185519</v>
      </c>
    </row>
    <row r="32" customFormat="false" ht="12.8" hidden="false" customHeight="false" outlineLevel="0" collapsed="false">
      <c r="A32" s="210" t="n">
        <v>93</v>
      </c>
      <c r="B32" s="211" t="n">
        <v>3976</v>
      </c>
      <c r="C32" s="212" t="n">
        <v>3003</v>
      </c>
      <c r="D32" s="212" t="n">
        <v>798</v>
      </c>
      <c r="E32" s="212" t="n">
        <v>919</v>
      </c>
      <c r="F32" s="212" t="n">
        <v>262</v>
      </c>
      <c r="G32" s="212" t="n">
        <v>5030</v>
      </c>
      <c r="H32" s="212" t="n">
        <v>927</v>
      </c>
      <c r="I32" s="212" t="n">
        <v>288</v>
      </c>
      <c r="J32" s="213" t="n">
        <v>1555</v>
      </c>
      <c r="K32" s="54" t="n">
        <f aca="false">+H32+I32+E32+F32</f>
        <v>2396</v>
      </c>
      <c r="L32" s="209" t="n">
        <f aca="false">+K32/(E32+F32+G32)</f>
        <v>0.38576718724843</v>
      </c>
      <c r="M32" s="209" t="n">
        <f aca="false">+B32/B$43</f>
        <v>0.0469987470152959</v>
      </c>
      <c r="N32" s="209" t="n">
        <f aca="false">+J32/J$43</f>
        <v>0.0324282615949283</v>
      </c>
    </row>
    <row r="33" customFormat="false" ht="12.8" hidden="false" customHeight="false" outlineLevel="0" collapsed="false">
      <c r="A33" s="210" t="n">
        <v>94</v>
      </c>
      <c r="B33" s="211" t="n">
        <v>2658</v>
      </c>
      <c r="C33" s="212" t="n">
        <v>2832</v>
      </c>
      <c r="D33" s="212" t="n">
        <v>603</v>
      </c>
      <c r="E33" s="212" t="n">
        <v>845</v>
      </c>
      <c r="F33" s="212" t="n">
        <v>388</v>
      </c>
      <c r="G33" s="212" t="n">
        <v>3315</v>
      </c>
      <c r="H33" s="212" t="n">
        <v>440</v>
      </c>
      <c r="I33" s="212" t="n">
        <v>166</v>
      </c>
      <c r="J33" s="213" t="n">
        <v>1529</v>
      </c>
      <c r="K33" s="54" t="n">
        <f aca="false">+H33+I33+E33+F33</f>
        <v>1839</v>
      </c>
      <c r="L33" s="209" t="n">
        <f aca="false">+K33/(E33+F33+G33)</f>
        <v>0.404353562005277</v>
      </c>
      <c r="M33" s="209" t="n">
        <f aca="false">+B33/B$43</f>
        <v>0.0314191824865836</v>
      </c>
      <c r="N33" s="209" t="n">
        <f aca="false">+J33/J$43</f>
        <v>0.0318860527193861</v>
      </c>
    </row>
    <row r="34" customFormat="false" ht="12.8" hidden="false" customHeight="false" outlineLevel="0" collapsed="false">
      <c r="A34" s="210" t="n">
        <v>95</v>
      </c>
      <c r="B34" s="211" t="n">
        <v>3282</v>
      </c>
      <c r="C34" s="212" t="n">
        <v>3119</v>
      </c>
      <c r="D34" s="212" t="n">
        <v>646</v>
      </c>
      <c r="E34" s="212" t="n">
        <v>685</v>
      </c>
      <c r="F34" s="212" t="n">
        <v>302</v>
      </c>
      <c r="G34" s="212" t="n">
        <v>4421</v>
      </c>
      <c r="H34" s="212" t="n">
        <v>418</v>
      </c>
      <c r="I34" s="212" t="n">
        <v>178</v>
      </c>
      <c r="J34" s="213" t="n">
        <v>1628</v>
      </c>
      <c r="K34" s="54" t="n">
        <f aca="false">+H34+I34+E34+F34</f>
        <v>1583</v>
      </c>
      <c r="L34" s="209" t="n">
        <f aca="false">+K34/(E34+F34+G34)</f>
        <v>0.29271449704142</v>
      </c>
      <c r="M34" s="209" t="n">
        <f aca="false">+B34/B$43</f>
        <v>0.0387952433863685</v>
      </c>
      <c r="N34" s="209" t="n">
        <f aca="false">+J34/J$43</f>
        <v>0.0339506172839506</v>
      </c>
    </row>
    <row r="35" customFormat="false" ht="12.8" hidden="false" customHeight="false" outlineLevel="0" collapsed="false">
      <c r="A35" s="210" t="n">
        <v>971</v>
      </c>
      <c r="B35" s="211" t="n">
        <v>751</v>
      </c>
      <c r="C35" s="212" t="n">
        <v>225</v>
      </c>
      <c r="D35" s="212" t="n">
        <v>11</v>
      </c>
      <c r="E35" s="212" t="n">
        <v>15</v>
      </c>
      <c r="F35" s="212" t="n">
        <v>71</v>
      </c>
      <c r="G35" s="212" t="n">
        <v>739</v>
      </c>
      <c r="H35" s="212" t="n">
        <v>5</v>
      </c>
      <c r="I35" s="212" t="n">
        <v>0</v>
      </c>
      <c r="J35" s="213" t="n">
        <v>160</v>
      </c>
      <c r="K35" s="54" t="n">
        <f aca="false">+H35+I35+E35+F35</f>
        <v>91</v>
      </c>
      <c r="L35" s="209" t="n">
        <f aca="false">+K35/(E35+F35+G35)</f>
        <v>0.11030303030303</v>
      </c>
      <c r="M35" s="209" t="n">
        <f aca="false">+B35/B$43</f>
        <v>0.00887727842265775</v>
      </c>
      <c r="N35" s="209" t="n">
        <f aca="false">+J35/J$43</f>
        <v>0.00333667000333667</v>
      </c>
    </row>
    <row r="36" customFormat="false" ht="12.8" hidden="false" customHeight="false" outlineLevel="0" collapsed="false">
      <c r="A36" s="210" t="n">
        <v>972</v>
      </c>
      <c r="B36" s="211" t="n">
        <v>290</v>
      </c>
      <c r="C36" s="212" t="n">
        <v>417</v>
      </c>
      <c r="D36" s="212" t="n">
        <v>296</v>
      </c>
      <c r="E36" s="212" t="n">
        <v>9</v>
      </c>
      <c r="F36" s="212" t="n">
        <v>27</v>
      </c>
      <c r="G36" s="212" t="n">
        <v>881</v>
      </c>
      <c r="H36" s="212" t="n">
        <v>0</v>
      </c>
      <c r="I36" s="212" t="n">
        <v>0</v>
      </c>
      <c r="J36" s="213" t="n">
        <v>88</v>
      </c>
      <c r="K36" s="54" t="n">
        <f aca="false">+H36+I36+E36+F36</f>
        <v>36</v>
      </c>
      <c r="L36" s="209" t="n">
        <f aca="false">+K36/(E36+F36+G36)</f>
        <v>0.0392584514721919</v>
      </c>
      <c r="M36" s="209" t="n">
        <f aca="false">+B36/B$43</f>
        <v>0.00342797702073335</v>
      </c>
      <c r="N36" s="209" t="n">
        <f aca="false">+J36/J$43</f>
        <v>0.00183516850183517</v>
      </c>
    </row>
    <row r="37" customFormat="false" ht="12.8" hidden="false" customHeight="false" outlineLevel="0" collapsed="false">
      <c r="A37" s="210" t="n">
        <v>973</v>
      </c>
      <c r="B37" s="211" t="n">
        <v>476</v>
      </c>
      <c r="C37" s="212" t="n">
        <v>2735</v>
      </c>
      <c r="D37" s="212" t="n">
        <v>438</v>
      </c>
      <c r="E37" s="212" t="n">
        <v>528</v>
      </c>
      <c r="F37" s="212" t="n">
        <v>552</v>
      </c>
      <c r="G37" s="212" t="n">
        <v>2350</v>
      </c>
      <c r="H37" s="212" t="n">
        <v>106</v>
      </c>
      <c r="I37" s="212" t="n">
        <v>41</v>
      </c>
      <c r="J37" s="213" t="n">
        <v>217</v>
      </c>
      <c r="K37" s="54" t="n">
        <f aca="false">+H37+I37+E37+F37</f>
        <v>1227</v>
      </c>
      <c r="L37" s="209" t="n">
        <f aca="false">+K37/(E37+F37+G37)</f>
        <v>0.357725947521866</v>
      </c>
      <c r="M37" s="209" t="n">
        <f aca="false">+B37/B$43</f>
        <v>0.00562661055816922</v>
      </c>
      <c r="N37" s="209" t="n">
        <f aca="false">+J37/J$43</f>
        <v>0.00452535869202536</v>
      </c>
    </row>
    <row r="38" customFormat="false" ht="12.8" hidden="false" customHeight="false" outlineLevel="0" collapsed="false">
      <c r="A38" s="210" t="n">
        <v>974</v>
      </c>
      <c r="B38" s="211" t="n">
        <v>24</v>
      </c>
      <c r="C38" s="212" t="n">
        <v>5</v>
      </c>
      <c r="D38" s="212" t="n">
        <v>1</v>
      </c>
      <c r="E38" s="212" t="n">
        <v>7</v>
      </c>
      <c r="F38" s="212" t="n">
        <v>0</v>
      </c>
      <c r="G38" s="212" t="n">
        <v>13</v>
      </c>
      <c r="H38" s="212" t="n">
        <v>13</v>
      </c>
      <c r="I38" s="212" t="n">
        <v>1</v>
      </c>
      <c r="J38" s="213" t="n">
        <v>10</v>
      </c>
      <c r="K38" s="54" t="n">
        <f aca="false">+H38+I38+E38+F38</f>
        <v>21</v>
      </c>
      <c r="L38" s="209" t="n">
        <f aca="false">+K38/(E38+F38+G38)</f>
        <v>1.05</v>
      </c>
      <c r="M38" s="209" t="n">
        <f aca="false">+B38/B$43</f>
        <v>0.000283694649991726</v>
      </c>
      <c r="N38" s="209" t="n">
        <f aca="false">+J38/J$43</f>
        <v>0.000208541875208542</v>
      </c>
    </row>
    <row r="39" customFormat="false" ht="12.8" hidden="false" customHeight="false" outlineLevel="0" collapsed="false">
      <c r="A39" s="210" t="n">
        <v>976</v>
      </c>
      <c r="B39" s="211" t="n">
        <v>2132</v>
      </c>
      <c r="C39" s="212" t="n">
        <v>3606</v>
      </c>
      <c r="D39" s="212" t="n">
        <v>108</v>
      </c>
      <c r="E39" s="212" t="n">
        <v>435</v>
      </c>
      <c r="F39" s="212" t="n">
        <v>54</v>
      </c>
      <c r="G39" s="212" t="n">
        <v>4509</v>
      </c>
      <c r="H39" s="212" t="n">
        <v>38</v>
      </c>
      <c r="I39" s="212" t="n">
        <v>29</v>
      </c>
      <c r="J39" s="213" t="n">
        <v>829</v>
      </c>
      <c r="K39" s="54" t="n">
        <f aca="false">+H39+I39+E39+F39</f>
        <v>556</v>
      </c>
      <c r="L39" s="209" t="n">
        <f aca="false">+K39/(E39+F39+G39)</f>
        <v>0.11124449779912</v>
      </c>
      <c r="M39" s="209" t="n">
        <f aca="false">+B39/B$43</f>
        <v>0.0252015414075983</v>
      </c>
      <c r="N39" s="209" t="n">
        <f aca="false">+J39/J$43</f>
        <v>0.0172881214547881</v>
      </c>
    </row>
    <row r="40" customFormat="false" ht="12.8" hidden="false" customHeight="false" outlineLevel="0" collapsed="false">
      <c r="A40" s="210" t="n">
        <v>978</v>
      </c>
      <c r="B40" s="211" t="n">
        <v>124</v>
      </c>
      <c r="C40" s="212" t="n">
        <v>68</v>
      </c>
      <c r="D40" s="212" t="n">
        <v>16</v>
      </c>
      <c r="E40" s="212" t="n">
        <v>6</v>
      </c>
      <c r="F40" s="212" t="n">
        <v>5</v>
      </c>
      <c r="G40" s="212" t="n">
        <v>172</v>
      </c>
      <c r="H40" s="212" t="n">
        <v>0</v>
      </c>
      <c r="I40" s="212" t="n">
        <v>0</v>
      </c>
      <c r="J40" s="213" t="n">
        <v>22</v>
      </c>
      <c r="K40" s="54" t="n">
        <f aca="false">+H40+I40+E40+F40</f>
        <v>11</v>
      </c>
      <c r="L40" s="209" t="n">
        <f aca="false">+K40/(E40+F40+G40)</f>
        <v>0.0601092896174863</v>
      </c>
      <c r="M40" s="209" t="n">
        <f aca="false">+B40/B$43</f>
        <v>0.00146575569162392</v>
      </c>
      <c r="N40" s="209" t="n">
        <f aca="false">+J40/J$43</f>
        <v>0.000458792125458792</v>
      </c>
    </row>
    <row r="41" customFormat="false" ht="12.8" hidden="false" customHeight="false" outlineLevel="0" collapsed="false">
      <c r="A41" s="210" t="n">
        <v>988</v>
      </c>
      <c r="B41" s="211" t="n">
        <v>1</v>
      </c>
      <c r="C41" s="212" t="n">
        <v>0</v>
      </c>
      <c r="D41" s="212" t="n">
        <v>0</v>
      </c>
      <c r="E41" s="212" t="n">
        <v>1</v>
      </c>
      <c r="F41" s="212" t="n">
        <v>0</v>
      </c>
      <c r="G41" s="212" t="n">
        <v>0</v>
      </c>
      <c r="H41" s="212" t="n">
        <v>0</v>
      </c>
      <c r="I41" s="212" t="n">
        <v>0</v>
      </c>
      <c r="J41" s="213" t="n">
        <v>0</v>
      </c>
      <c r="K41" s="54" t="n">
        <f aca="false">+H41+I41+E41+F41</f>
        <v>1</v>
      </c>
      <c r="L41" s="209" t="n">
        <f aca="false">+K41/(E41+F41+G41)</f>
        <v>1</v>
      </c>
      <c r="M41" s="209" t="n">
        <f aca="false">+B41/B$43</f>
        <v>1.18206104163219E-005</v>
      </c>
      <c r="N41" s="209" t="n">
        <f aca="false">+J41/J$43</f>
        <v>0</v>
      </c>
    </row>
    <row r="42" customFormat="false" ht="12.8" hidden="false" customHeight="false" outlineLevel="0" collapsed="false">
      <c r="A42" s="210" t="n">
        <v>999</v>
      </c>
      <c r="B42" s="214" t="n">
        <v>44</v>
      </c>
      <c r="C42" s="215" t="n">
        <v>64</v>
      </c>
      <c r="D42" s="215" t="n">
        <v>61</v>
      </c>
      <c r="E42" s="215" t="n">
        <v>0</v>
      </c>
      <c r="F42" s="215" t="n">
        <v>3</v>
      </c>
      <c r="G42" s="215" t="n">
        <v>8</v>
      </c>
      <c r="H42" s="215" t="n">
        <v>2</v>
      </c>
      <c r="I42" s="215" t="n">
        <v>0</v>
      </c>
      <c r="J42" s="216" t="n">
        <v>43</v>
      </c>
      <c r="K42" s="54" t="n">
        <f aca="false">+H42+I42+E42+F42</f>
        <v>5</v>
      </c>
      <c r="L42" s="209" t="n">
        <f aca="false">+K42/(E42+F42+G42)</f>
        <v>0.454545454545455</v>
      </c>
      <c r="M42" s="209" t="n">
        <f aca="false">+B42/B$43</f>
        <v>0.000520106858318164</v>
      </c>
      <c r="N42" s="209" t="n">
        <f aca="false">+J42/J$43</f>
        <v>0.00089673006339673</v>
      </c>
    </row>
    <row r="43" customFormat="false" ht="12.8" hidden="false" customHeight="false" outlineLevel="0" collapsed="false">
      <c r="A43" s="217" t="s">
        <v>699</v>
      </c>
      <c r="B43" s="218" t="n">
        <v>84598</v>
      </c>
      <c r="C43" s="219" t="n">
        <v>89256</v>
      </c>
      <c r="D43" s="219" t="n">
        <v>13808</v>
      </c>
      <c r="E43" s="219" t="n">
        <v>22550</v>
      </c>
      <c r="F43" s="219" t="n">
        <v>13369</v>
      </c>
      <c r="G43" s="219" t="n">
        <v>102849</v>
      </c>
      <c r="H43" s="219" t="n">
        <v>12204</v>
      </c>
      <c r="I43" s="219" t="n">
        <v>6261</v>
      </c>
      <c r="J43" s="220" t="n">
        <v>47952</v>
      </c>
      <c r="K43" s="54" t="n">
        <f aca="false">+H43+I43+E43+F43</f>
        <v>54384</v>
      </c>
      <c r="L43" s="209" t="n">
        <f aca="false">+K43/(E43+F43+G43)</f>
        <v>0.391905914908336</v>
      </c>
      <c r="M43" s="209" t="n">
        <f aca="false">+B43/B$43</f>
        <v>1</v>
      </c>
      <c r="N43" s="209" t="n">
        <f aca="false">+J43/J$43</f>
        <v>1</v>
      </c>
    </row>
  </sheetData>
  <autoFilter ref="A1:N43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1"/>
  <sheetViews>
    <sheetView showFormulas="false" showGridLines="true" showRowColHeaders="true" showZeros="true" rightToLeft="false" tabSelected="false" showOutlineSymbols="true" defaultGridColor="true" view="normal" topLeftCell="E1" colorId="64" zoomScale="181" zoomScaleNormal="181" zoomScalePageLayoutView="100" workbookViewId="0">
      <selection pane="topLeft" activeCell="M16" activeCellId="0" sqref="M16"/>
    </sheetView>
  </sheetViews>
  <sheetFormatPr defaultColWidth="11.7421875" defaultRowHeight="12.8" zeroHeight="false" outlineLevelRow="0" outlineLevelCol="0"/>
  <cols>
    <col collapsed="false" customWidth="true" hidden="false" outlineLevel="0" max="1" min="1" style="221" width="11.52"/>
    <col collapsed="false" customWidth="true" hidden="false" outlineLevel="0" max="10" min="2" style="99" width="11.52"/>
  </cols>
  <sheetData>
    <row r="1" customFormat="false" ht="12.8" hidden="false" customHeight="false" outlineLevel="0" collapsed="false">
      <c r="A1" s="222" t="s">
        <v>563</v>
      </c>
      <c r="B1" s="223" t="s">
        <v>565</v>
      </c>
      <c r="C1" s="224" t="s">
        <v>700</v>
      </c>
      <c r="D1" s="224" t="s">
        <v>10</v>
      </c>
      <c r="E1" s="224" t="s">
        <v>701</v>
      </c>
      <c r="F1" s="224" t="s">
        <v>702</v>
      </c>
      <c r="G1" s="224" t="s">
        <v>17</v>
      </c>
      <c r="H1" s="224" t="s">
        <v>23</v>
      </c>
      <c r="I1" s="224" t="s">
        <v>703</v>
      </c>
      <c r="J1" s="225" t="s">
        <v>575</v>
      </c>
      <c r="K1" s="54" t="s">
        <v>704</v>
      </c>
      <c r="L1" s="54" t="s">
        <v>705</v>
      </c>
      <c r="M1" s="54" t="s">
        <v>706</v>
      </c>
      <c r="N1" s="54" t="s">
        <v>707</v>
      </c>
      <c r="O1" s="54" t="s">
        <v>708</v>
      </c>
      <c r="P1" s="54" t="s">
        <v>709</v>
      </c>
      <c r="Q1" s="54" t="s">
        <v>710</v>
      </c>
      <c r="R1" s="54" t="s">
        <v>711</v>
      </c>
      <c r="S1" s="54" t="s">
        <v>712</v>
      </c>
      <c r="T1" s="54" t="s">
        <v>713</v>
      </c>
    </row>
    <row r="2" customFormat="false" ht="12.8" hidden="false" customHeight="false" outlineLevel="0" collapsed="false">
      <c r="A2" s="226" t="n">
        <v>1</v>
      </c>
      <c r="B2" s="227" t="n">
        <v>875</v>
      </c>
      <c r="C2" s="228" t="n">
        <v>293</v>
      </c>
      <c r="D2" s="228" t="n">
        <v>27</v>
      </c>
      <c r="E2" s="228" t="n">
        <v>21</v>
      </c>
      <c r="F2" s="228" t="n">
        <v>76</v>
      </c>
      <c r="G2" s="228" t="n">
        <v>911</v>
      </c>
      <c r="H2" s="228" t="n">
        <v>5</v>
      </c>
      <c r="I2" s="228" t="n">
        <v>0</v>
      </c>
      <c r="J2" s="229" t="n">
        <v>182</v>
      </c>
      <c r="K2" s="209" t="n">
        <f aca="false">C2/C$21</f>
        <v>0.00328269248005736</v>
      </c>
      <c r="L2" s="209" t="n">
        <f aca="false">D2/D$21</f>
        <v>0.00195538818076477</v>
      </c>
      <c r="M2" s="209" t="n">
        <f aca="false">(C2+D2)/(C$21+D$21)</f>
        <v>0.00310486687883257</v>
      </c>
      <c r="N2" s="209" t="n">
        <f aca="false">+E2/E$21</f>
        <v>0.000931263858093126</v>
      </c>
      <c r="O2" s="209" t="n">
        <f aca="false">+F2/F$21</f>
        <v>0.00568479317824819</v>
      </c>
      <c r="P2" s="209" t="n">
        <f aca="false">+G2/G$21</f>
        <v>0.00885764567472703</v>
      </c>
      <c r="Q2" s="209" t="n">
        <f aca="false">(E2+F2+G2)/(E$21+F$21+G$21)</f>
        <v>0.00726392251815981</v>
      </c>
      <c r="R2" s="209" t="n">
        <f aca="false">+H2/H$21</f>
        <v>0.000409701737135365</v>
      </c>
      <c r="S2" s="209" t="n">
        <f aca="false">+I2/I$21</f>
        <v>0</v>
      </c>
      <c r="T2" s="209" t="n">
        <f aca="false">+J2/J$21</f>
        <v>0.00379546212879546</v>
      </c>
    </row>
    <row r="3" customFormat="false" ht="12.8" hidden="false" customHeight="false" outlineLevel="0" collapsed="false">
      <c r="A3" s="230" t="n">
        <v>2</v>
      </c>
      <c r="B3" s="231" t="n">
        <v>290</v>
      </c>
      <c r="C3" s="232" t="n">
        <v>417</v>
      </c>
      <c r="D3" s="232" t="n">
        <v>296</v>
      </c>
      <c r="E3" s="232" t="n">
        <v>9</v>
      </c>
      <c r="F3" s="232" t="n">
        <v>27</v>
      </c>
      <c r="G3" s="232" t="n">
        <v>881</v>
      </c>
      <c r="H3" s="232" t="n">
        <v>0</v>
      </c>
      <c r="I3" s="232" t="n">
        <v>0</v>
      </c>
      <c r="J3" s="233" t="n">
        <v>88</v>
      </c>
      <c r="K3" s="209" t="n">
        <f aca="false">C3/C$21</f>
        <v>0.00467195482656628</v>
      </c>
      <c r="L3" s="209" t="n">
        <f aca="false">D3/D$21</f>
        <v>0.0214368482039397</v>
      </c>
      <c r="M3" s="209" t="n">
        <f aca="false">(C3+D3)/(C$21+D$21)</f>
        <v>0.00691803151439882</v>
      </c>
      <c r="N3" s="209" t="n">
        <f aca="false">+E3/E$21</f>
        <v>0.000399113082039911</v>
      </c>
      <c r="O3" s="209" t="n">
        <f aca="false">+F3/F$21</f>
        <v>0.00201959757648291</v>
      </c>
      <c r="P3" s="209" t="n">
        <f aca="false">+G3/G$21</f>
        <v>0.00856595591595446</v>
      </c>
      <c r="Q3" s="209" t="n">
        <f aca="false">(E3+F3+G3)/(E$21+F$21+G$21)</f>
        <v>0.00660815173527038</v>
      </c>
      <c r="R3" s="209" t="n">
        <f aca="false">+H3/H$21</f>
        <v>0</v>
      </c>
      <c r="S3" s="209" t="n">
        <f aca="false">+I3/I$21</f>
        <v>0</v>
      </c>
      <c r="T3" s="209" t="n">
        <f aca="false">+J3/J$21</f>
        <v>0.00183516850183517</v>
      </c>
    </row>
    <row r="4" customFormat="false" ht="12.8" hidden="false" customHeight="false" outlineLevel="0" collapsed="false">
      <c r="A4" s="230" t="n">
        <v>3</v>
      </c>
      <c r="B4" s="231" t="n">
        <v>476</v>
      </c>
      <c r="C4" s="232" t="n">
        <v>2735</v>
      </c>
      <c r="D4" s="232" t="n">
        <v>438</v>
      </c>
      <c r="E4" s="232" t="n">
        <v>528</v>
      </c>
      <c r="F4" s="232" t="n">
        <v>552</v>
      </c>
      <c r="G4" s="232" t="n">
        <v>2350</v>
      </c>
      <c r="H4" s="232" t="n">
        <v>106</v>
      </c>
      <c r="I4" s="232" t="n">
        <v>41</v>
      </c>
      <c r="J4" s="233" t="n">
        <v>217</v>
      </c>
      <c r="K4" s="209" t="n">
        <f aca="false">C4/C$21</f>
        <v>0.0306421977234023</v>
      </c>
      <c r="L4" s="209" t="n">
        <f aca="false">D4/D$21</f>
        <v>0.031720741599073</v>
      </c>
      <c r="M4" s="209" t="n">
        <f aca="false">(C4+D4)/(C$21+D$21)</f>
        <v>0.0307866956454242</v>
      </c>
      <c r="N4" s="209" t="n">
        <f aca="false">+E4/E$21</f>
        <v>0.0234146341463415</v>
      </c>
      <c r="O4" s="209" t="n">
        <f aca="false">+F4/F$21</f>
        <v>0.0412895504525395</v>
      </c>
      <c r="P4" s="209" t="n">
        <f aca="false">+G4/G$21</f>
        <v>0.0228490311038513</v>
      </c>
      <c r="Q4" s="209" t="n">
        <f aca="false">(E4+F4+G4)/(E$21+F$21+G$21)</f>
        <v>0.0247175141242938</v>
      </c>
      <c r="R4" s="209" t="n">
        <f aca="false">+H4/H$21</f>
        <v>0.00868567682726975</v>
      </c>
      <c r="S4" s="209" t="n">
        <f aca="false">+I4/I$21</f>
        <v>0.00654847468455518</v>
      </c>
      <c r="T4" s="209" t="n">
        <f aca="false">+J4/J$21</f>
        <v>0.00452535869202536</v>
      </c>
    </row>
    <row r="5" customFormat="false" ht="12.8" hidden="false" customHeight="false" outlineLevel="0" collapsed="false">
      <c r="A5" s="230" t="n">
        <v>6</v>
      </c>
      <c r="B5" s="231" t="n">
        <v>2132</v>
      </c>
      <c r="C5" s="232" t="n">
        <v>3606</v>
      </c>
      <c r="D5" s="232" t="n">
        <v>108</v>
      </c>
      <c r="E5" s="232" t="n">
        <v>435</v>
      </c>
      <c r="F5" s="232" t="n">
        <v>54</v>
      </c>
      <c r="G5" s="232" t="n">
        <v>4509</v>
      </c>
      <c r="H5" s="232" t="n">
        <v>38</v>
      </c>
      <c r="I5" s="232" t="n">
        <v>29</v>
      </c>
      <c r="J5" s="233" t="n">
        <v>829</v>
      </c>
      <c r="K5" s="209" t="n">
        <f aca="false">C5/C$21</f>
        <v>0.0404006453347674</v>
      </c>
      <c r="L5" s="209" t="n">
        <f aca="false">D5/D$21</f>
        <v>0.0078215527230591</v>
      </c>
      <c r="M5" s="209" t="n">
        <f aca="false">(C5+D5)/(C$21+D$21)</f>
        <v>0.0360358612124505</v>
      </c>
      <c r="N5" s="209" t="n">
        <f aca="false">+E5/E$21</f>
        <v>0.019290465631929</v>
      </c>
      <c r="O5" s="209" t="n">
        <f aca="false">+F5/F$21</f>
        <v>0.00403919515296582</v>
      </c>
      <c r="P5" s="209" t="n">
        <f aca="false">+G5/G$21</f>
        <v>0.0438409707435172</v>
      </c>
      <c r="Q5" s="209" t="n">
        <f aca="false">(E5+F5+G5)/(E$21+F$21+G$21)</f>
        <v>0.0360169491525424</v>
      </c>
      <c r="R5" s="209" t="n">
        <f aca="false">+H5/H$21</f>
        <v>0.00311373320222878</v>
      </c>
      <c r="S5" s="209" t="n">
        <f aca="false">+I5/I$21</f>
        <v>0.0046318479476122</v>
      </c>
      <c r="T5" s="209" t="n">
        <f aca="false">+J5/J$21</f>
        <v>0.0172881214547881</v>
      </c>
    </row>
    <row r="6" customFormat="false" ht="12.8" hidden="false" customHeight="false" outlineLevel="0" collapsed="false">
      <c r="A6" s="230" t="n">
        <v>8</v>
      </c>
      <c r="B6" s="231" t="n">
        <v>24</v>
      </c>
      <c r="C6" s="232" t="n">
        <v>5</v>
      </c>
      <c r="D6" s="232" t="n">
        <v>1</v>
      </c>
      <c r="E6" s="232" t="n">
        <v>7</v>
      </c>
      <c r="F6" s="232" t="n">
        <v>0</v>
      </c>
      <c r="G6" s="232" t="n">
        <v>13</v>
      </c>
      <c r="H6" s="232" t="n">
        <v>13</v>
      </c>
      <c r="I6" s="232" t="n">
        <v>1</v>
      </c>
      <c r="J6" s="233" t="n">
        <v>10</v>
      </c>
      <c r="K6" s="209" t="n">
        <f aca="false">C6/C$21</f>
        <v>5.60186430043919E-005</v>
      </c>
      <c r="L6" s="209" t="n">
        <f aca="false">D6/D$21</f>
        <v>7.24217844727694E-005</v>
      </c>
      <c r="M6" s="209" t="n">
        <f aca="false">(C6+D6)/(C$21+D$21)</f>
        <v>5.82162539781107E-005</v>
      </c>
      <c r="N6" s="209" t="n">
        <f aca="false">+E6/E$21</f>
        <v>0.000310421286031042</v>
      </c>
      <c r="O6" s="209" t="n">
        <f aca="false">+F6/F$21</f>
        <v>0</v>
      </c>
      <c r="P6" s="209" t="n">
        <f aca="false">+G6/G$21</f>
        <v>0.000126398895468113</v>
      </c>
      <c r="Q6" s="209" t="n">
        <f aca="false">(E6+F6+G6)/(E$21+F$21+G$21)</f>
        <v>0.000144125446788885</v>
      </c>
      <c r="R6" s="209" t="n">
        <f aca="false">+H6/H$21</f>
        <v>0.00106522451655195</v>
      </c>
      <c r="S6" s="209" t="n">
        <f aca="false">+I6/I$21</f>
        <v>0.000159718894745248</v>
      </c>
      <c r="T6" s="209" t="n">
        <f aca="false">+J6/J$21</f>
        <v>0.000208541875208542</v>
      </c>
    </row>
    <row r="7" customFormat="false" ht="12.8" hidden="false" customHeight="false" outlineLevel="0" collapsed="false">
      <c r="A7" s="230" t="n">
        <v>11</v>
      </c>
      <c r="B7" s="231" t="n">
        <v>31853</v>
      </c>
      <c r="C7" s="232" t="n">
        <v>29027</v>
      </c>
      <c r="D7" s="232" t="n">
        <v>5776</v>
      </c>
      <c r="E7" s="232" t="n">
        <v>6832</v>
      </c>
      <c r="F7" s="232" t="n">
        <v>4091</v>
      </c>
      <c r="G7" s="232" t="n">
        <v>39178</v>
      </c>
      <c r="H7" s="232" t="n">
        <v>4463</v>
      </c>
      <c r="I7" s="232" t="n">
        <v>2102</v>
      </c>
      <c r="J7" s="233" t="n">
        <v>16405</v>
      </c>
      <c r="K7" s="209" t="n">
        <f aca="false">C7/C$21</f>
        <v>0.325210630097696</v>
      </c>
      <c r="L7" s="209" t="n">
        <f aca="false">D7/D$21</f>
        <v>0.418308227114716</v>
      </c>
      <c r="M7" s="209" t="n">
        <f aca="false">(C7+D7)/(C$21+D$21)</f>
        <v>0.337683381200031</v>
      </c>
      <c r="N7" s="209" t="n">
        <f aca="false">+E7/E$21</f>
        <v>0.302971175166297</v>
      </c>
      <c r="O7" s="209" t="n">
        <f aca="false">+F7/F$21</f>
        <v>0.306006432792281</v>
      </c>
      <c r="P7" s="209" t="n">
        <f aca="false">+G7/G$21</f>
        <v>0.380927378973058</v>
      </c>
      <c r="Q7" s="209" t="n">
        <f aca="false">(E7+F7+G7)/(E$21+F$21+G$21)</f>
        <v>0.361041450478496</v>
      </c>
      <c r="R7" s="209" t="n">
        <f aca="false">+H7/H$21</f>
        <v>0.365699770567027</v>
      </c>
      <c r="S7" s="209" t="n">
        <f aca="false">+I7/I$21</f>
        <v>0.335729116754512</v>
      </c>
      <c r="T7" s="209" t="n">
        <f aca="false">+J7/J$21</f>
        <v>0.342112946279613</v>
      </c>
    </row>
    <row r="8" customFormat="false" ht="12.8" hidden="false" customHeight="false" outlineLevel="0" collapsed="false">
      <c r="A8" s="230" t="n">
        <v>24</v>
      </c>
      <c r="B8" s="231" t="n">
        <v>2810</v>
      </c>
      <c r="C8" s="232" t="n">
        <v>2784</v>
      </c>
      <c r="D8" s="232" t="n">
        <v>315</v>
      </c>
      <c r="E8" s="232" t="n">
        <v>1007</v>
      </c>
      <c r="F8" s="232" t="n">
        <v>520</v>
      </c>
      <c r="G8" s="232" t="n">
        <v>2877</v>
      </c>
      <c r="H8" s="232" t="n">
        <v>440</v>
      </c>
      <c r="I8" s="232" t="n">
        <v>233</v>
      </c>
      <c r="J8" s="233" t="n">
        <v>1480</v>
      </c>
      <c r="K8" s="209" t="n">
        <f aca="false">C8/C$21</f>
        <v>0.0311911804248454</v>
      </c>
      <c r="L8" s="209" t="n">
        <f aca="false">D8/D$21</f>
        <v>0.0228128621089224</v>
      </c>
      <c r="M8" s="209" t="n">
        <f aca="false">(C8+D8)/(C$21+D$21)</f>
        <v>0.0300686951796942</v>
      </c>
      <c r="N8" s="209" t="n">
        <f aca="false">+E8/E$21</f>
        <v>0.0446563192904656</v>
      </c>
      <c r="O8" s="209" t="n">
        <f aca="false">+F8/F$21</f>
        <v>0.038895953324856</v>
      </c>
      <c r="P8" s="209" t="n">
        <f aca="false">+G8/G$21</f>
        <v>0.0279730478662894</v>
      </c>
      <c r="Q8" s="209" t="n">
        <f aca="false">(E8+F8+G8)/(E$21+F$21+G$21)</f>
        <v>0.0317364233829125</v>
      </c>
      <c r="R8" s="209" t="n">
        <f aca="false">+H8/H$21</f>
        <v>0.0360537528679122</v>
      </c>
      <c r="S8" s="209" t="n">
        <f aca="false">+I8/I$21</f>
        <v>0.0372145024756429</v>
      </c>
      <c r="T8" s="209" t="n">
        <f aca="false">+J8/J$21</f>
        <v>0.0308641975308642</v>
      </c>
    </row>
    <row r="9" customFormat="false" ht="12.8" hidden="false" customHeight="false" outlineLevel="0" collapsed="false">
      <c r="A9" s="230" t="n">
        <v>27</v>
      </c>
      <c r="B9" s="231" t="n">
        <v>2263</v>
      </c>
      <c r="C9" s="232" t="n">
        <v>3536</v>
      </c>
      <c r="D9" s="232" t="n">
        <v>289</v>
      </c>
      <c r="E9" s="232" t="n">
        <v>1139</v>
      </c>
      <c r="F9" s="232" t="n">
        <v>761</v>
      </c>
      <c r="G9" s="232" t="n">
        <v>2511</v>
      </c>
      <c r="H9" s="232" t="n">
        <v>396</v>
      </c>
      <c r="I9" s="232" t="n">
        <v>196</v>
      </c>
      <c r="J9" s="233" t="n">
        <v>1646</v>
      </c>
      <c r="K9" s="209" t="n">
        <f aca="false">C9/C$21</f>
        <v>0.0396163843327059</v>
      </c>
      <c r="L9" s="209" t="n">
        <f aca="false">D9/D$21</f>
        <v>0.0209298957126304</v>
      </c>
      <c r="M9" s="209" t="n">
        <f aca="false">(C9+D9)/(C$21+D$21)</f>
        <v>0.0371128619110456</v>
      </c>
      <c r="N9" s="209" t="n">
        <f aca="false">+E9/E$21</f>
        <v>0.050509977827051</v>
      </c>
      <c r="O9" s="209" t="n">
        <f aca="false">+F9/F$21</f>
        <v>0.056922731692722</v>
      </c>
      <c r="P9" s="209" t="n">
        <f aca="false">+G9/G$21</f>
        <v>0.0244144328092641</v>
      </c>
      <c r="Q9" s="209" t="n">
        <f aca="false">(E9+F9+G9)/(E$21+F$21+G$21)</f>
        <v>0.0317868672892886</v>
      </c>
      <c r="R9" s="209" t="n">
        <f aca="false">+H9/H$21</f>
        <v>0.0324483775811209</v>
      </c>
      <c r="S9" s="209" t="n">
        <f aca="false">+I9/I$21</f>
        <v>0.0313049033700687</v>
      </c>
      <c r="T9" s="209" t="n">
        <f aca="false">+J9/J$21</f>
        <v>0.034325992659326</v>
      </c>
    </row>
    <row r="10" customFormat="false" ht="12.8" hidden="false" customHeight="false" outlineLevel="0" collapsed="false">
      <c r="A10" s="230" t="n">
        <v>28</v>
      </c>
      <c r="B10" s="231" t="n">
        <v>3457</v>
      </c>
      <c r="C10" s="232" t="n">
        <v>3730</v>
      </c>
      <c r="D10" s="232" t="n">
        <v>398</v>
      </c>
      <c r="E10" s="232" t="n">
        <v>1112</v>
      </c>
      <c r="F10" s="232" t="n">
        <v>760</v>
      </c>
      <c r="G10" s="232" t="n">
        <v>3535</v>
      </c>
      <c r="H10" s="232" t="n">
        <v>587</v>
      </c>
      <c r="I10" s="232" t="n">
        <v>303</v>
      </c>
      <c r="J10" s="233" t="n">
        <v>2124</v>
      </c>
      <c r="K10" s="209" t="n">
        <f aca="false">C10/C$21</f>
        <v>0.0417899076812763</v>
      </c>
      <c r="L10" s="209" t="n">
        <f aca="false">D10/D$21</f>
        <v>0.0288238702201622</v>
      </c>
      <c r="M10" s="209" t="n">
        <f aca="false">(C10+D10)/(C$21+D$21)</f>
        <v>0.0400527827369402</v>
      </c>
      <c r="N10" s="209" t="n">
        <f aca="false">+E10/E$21</f>
        <v>0.0493126385809313</v>
      </c>
      <c r="O10" s="209" t="n">
        <f aca="false">+F10/F$21</f>
        <v>0.0568479317824819</v>
      </c>
      <c r="P10" s="209" t="n">
        <f aca="false">+G10/G$21</f>
        <v>0.0343707765753678</v>
      </c>
      <c r="Q10" s="209" t="n">
        <f aca="false">(E10+F10+G10)/(E$21+F$21+G$21)</f>
        <v>0.0389643145393751</v>
      </c>
      <c r="R10" s="209" t="n">
        <f aca="false">+H10/H$21</f>
        <v>0.0480989839396919</v>
      </c>
      <c r="S10" s="209" t="n">
        <f aca="false">+I10/I$21</f>
        <v>0.0483948251078103</v>
      </c>
      <c r="T10" s="209" t="n">
        <f aca="false">+J10/J$21</f>
        <v>0.0442942942942943</v>
      </c>
    </row>
    <row r="11" customFormat="false" ht="12.8" hidden="false" customHeight="false" outlineLevel="0" collapsed="false">
      <c r="A11" s="230" t="n">
        <v>32</v>
      </c>
      <c r="B11" s="231" t="n">
        <v>4351</v>
      </c>
      <c r="C11" s="232" t="n">
        <v>4102</v>
      </c>
      <c r="D11" s="232" t="n">
        <v>379</v>
      </c>
      <c r="E11" s="232" t="n">
        <v>1357</v>
      </c>
      <c r="F11" s="232" t="n">
        <v>740</v>
      </c>
      <c r="G11" s="232" t="n">
        <v>4589</v>
      </c>
      <c r="H11" s="232" t="n">
        <v>624</v>
      </c>
      <c r="I11" s="232" t="n">
        <v>323</v>
      </c>
      <c r="J11" s="233" t="n">
        <v>2041</v>
      </c>
      <c r="K11" s="209" t="n">
        <f aca="false">C11/C$21</f>
        <v>0.0459576947208031</v>
      </c>
      <c r="L11" s="209" t="n">
        <f aca="false">D11/D$21</f>
        <v>0.0274478563151796</v>
      </c>
      <c r="M11" s="209" t="n">
        <f aca="false">(C11+D11)/(C$21+D$21)</f>
        <v>0.0434778390126523</v>
      </c>
      <c r="N11" s="209" t="n">
        <f aca="false">+E11/E$21</f>
        <v>0.0601773835920177</v>
      </c>
      <c r="O11" s="209" t="n">
        <f aca="false">+F11/F$21</f>
        <v>0.0553519335776797</v>
      </c>
      <c r="P11" s="209" t="n">
        <f aca="false">+G11/G$21</f>
        <v>0.044618810100244</v>
      </c>
      <c r="Q11" s="209" t="n">
        <f aca="false">(E11+F11+G11)/(E$21+F$21+G$21)</f>
        <v>0.0481811368615243</v>
      </c>
      <c r="R11" s="209" t="n">
        <f aca="false">+H11/H$21</f>
        <v>0.0511307767944936</v>
      </c>
      <c r="S11" s="209" t="n">
        <f aca="false">+I11/I$21</f>
        <v>0.0515892030027152</v>
      </c>
      <c r="T11" s="209" t="n">
        <f aca="false">+J11/J$21</f>
        <v>0.0425633967300634</v>
      </c>
    </row>
    <row r="12" customFormat="false" ht="12.8" hidden="false" customHeight="false" outlineLevel="0" collapsed="false">
      <c r="A12" s="230" t="n">
        <v>44</v>
      </c>
      <c r="B12" s="231" t="n">
        <v>5959</v>
      </c>
      <c r="C12" s="232" t="n">
        <v>7744</v>
      </c>
      <c r="D12" s="232" t="n">
        <v>1508</v>
      </c>
      <c r="E12" s="232" t="n">
        <v>2061</v>
      </c>
      <c r="F12" s="232" t="n">
        <v>1097</v>
      </c>
      <c r="G12" s="232" t="n">
        <v>7502</v>
      </c>
      <c r="H12" s="232" t="n">
        <v>972</v>
      </c>
      <c r="I12" s="232" t="n">
        <v>524</v>
      </c>
      <c r="J12" s="233" t="n">
        <v>4428</v>
      </c>
      <c r="K12" s="209" t="n">
        <f aca="false">C12/C$21</f>
        <v>0.0867616742852021</v>
      </c>
      <c r="L12" s="209" t="n">
        <f aca="false">D12/D$21</f>
        <v>0.109212050984936</v>
      </c>
      <c r="M12" s="209" t="n">
        <f aca="false">(C12+D12)/(C$21+D$21)</f>
        <v>0.0897694636342467</v>
      </c>
      <c r="N12" s="209" t="n">
        <f aca="false">+E12/E$21</f>
        <v>0.0913968957871397</v>
      </c>
      <c r="O12" s="209" t="n">
        <f aca="false">+F12/F$21</f>
        <v>0.0820555015333982</v>
      </c>
      <c r="P12" s="209" t="n">
        <f aca="false">+G12/G$21</f>
        <v>0.0729418856770606</v>
      </c>
      <c r="Q12" s="209" t="n">
        <f aca="false">(E12+F12+G12)/(E$21+F$21+G$21)</f>
        <v>0.0768188631384757</v>
      </c>
      <c r="R12" s="209" t="n">
        <f aca="false">+H12/H$21</f>
        <v>0.079646017699115</v>
      </c>
      <c r="S12" s="209" t="n">
        <f aca="false">+I12/I$21</f>
        <v>0.0836927008465102</v>
      </c>
      <c r="T12" s="209" t="n">
        <f aca="false">+J12/J$21</f>
        <v>0.0923423423423423</v>
      </c>
    </row>
    <row r="13" customFormat="false" ht="12.8" hidden="false" customHeight="false" outlineLevel="0" collapsed="false">
      <c r="A13" s="230" t="n">
        <v>52</v>
      </c>
      <c r="B13" s="231" t="n">
        <v>4553</v>
      </c>
      <c r="C13" s="232" t="n">
        <v>4093</v>
      </c>
      <c r="D13" s="232" t="n">
        <v>471</v>
      </c>
      <c r="E13" s="232" t="n">
        <v>1750</v>
      </c>
      <c r="F13" s="232" t="n">
        <v>612</v>
      </c>
      <c r="G13" s="232" t="n">
        <v>4313</v>
      </c>
      <c r="H13" s="232" t="n">
        <v>710</v>
      </c>
      <c r="I13" s="232" t="n">
        <v>318</v>
      </c>
      <c r="J13" s="233" t="n">
        <v>2391</v>
      </c>
      <c r="K13" s="209" t="n">
        <f aca="false">C13/C$21</f>
        <v>0.0458568611633952</v>
      </c>
      <c r="L13" s="209" t="n">
        <f aca="false">D13/D$21</f>
        <v>0.0341106604866744</v>
      </c>
      <c r="M13" s="209" t="n">
        <f aca="false">(C13+D13)/(C$21+D$21)</f>
        <v>0.0442831638593495</v>
      </c>
      <c r="N13" s="209" t="n">
        <f aca="false">+E13/E$21</f>
        <v>0.0776053215077605</v>
      </c>
      <c r="O13" s="209" t="n">
        <f aca="false">+F13/F$21</f>
        <v>0.0457775450669459</v>
      </c>
      <c r="P13" s="209" t="n">
        <f aca="false">+G13/G$21</f>
        <v>0.0419352643195364</v>
      </c>
      <c r="Q13" s="209" t="n">
        <f aca="false">(E13+F13+G13)/(E$21+F$21+G$21)</f>
        <v>0.0481018678657904</v>
      </c>
      <c r="R13" s="209" t="n">
        <f aca="false">+H13/H$21</f>
        <v>0.0581776466732219</v>
      </c>
      <c r="S13" s="209" t="n">
        <f aca="false">+I13/I$21</f>
        <v>0.050790608528989</v>
      </c>
      <c r="T13" s="209" t="n">
        <f aca="false">+J13/J$21</f>
        <v>0.0498623623623624</v>
      </c>
    </row>
    <row r="14" customFormat="false" ht="12.8" hidden="false" customHeight="false" outlineLevel="0" collapsed="false">
      <c r="A14" s="230" t="n">
        <v>53</v>
      </c>
      <c r="B14" s="231" t="n">
        <v>2542</v>
      </c>
      <c r="C14" s="232" t="n">
        <v>2727</v>
      </c>
      <c r="D14" s="232" t="n">
        <v>387</v>
      </c>
      <c r="E14" s="232" t="n">
        <v>726</v>
      </c>
      <c r="F14" s="232" t="n">
        <v>668</v>
      </c>
      <c r="G14" s="232" t="n">
        <v>2542</v>
      </c>
      <c r="H14" s="232" t="n">
        <v>404</v>
      </c>
      <c r="I14" s="232" t="n">
        <v>255</v>
      </c>
      <c r="J14" s="233" t="n">
        <v>1693</v>
      </c>
      <c r="K14" s="209" t="n">
        <f aca="false">C14/C$21</f>
        <v>0.0305525678945953</v>
      </c>
      <c r="L14" s="209" t="n">
        <f aca="false">D14/D$21</f>
        <v>0.0280272305909618</v>
      </c>
      <c r="M14" s="209" t="n">
        <f aca="false">(C14+D14)/(C$21+D$21)</f>
        <v>0.0302142358146394</v>
      </c>
      <c r="N14" s="209" t="n">
        <f aca="false">+E14/E$21</f>
        <v>0.0321951219512195</v>
      </c>
      <c r="O14" s="209" t="n">
        <f aca="false">+F14/F$21</f>
        <v>0.049966340040392</v>
      </c>
      <c r="P14" s="209" t="n">
        <f aca="false">+G14/G$21</f>
        <v>0.0247158455599957</v>
      </c>
      <c r="Q14" s="209" t="n">
        <f aca="false">(E14+F14+G14)/(E$21+F$21+G$21)</f>
        <v>0.0283638879280526</v>
      </c>
      <c r="R14" s="209" t="n">
        <f aca="false">+H14/H$21</f>
        <v>0.0331039003605375</v>
      </c>
      <c r="S14" s="209" t="n">
        <f aca="false">+I14/I$21</f>
        <v>0.0407283181600383</v>
      </c>
      <c r="T14" s="209" t="n">
        <f aca="false">+J14/J$21</f>
        <v>0.0353061394728061</v>
      </c>
    </row>
    <row r="15" customFormat="false" ht="12.8" hidden="false" customHeight="false" outlineLevel="0" collapsed="false">
      <c r="A15" s="230" t="n">
        <v>75</v>
      </c>
      <c r="B15" s="231" t="n">
        <v>4565</v>
      </c>
      <c r="C15" s="232" t="n">
        <v>4992</v>
      </c>
      <c r="D15" s="232" t="n">
        <v>552</v>
      </c>
      <c r="E15" s="232" t="n">
        <v>1392</v>
      </c>
      <c r="F15" s="232" t="n">
        <v>839</v>
      </c>
      <c r="G15" s="232" t="n">
        <v>4980</v>
      </c>
      <c r="H15" s="232" t="n">
        <v>658</v>
      </c>
      <c r="I15" s="232" t="n">
        <v>410</v>
      </c>
      <c r="J15" s="233" t="n">
        <v>2853</v>
      </c>
      <c r="K15" s="209" t="n">
        <f aca="false">C15/C$21</f>
        <v>0.0559290131755848</v>
      </c>
      <c r="L15" s="209" t="n">
        <f aca="false">D15/D$21</f>
        <v>0.0399768250289687</v>
      </c>
      <c r="M15" s="209" t="n">
        <f aca="false">(C15+D15)/(C$21+D$21)</f>
        <v>0.0537918186757743</v>
      </c>
      <c r="N15" s="209" t="n">
        <f aca="false">+E15/E$21</f>
        <v>0.061729490022173</v>
      </c>
      <c r="O15" s="209" t="n">
        <f aca="false">+F15/F$21</f>
        <v>0.0627571246914504</v>
      </c>
      <c r="P15" s="209" t="n">
        <f aca="false">+G15/G$21</f>
        <v>0.0484204999562465</v>
      </c>
      <c r="Q15" s="209" t="n">
        <f aca="false">(E15+F15+G15)/(E$21+F$21+G$21)</f>
        <v>0.0519644298397325</v>
      </c>
      <c r="R15" s="209" t="n">
        <f aca="false">+H15/H$21</f>
        <v>0.0539167486070141</v>
      </c>
      <c r="S15" s="209" t="n">
        <f aca="false">+I15/I$21</f>
        <v>0.0654847468455518</v>
      </c>
      <c r="T15" s="209" t="n">
        <f aca="false">+J15/J$21</f>
        <v>0.059496996996997</v>
      </c>
    </row>
    <row r="16" customFormat="false" ht="12.8" hidden="false" customHeight="false" outlineLevel="0" collapsed="false">
      <c r="A16" s="230" t="n">
        <v>76</v>
      </c>
      <c r="B16" s="231" t="n">
        <v>4917</v>
      </c>
      <c r="C16" s="232" t="n">
        <v>5603</v>
      </c>
      <c r="D16" s="232" t="n">
        <v>793</v>
      </c>
      <c r="E16" s="232" t="n">
        <v>1124</v>
      </c>
      <c r="F16" s="232" t="n">
        <v>800</v>
      </c>
      <c r="G16" s="232" t="n">
        <v>6044</v>
      </c>
      <c r="H16" s="232" t="n">
        <v>718</v>
      </c>
      <c r="I16" s="232" t="n">
        <v>458</v>
      </c>
      <c r="J16" s="233" t="n">
        <v>3285</v>
      </c>
      <c r="K16" s="209" t="n">
        <f aca="false">C16/C$21</f>
        <v>0.0627744913507215</v>
      </c>
      <c r="L16" s="209" t="n">
        <f aca="false">D16/D$21</f>
        <v>0.0574304750869061</v>
      </c>
      <c r="M16" s="209" t="n">
        <f aca="false">(C16+D16)/(C$21+D$21)</f>
        <v>0.062058526740666</v>
      </c>
      <c r="N16" s="209" t="n">
        <f aca="false">+E16/E$21</f>
        <v>0.0498447893569845</v>
      </c>
      <c r="O16" s="209" t="n">
        <f aca="false">+F16/F$21</f>
        <v>0.0598399281920862</v>
      </c>
      <c r="P16" s="209" t="n">
        <f aca="false">+G16/G$21</f>
        <v>0.0587657634007137</v>
      </c>
      <c r="Q16" s="209" t="n">
        <f aca="false">(E16+F16+G16)/(E$21+F$21+G$21)</f>
        <v>0.0574195780006918</v>
      </c>
      <c r="R16" s="209" t="n">
        <f aca="false">+H16/H$21</f>
        <v>0.0588331694526385</v>
      </c>
      <c r="S16" s="209" t="n">
        <f aca="false">+I16/I$21</f>
        <v>0.0731512537933238</v>
      </c>
      <c r="T16" s="209" t="n">
        <f aca="false">+J16/J$21</f>
        <v>0.068506006006006</v>
      </c>
    </row>
    <row r="17" customFormat="false" ht="12.8" hidden="false" customHeight="false" outlineLevel="0" collapsed="false">
      <c r="A17" s="230" t="n">
        <v>84</v>
      </c>
      <c r="B17" s="231" t="n">
        <v>7728</v>
      </c>
      <c r="C17" s="232" t="n">
        <v>8391</v>
      </c>
      <c r="D17" s="232" t="n">
        <v>1100</v>
      </c>
      <c r="E17" s="232" t="n">
        <v>2108</v>
      </c>
      <c r="F17" s="232" t="n">
        <v>1158</v>
      </c>
      <c r="G17" s="232" t="n">
        <v>8855</v>
      </c>
      <c r="H17" s="232" t="n">
        <v>1194</v>
      </c>
      <c r="I17" s="232" t="n">
        <v>751</v>
      </c>
      <c r="J17" s="233" t="n">
        <v>5016</v>
      </c>
      <c r="K17" s="209" t="n">
        <f aca="false">C17/C$21</f>
        <v>0.0940104866899704</v>
      </c>
      <c r="L17" s="209" t="n">
        <f aca="false">D17/D$21</f>
        <v>0.0796639629200464</v>
      </c>
      <c r="M17" s="209" t="n">
        <f aca="false">(C17+D17)/(C$21+D$21)</f>
        <v>0.0920884110843748</v>
      </c>
      <c r="N17" s="209" t="n">
        <f aca="false">+E17/E$21</f>
        <v>0.0934811529933481</v>
      </c>
      <c r="O17" s="209" t="n">
        <f aca="false">+F17/F$21</f>
        <v>0.0866182960580447</v>
      </c>
      <c r="P17" s="209" t="n">
        <f aca="false">+G17/G$21</f>
        <v>0.0860970937977034</v>
      </c>
      <c r="Q17" s="209" t="n">
        <f aca="false">(E17+F17+G17)/(E$21+F$21+G$21)</f>
        <v>0.0873472270264038</v>
      </c>
      <c r="R17" s="209" t="n">
        <f aca="false">+H17/H$21</f>
        <v>0.0978367748279253</v>
      </c>
      <c r="S17" s="209" t="n">
        <f aca="false">+I17/I$21</f>
        <v>0.119948889953682</v>
      </c>
      <c r="T17" s="209" t="n">
        <f aca="false">+J17/J$21</f>
        <v>0.104604604604605</v>
      </c>
    </row>
    <row r="18" customFormat="false" ht="12.8" hidden="false" customHeight="false" outlineLevel="0" collapsed="false">
      <c r="A18" s="230" t="n">
        <v>93</v>
      </c>
      <c r="B18" s="231" t="n">
        <v>5750</v>
      </c>
      <c r="C18" s="232" t="n">
        <v>5406</v>
      </c>
      <c r="D18" s="232" t="n">
        <v>909</v>
      </c>
      <c r="E18" s="232" t="n">
        <v>941</v>
      </c>
      <c r="F18" s="232" t="n">
        <v>611</v>
      </c>
      <c r="G18" s="232" t="n">
        <v>7244</v>
      </c>
      <c r="H18" s="232" t="n">
        <v>874</v>
      </c>
      <c r="I18" s="232" t="n">
        <v>317</v>
      </c>
      <c r="J18" s="233" t="n">
        <v>3219</v>
      </c>
      <c r="K18" s="209" t="n">
        <f aca="false">C18/C$21</f>
        <v>0.0605673568163485</v>
      </c>
      <c r="L18" s="209" t="n">
        <f aca="false">D18/D$21</f>
        <v>0.0658314020857474</v>
      </c>
      <c r="M18" s="209" t="n">
        <f aca="false">(C18+D18)/(C$21+D$21)</f>
        <v>0.0612726073119615</v>
      </c>
      <c r="N18" s="209" t="n">
        <f aca="false">+E18/E$21</f>
        <v>0.041729490022173</v>
      </c>
      <c r="O18" s="209" t="n">
        <f aca="false">+F18/F$21</f>
        <v>0.0457027451567058</v>
      </c>
      <c r="P18" s="209" t="n">
        <f aca="false">+G18/G$21</f>
        <v>0.0704333537516165</v>
      </c>
      <c r="Q18" s="209" t="n">
        <f aca="false">(E18+F18+G18)/(E$21+F$21+G$21)</f>
        <v>0.0633863714977516</v>
      </c>
      <c r="R18" s="209" t="n">
        <f aca="false">+H18/H$21</f>
        <v>0.0716158636512619</v>
      </c>
      <c r="S18" s="209" t="n">
        <f aca="false">+I18/I$21</f>
        <v>0.0506308896342437</v>
      </c>
      <c r="T18" s="209" t="n">
        <f aca="false">+J18/J$21</f>
        <v>0.0671296296296296</v>
      </c>
    </row>
    <row r="19" customFormat="false" ht="12.8" hidden="false" customHeight="false" outlineLevel="0" collapsed="false">
      <c r="A19" s="230" t="n">
        <v>94</v>
      </c>
      <c r="B19" s="231" t="n">
        <v>8</v>
      </c>
      <c r="C19" s="232" t="n">
        <v>1</v>
      </c>
      <c r="D19" s="232" t="n">
        <v>0</v>
      </c>
      <c r="E19" s="232" t="n">
        <v>0</v>
      </c>
      <c r="F19" s="232" t="n">
        <v>0</v>
      </c>
      <c r="G19" s="232" t="n">
        <v>7</v>
      </c>
      <c r="H19" s="232" t="n">
        <v>0</v>
      </c>
      <c r="I19" s="232" t="n">
        <v>0</v>
      </c>
      <c r="J19" s="233" t="n">
        <v>2</v>
      </c>
      <c r="K19" s="209" t="n">
        <f aca="false">C19/C$21</f>
        <v>1.12037286008784E-005</v>
      </c>
      <c r="L19" s="209" t="n">
        <f aca="false">D19/D$21</f>
        <v>0</v>
      </c>
      <c r="M19" s="209" t="n">
        <f aca="false">(C19+D19)/(C$21+D$21)</f>
        <v>9.70270899635178E-006</v>
      </c>
      <c r="N19" s="209" t="n">
        <f aca="false">+E19/E$21</f>
        <v>0</v>
      </c>
      <c r="O19" s="209" t="n">
        <f aca="false">+F19/F$21</f>
        <v>0</v>
      </c>
      <c r="P19" s="209" t="n">
        <f aca="false">+G19/G$21</f>
        <v>6.80609437135995E-005</v>
      </c>
      <c r="Q19" s="209" t="n">
        <f aca="false">(E19+F19+G19)/(E$21+F$21+G$21)</f>
        <v>5.04439063761098E-005</v>
      </c>
      <c r="R19" s="209" t="n">
        <f aca="false">+H19/H$21</f>
        <v>0</v>
      </c>
      <c r="S19" s="209" t="n">
        <f aca="false">+I19/I$21</f>
        <v>0</v>
      </c>
      <c r="T19" s="209" t="n">
        <f aca="false">+J19/J$21</f>
        <v>4.17083750417084E-005</v>
      </c>
    </row>
    <row r="20" customFormat="false" ht="12.8" hidden="false" customHeight="false" outlineLevel="0" collapsed="false">
      <c r="A20" s="230" t="n">
        <v>999</v>
      </c>
      <c r="B20" s="231" t="n">
        <v>44</v>
      </c>
      <c r="C20" s="232" t="n">
        <v>64</v>
      </c>
      <c r="D20" s="232" t="n">
        <v>61</v>
      </c>
      <c r="E20" s="232" t="n">
        <v>0</v>
      </c>
      <c r="F20" s="232" t="n">
        <v>3</v>
      </c>
      <c r="G20" s="232" t="n">
        <v>8</v>
      </c>
      <c r="H20" s="232" t="n">
        <v>2</v>
      </c>
      <c r="I20" s="232" t="n">
        <v>0</v>
      </c>
      <c r="J20" s="233" t="n">
        <v>43</v>
      </c>
      <c r="K20" s="209" t="n">
        <f aca="false">C20/C$21</f>
        <v>0.000717038630456216</v>
      </c>
      <c r="L20" s="209" t="n">
        <f aca="false">D20/D$21</f>
        <v>0.00441772885283893</v>
      </c>
      <c r="M20" s="209" t="n">
        <f aca="false">(C20+D20)/(C$21+D$21)</f>
        <v>0.00121283862454397</v>
      </c>
      <c r="N20" s="209" t="n">
        <f aca="false">+E20/E$21</f>
        <v>0</v>
      </c>
      <c r="O20" s="209" t="n">
        <f aca="false">+F20/F$21</f>
        <v>0.000224399730720323</v>
      </c>
      <c r="P20" s="209" t="n">
        <f aca="false">+G20/G$21</f>
        <v>7.77839356726852E-005</v>
      </c>
      <c r="Q20" s="209" t="n">
        <f aca="false">(E20+F20+G20)/(E$21+F$21+G$21)</f>
        <v>7.92689957338868E-005</v>
      </c>
      <c r="R20" s="209" t="n">
        <f aca="false">+H20/H$21</f>
        <v>0.000163880694854146</v>
      </c>
      <c r="S20" s="209" t="n">
        <f aca="false">+I20/I$21</f>
        <v>0</v>
      </c>
      <c r="T20" s="209" t="n">
        <f aca="false">+J20/J$21</f>
        <v>0.00089673006339673</v>
      </c>
    </row>
    <row r="21" customFormat="false" ht="12.8" hidden="false" customHeight="false" outlineLevel="0" collapsed="false">
      <c r="A21" s="230" t="s">
        <v>501</v>
      </c>
      <c r="B21" s="231" t="n">
        <v>84598</v>
      </c>
      <c r="C21" s="232" t="n">
        <v>89256</v>
      </c>
      <c r="D21" s="232" t="n">
        <v>13808</v>
      </c>
      <c r="E21" s="232" t="n">
        <v>22550</v>
      </c>
      <c r="F21" s="232" t="n">
        <v>13369</v>
      </c>
      <c r="G21" s="232" t="n">
        <v>102849</v>
      </c>
      <c r="H21" s="232" t="n">
        <v>12204</v>
      </c>
      <c r="I21" s="232" t="n">
        <v>6261</v>
      </c>
      <c r="J21" s="233" t="n">
        <v>47952</v>
      </c>
      <c r="K21" s="209" t="n">
        <f aca="false">C21/C$21</f>
        <v>1</v>
      </c>
      <c r="L21" s="209" t="n">
        <f aca="false">D21/D$21</f>
        <v>1</v>
      </c>
      <c r="M21" s="209" t="n">
        <f aca="false">(C21+D21)/(C$21+D$21)</f>
        <v>1</v>
      </c>
      <c r="N21" s="209" t="n">
        <f aca="false">+E21/E$21</f>
        <v>1</v>
      </c>
      <c r="O21" s="209" t="n">
        <f aca="false">+F21/F$21</f>
        <v>1</v>
      </c>
      <c r="P21" s="209" t="n">
        <f aca="false">+G21/G$21</f>
        <v>1</v>
      </c>
      <c r="Q21" s="209" t="n">
        <f aca="false">(E21+F21+G21)/(E$21+F$21+G$21)</f>
        <v>1</v>
      </c>
      <c r="R21" s="209" t="n">
        <f aca="false">+H21/H$21</f>
        <v>1</v>
      </c>
      <c r="S21" s="209" t="n">
        <f aca="false">+I21/I$21</f>
        <v>1</v>
      </c>
      <c r="T21" s="209" t="n">
        <f aca="false">+J21/J$21</f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2340</TotalTime>
  <Application>LibreOffice/7.3.3.2$MacOSX_X86_64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2022-04-26T14:33:24Z</dcterms:created>
  <dc:creator/>
  <dc:description/>
  <dc:language>fr-FR</dc:language>
  <cp:lastModifiedBy/>
  <dcterms:modified xsi:type="dcterms:W3CDTF">2022-06-19T15:50:10Z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