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2.xml.rels" ContentType="application/vnd.openxmlformats-package.relationship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pivotTables/_rels/pivotTable2.xml.rels" ContentType="application/vnd.openxmlformats-package.relationships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UDA 2021 " sheetId="1" state="visible" r:id="rId2"/>
    <sheet name="REGION ACCELEREE" sheetId="2" state="visible" r:id="rId3"/>
    <sheet name="REGIONS ADA RESIDENCE" sheetId="3" state="visible" r:id="rId4"/>
    <sheet name="MOTIF" sheetId="4" state="visible" r:id="rId5"/>
    <sheet name="IRRECEVABILITES" sheetId="5" state="visible" r:id="rId6"/>
    <sheet name="RETENTION" sheetId="6" state="visible" r:id="rId7"/>
  </sheets>
  <definedNames>
    <definedName function="false" hidden="true" localSheetId="0" name="_xlnm._FilterDatabase" vbProcedure="false">'GUDA 2021 '!$A$1:$I$42</definedName>
    <definedName function="false" hidden="true" localSheetId="4" name="_xlnm._FilterDatabase" vbProcedure="false">IRRECEVABILITES!$A$1:$G$29</definedName>
    <definedName function="false" hidden="true" localSheetId="3" name="_xlnm._FilterDatabase" vbProcedure="false">MOTIF!$A$1:$E$14</definedName>
    <definedName function="false" hidden="true" localSheetId="5" name="_xlnm._FilterDatabase" vbProcedure="false">RETENTION!$A$1:$C$28</definedName>
  </definedNames>
  <calcPr iterateCount="100" refMode="A1" iterate="false" iterateDelta="0.001"/>
  <pivotCaches>
    <pivotCache cacheId="1" r:id="rId9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<sst xmlns="http://schemas.openxmlformats.org/spreadsheetml/2006/main" count="222" uniqueCount="198">
  <si>
    <t xml:space="preserve">NR</t>
  </si>
  <si>
    <t xml:space="preserve">ND</t>
  </si>
  <si>
    <t xml:space="preserve">DPT</t>
  </si>
  <si>
    <t xml:space="preserve">DA OFPRA</t>
  </si>
  <si>
    <t xml:space="preserve">ACCELEREE</t>
  </si>
  <si>
    <t xml:space="preserve">NORMALE</t>
  </si>
  <si>
    <t xml:space="preserve"> REEXAMENS</t>
  </si>
  <si>
    <t xml:space="preserve">PART ACCELEREE</t>
  </si>
  <si>
    <t xml:space="preserve">ENREGISTREMENTS</t>
  </si>
  <si>
    <t xml:space="preserve">DIFF</t>
  </si>
  <si>
    <t xml:space="preserve">PREMIERES DEMANDES RES</t>
  </si>
  <si>
    <t xml:space="preserve"> REEXAMENS RES</t>
  </si>
  <si>
    <t xml:space="preserve">DIFF APS /RES</t>
  </si>
  <si>
    <t xml:space="preserve">Alpes-Maritimes</t>
  </si>
  <si>
    <t xml:space="preserve">Bouches-du-Rhône</t>
  </si>
  <si>
    <t xml:space="preserve">Calvados</t>
  </si>
  <si>
    <t xml:space="preserve">Côte-d'Or</t>
  </si>
  <si>
    <t xml:space="preserve">Doubs</t>
  </si>
  <si>
    <t xml:space="preserve">Haute-Garonne</t>
  </si>
  <si>
    <t xml:space="preserve">Gironde</t>
  </si>
  <si>
    <t xml:space="preserve">Hérault</t>
  </si>
  <si>
    <t xml:space="preserve">Ille-et-Vilaine</t>
  </si>
  <si>
    <t xml:space="preserve">Isère</t>
  </si>
  <si>
    <t xml:space="preserve">Loire-Atlantique</t>
  </si>
  <si>
    <t xml:space="preserve">Loiret</t>
  </si>
  <si>
    <t xml:space="preserve">Maine-et-Loire</t>
  </si>
  <si>
    <t xml:space="preserve">Marne</t>
  </si>
  <si>
    <t xml:space="preserve">Moselle</t>
  </si>
  <si>
    <t xml:space="preserve">Nord</t>
  </si>
  <si>
    <t xml:space="preserve">Oise</t>
  </si>
  <si>
    <t xml:space="preserve">Puy-de-Dôme</t>
  </si>
  <si>
    <t xml:space="preserve">Bas-Rhin</t>
  </si>
  <si>
    <t xml:space="preserve">Haut-Rhin</t>
  </si>
  <si>
    <t xml:space="preserve">Rhône</t>
  </si>
  <si>
    <t xml:space="preserve">Saône-et-Loire</t>
  </si>
  <si>
    <t xml:space="preserve">Paris</t>
  </si>
  <si>
    <t xml:space="preserve">Seine-Maritime</t>
  </si>
  <si>
    <t xml:space="preserve">Seine-et-Marne</t>
  </si>
  <si>
    <t xml:space="preserve">Yvelines</t>
  </si>
  <si>
    <t xml:space="preserve">Vienne</t>
  </si>
  <si>
    <t xml:space="preserve">Haute-Vienne</t>
  </si>
  <si>
    <t xml:space="preserve">Essonne</t>
  </si>
  <si>
    <t xml:space="preserve">Hauts-de-Seine</t>
  </si>
  <si>
    <t xml:space="preserve">Seine-Saint-Denis</t>
  </si>
  <si>
    <t xml:space="preserve">Val-de-Marne</t>
  </si>
  <si>
    <t xml:space="preserve">Val DOISE</t>
  </si>
  <si>
    <t xml:space="preserve">Guadeloupe</t>
  </si>
  <si>
    <t xml:space="preserve">Martinique</t>
  </si>
  <si>
    <t xml:space="preserve">Guyane</t>
  </si>
  <si>
    <t xml:space="preserve">Réunion</t>
  </si>
  <si>
    <t xml:space="preserve">Mayotte</t>
  </si>
  <si>
    <t xml:space="preserve">AUTRES</t>
  </si>
  <si>
    <t xml:space="preserve">total</t>
  </si>
  <si>
    <t xml:space="preserve">METRO</t>
  </si>
  <si>
    <t xml:space="preserve">Données</t>
  </si>
  <si>
    <t xml:space="preserve">Somme - NORMALE</t>
  </si>
  <si>
    <t xml:space="preserve">Somme - ACCELEREE</t>
  </si>
  <si>
    <t xml:space="preserve">Somme - DA OFPRA</t>
  </si>
  <si>
    <t xml:space="preserve">Moyenne - PART ACCELEREE</t>
  </si>
  <si>
    <t xml:space="preserve">Total Résultat</t>
  </si>
  <si>
    <t xml:space="preserve">Somme - PREMIERES DEMANDES RES</t>
  </si>
  <si>
    <t xml:space="preserve">Somme - DIFF APS /RES</t>
  </si>
  <si>
    <t xml:space="preserve">MOTIF</t>
  </si>
  <si>
    <t xml:space="preserve">RAISON</t>
  </si>
  <si>
    <t xml:space="preserve">NOMBRE</t>
  </si>
  <si>
    <t xml:space="preserve">PART</t>
  </si>
  <si>
    <t xml:space="preserve">PART 1ER DA</t>
  </si>
  <si>
    <t xml:space="preserve">L531-24 1°</t>
  </si>
  <si>
    <t xml:space="preserve">PAYS CONSIDERE COMME SUR</t>
  </si>
  <si>
    <t xml:space="preserve">L531-24 2°</t>
  </si>
  <si>
    <t xml:space="preserve">REEXAMEN</t>
  </si>
  <si>
    <t xml:space="preserve">L531-24 3°</t>
  </si>
  <si>
    <t xml:space="preserve">RETENTION</t>
  </si>
  <si>
    <t xml:space="preserve">L531-26</t>
  </si>
  <si>
    <t xml:space="preserve">OFPRA</t>
  </si>
  <si>
    <t xml:space="preserve">L531-27</t>
  </si>
  <si>
    <t xml:space="preserve">AUTRES ?</t>
  </si>
  <si>
    <t xml:space="preserve">MANQUANTS </t>
  </si>
  <si>
    <t xml:space="preserve">L531-27 1°</t>
  </si>
  <si>
    <t xml:space="preserve">REFUS EMPREINTES</t>
  </si>
  <si>
    <t xml:space="preserve">L531-27 2°</t>
  </si>
  <si>
    <t xml:space="preserve">FRAUDE IDENTITE ITINÉRAIRE</t>
  </si>
  <si>
    <t xml:space="preserve">L531-27 3°</t>
  </si>
  <si>
    <t xml:space="preserve">DEMANDE +90J</t>
  </si>
  <si>
    <t xml:space="preserve">L531-27 4°</t>
  </si>
  <si>
    <t xml:space="preserve">DEMANDE APRES OQT</t>
  </si>
  <si>
    <t xml:space="preserve">L531-27 5°</t>
  </si>
  <si>
    <t xml:space="preserve">MENACE GRAVE OP</t>
  </si>
  <si>
    <t xml:space="preserve">TOTAL</t>
  </si>
  <si>
    <t xml:space="preserve">REQUALIF</t>
  </si>
  <si>
    <t xml:space="preserve">NP</t>
  </si>
  <si>
    <t xml:space="preserve">NATIONALITE</t>
  </si>
  <si>
    <t xml:space="preserve">IRRECEVABILITES</t>
  </si>
  <si>
    <t xml:space="preserve">REJETS</t>
  </si>
  <si>
    <t xml:space="preserve">PART/REJETS OFPRA</t>
  </si>
  <si>
    <t xml:space="preserve">REEXAMENS</t>
  </si>
  <si>
    <t xml:space="preserve">PART/REEX</t>
  </si>
  <si>
    <t xml:space="preserve">TYPE</t>
  </si>
  <si>
    <t xml:space="preserve">DEMANDES</t>
  </si>
  <si>
    <t xml:space="preserve">PART </t>
  </si>
  <si>
    <t xml:space="preserve">AF</t>
  </si>
  <si>
    <t xml:space="preserve">AFGHANISTAN</t>
  </si>
  <si>
    <t xml:space="preserve">1ER DA</t>
  </si>
  <si>
    <t xml:space="preserve">AL</t>
  </si>
  <si>
    <t xml:space="preserve">ALBANIE</t>
  </si>
  <si>
    <t xml:space="preserve">AM</t>
  </si>
  <si>
    <t xml:space="preserve">ARMENIE</t>
  </si>
  <si>
    <t xml:space="preserve">REOUVERTURES </t>
  </si>
  <si>
    <t xml:space="preserve">BA</t>
  </si>
  <si>
    <t xml:space="preserve">BOSNIE</t>
  </si>
  <si>
    <t xml:space="preserve">BD</t>
  </si>
  <si>
    <t xml:space="preserve">BANGLADESH</t>
  </si>
  <si>
    <t xml:space="preserve">CD</t>
  </si>
  <si>
    <t xml:space="preserve">CONGO RDC</t>
  </si>
  <si>
    <t xml:space="preserve">CI</t>
  </si>
  <si>
    <t xml:space="preserve">COTE IVOIRE</t>
  </si>
  <si>
    <t xml:space="preserve">DZ</t>
  </si>
  <si>
    <t xml:space="preserve">ALGERIE</t>
  </si>
  <si>
    <t xml:space="preserve">EG</t>
  </si>
  <si>
    <t xml:space="preserve">EGYPTE</t>
  </si>
  <si>
    <t xml:space="preserve">ER</t>
  </si>
  <si>
    <t xml:space="preserve">ERYTHREE</t>
  </si>
  <si>
    <t xml:space="preserve">GE</t>
  </si>
  <si>
    <t xml:space="preserve">GEORGIE</t>
  </si>
  <si>
    <t xml:space="preserve">GN</t>
  </si>
  <si>
    <t xml:space="preserve">GUINEE</t>
  </si>
  <si>
    <t xml:space="preserve">HT</t>
  </si>
  <si>
    <t xml:space="preserve">HAITI</t>
  </si>
  <si>
    <t xml:space="preserve">LK</t>
  </si>
  <si>
    <t xml:space="preserve">SRI LANKA</t>
  </si>
  <si>
    <t xml:space="preserve">ML</t>
  </si>
  <si>
    <t xml:space="preserve">MALI</t>
  </si>
  <si>
    <t xml:space="preserve">MR</t>
  </si>
  <si>
    <t xml:space="preserve">MAURITANIE</t>
  </si>
  <si>
    <t xml:space="preserve">NG</t>
  </si>
  <si>
    <t xml:space="preserve">NIGERIA</t>
  </si>
  <si>
    <t xml:space="preserve">PK</t>
  </si>
  <si>
    <t xml:space="preserve">PAKISTAN</t>
  </si>
  <si>
    <t xml:space="preserve">RS</t>
  </si>
  <si>
    <t xml:space="preserve">SERBIE</t>
  </si>
  <si>
    <t xml:space="preserve">RU</t>
  </si>
  <si>
    <t xml:space="preserve">RUSSIE</t>
  </si>
  <si>
    <t xml:space="preserve">SD</t>
  </si>
  <si>
    <t xml:space="preserve">SOUDAN</t>
  </si>
  <si>
    <t xml:space="preserve">SN</t>
  </si>
  <si>
    <t xml:space="preserve">SENEGAL</t>
  </si>
  <si>
    <t xml:space="preserve">SO</t>
  </si>
  <si>
    <t xml:space="preserve">SOMALIE</t>
  </si>
  <si>
    <t xml:space="preserve">SY</t>
  </si>
  <si>
    <t xml:space="preserve">SYRIE</t>
  </si>
  <si>
    <t xml:space="preserve">TD</t>
  </si>
  <si>
    <t xml:space="preserve">TCHAD</t>
  </si>
  <si>
    <t xml:space="preserve">TR</t>
  </si>
  <si>
    <t xml:space="preserve">TURQUIE</t>
  </si>
  <si>
    <t xml:space="preserve">XK</t>
  </si>
  <si>
    <t xml:space="preserve">KOSOVO</t>
  </si>
  <si>
    <t xml:space="preserve">autres</t>
  </si>
  <si>
    <t xml:space="preserve">np</t>
  </si>
  <si>
    <t xml:space="preserve">nationalité</t>
  </si>
  <si>
    <t xml:space="preserve">demande en rétention</t>
  </si>
  <si>
    <t xml:space="preserve">part</t>
  </si>
  <si>
    <t xml:space="preserve">Albanie</t>
  </si>
  <si>
    <t xml:space="preserve">Bangladesh</t>
  </si>
  <si>
    <t xml:space="preserve">Rép. Dém. Congo</t>
  </si>
  <si>
    <t xml:space="preserve">CG</t>
  </si>
  <si>
    <t xml:space="preserve">Congo</t>
  </si>
  <si>
    <t xml:space="preserve">Côte d'Ivoire</t>
  </si>
  <si>
    <t xml:space="preserve">CM</t>
  </si>
  <si>
    <t xml:space="preserve">Cameroun</t>
  </si>
  <si>
    <t xml:space="preserve">CO</t>
  </si>
  <si>
    <t xml:space="preserve">Colombie</t>
  </si>
  <si>
    <t xml:space="preserve">CU</t>
  </si>
  <si>
    <t xml:space="preserve">Cuba</t>
  </si>
  <si>
    <t xml:space="preserve">Algérie</t>
  </si>
  <si>
    <t xml:space="preserve">Égypte</t>
  </si>
  <si>
    <t xml:space="preserve">Géorgie</t>
  </si>
  <si>
    <t xml:space="preserve">Guinée</t>
  </si>
  <si>
    <t xml:space="preserve">Haïti</t>
  </si>
  <si>
    <t xml:space="preserve">IN</t>
  </si>
  <si>
    <t xml:space="preserve">Inde</t>
  </si>
  <si>
    <t xml:space="preserve">KM</t>
  </si>
  <si>
    <t xml:space="preserve">Comores</t>
  </si>
  <si>
    <t xml:space="preserve">MA</t>
  </si>
  <si>
    <t xml:space="preserve">Maroc</t>
  </si>
  <si>
    <t xml:space="preserve">MD</t>
  </si>
  <si>
    <t xml:space="preserve">Moldavie</t>
  </si>
  <si>
    <t xml:space="preserve">Mali</t>
  </si>
  <si>
    <t xml:space="preserve">Nigéria</t>
  </si>
  <si>
    <t xml:space="preserve">Pakistan</t>
  </si>
  <si>
    <t xml:space="preserve">Sénégal</t>
  </si>
  <si>
    <t xml:space="preserve">TN</t>
  </si>
  <si>
    <t xml:space="preserve">Tunisie</t>
  </si>
  <si>
    <t xml:space="preserve">Turquie</t>
  </si>
  <si>
    <t xml:space="preserve">VN</t>
  </si>
  <si>
    <t xml:space="preserve">Vietnam</t>
  </si>
  <si>
    <t xml:space="preserve">ZZZ</t>
  </si>
  <si>
    <t xml:space="preserve">Autres nationalités</t>
  </si>
  <si>
    <t xml:space="preserve">Total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</si>
</sst>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00"/>
    <numFmt numFmtId="167" formatCode="#,##0;\-#,##0;&quot;&quot;"/>
    <numFmt numFmtId="168" formatCode="0.0\ %"/>
    <numFmt numFmtId="169" formatCode="0;[RED]\-0"/>
    <numFmt numFmtId="170" formatCode="#,##0;[RED]\-#,##0"/>
    <numFmt numFmtId="171" formatCode="0.00\ %"/>
    <numFmt numFmtId="172" formatCode="\ * #,##0.00&quot;    &quot;;\-* #,##0.00&quot;    &quot;;\ * \-#&quot;    &quot;;\ @\ 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 Narrow"/>
      <family val="2"/>
      <charset val="1"/>
    </font>
    <font>
      <b val="true"/>
      <sz val="10.5"/>
      <name val="Didot"/>
      <family val="2"/>
    </font>
    <font>
      <b val="true"/>
      <sz val="8"/>
      <name val="Arial Narrow"/>
      <family val="2"/>
    </font>
    <font>
      <b val="true"/>
      <sz val="8"/>
      <name val="Didot"/>
      <family val="2"/>
    </font>
    <font>
      <sz val="8"/>
      <color rgb="FF000000"/>
      <name val="Arial Narrow"/>
      <family val="2"/>
      <charset val="1"/>
    </font>
    <font>
      <sz val="8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9353"/>
        <bgColor rgb="FF008080"/>
      </patternFill>
    </fill>
    <fill>
      <patternFill patternType="solid">
        <fgColor rgb="FFDDDDDD"/>
        <bgColor rgb="FFBEE3D3"/>
      </patternFill>
    </fill>
    <fill>
      <patternFill patternType="solid">
        <fgColor rgb="FFBEE3D3"/>
        <bgColor rgb="FFDDDDDD"/>
      </patternFill>
    </fill>
    <fill>
      <patternFill patternType="solid">
        <fgColor rgb="FF00599D"/>
        <bgColor rgb="FF004586"/>
      </patternFill>
    </fill>
    <fill>
      <patternFill patternType="solid">
        <fgColor rgb="FFADC5E7"/>
        <bgColor rgb="FF83CAFF"/>
      </patternFill>
    </fill>
    <fill>
      <patternFill patternType="solid">
        <fgColor rgb="FFCE181E"/>
        <bgColor rgb="FF993300"/>
      </patternFill>
    </fill>
    <fill>
      <patternFill patternType="solid">
        <fgColor rgb="FFFAA61A"/>
        <bgColor rgb="FFFF950E"/>
      </patternFill>
    </fill>
    <fill>
      <patternFill patternType="solid">
        <fgColor rgb="FFFFFBCC"/>
        <bgColor rgb="FFFFFFFF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thin">
        <color rgb="FF009353"/>
      </left>
      <right/>
      <top style="thin">
        <color rgb="FF009353"/>
      </top>
      <bottom/>
      <diagonal/>
    </border>
    <border diagonalUp="false" diagonalDown="false">
      <left/>
      <right/>
      <top style="thin">
        <color rgb="FF009353"/>
      </top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009353"/>
      </left>
      <right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>
        <color rgb="FF009353"/>
      </left>
      <right/>
      <top/>
      <bottom style="thin">
        <color rgb="FF009353"/>
      </bottom>
      <diagonal/>
    </border>
    <border diagonalUp="false" diagonalDown="false">
      <left/>
      <right/>
      <top/>
      <bottom style="thin">
        <color rgb="FF009353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/>
      <bottom style="thin">
        <color rgb="FF00599D"/>
      </bottom>
      <diagonal/>
    </border>
    <border diagonalUp="false" diagonalDown="false">
      <left style="thin">
        <color rgb="FF00599D"/>
      </left>
      <right/>
      <top/>
      <bottom/>
      <diagonal/>
    </border>
    <border diagonalUp="false" diagonalDown="false">
      <left/>
      <right style="thin">
        <color rgb="FF00599D"/>
      </right>
      <top/>
      <bottom/>
      <diagonal/>
    </border>
    <border diagonalUp="false" diagonalDown="false">
      <left style="thin">
        <color rgb="FF00599D"/>
      </left>
      <right/>
      <top style="thin">
        <color rgb="FF00599D"/>
      </top>
      <bottom style="thin">
        <color rgb="FF00599D"/>
      </bottom>
      <diagonal/>
    </border>
    <border diagonalUp="false" diagonalDown="false">
      <left/>
      <right/>
      <top style="thin">
        <color rgb="FF00599D"/>
      </top>
      <bottom style="thin">
        <color rgb="FF00599D"/>
      </bottom>
      <diagonal/>
    </border>
    <border diagonalUp="false" diagonalDown="false">
      <left/>
      <right style="thin">
        <color rgb="FF00599D"/>
      </right>
      <top style="thin">
        <color rgb="FF00599D"/>
      </top>
      <bottom style="thin">
        <color rgb="FF00599D"/>
      </bottom>
      <diagonal/>
    </border>
    <border diagonalUp="false" diagonalDown="false">
      <left style="thin">
        <color rgb="FFCE181E"/>
      </left>
      <right/>
      <top style="thin">
        <color rgb="FFCE181E"/>
      </top>
      <bottom/>
      <diagonal/>
    </border>
    <border diagonalUp="false" diagonalDown="false">
      <left/>
      <right/>
      <top style="thin">
        <color rgb="FFCE181E"/>
      </top>
      <bottom/>
      <diagonal/>
    </border>
    <border diagonalUp="false" diagonalDown="false">
      <left/>
      <right style="thin">
        <color rgb="FFCE181E"/>
      </right>
      <top style="thin">
        <color rgb="FFCE181E"/>
      </top>
      <bottom/>
      <diagonal/>
    </border>
    <border diagonalUp="false" diagonalDown="false">
      <left style="thin">
        <color rgb="FFFAA61A"/>
      </left>
      <right/>
      <top style="thin">
        <color rgb="FFFAA61A"/>
      </top>
      <bottom/>
      <diagonal/>
    </border>
    <border diagonalUp="false" diagonalDown="false">
      <left/>
      <right/>
      <top style="thin">
        <color rgb="FFFAA61A"/>
      </top>
      <bottom/>
      <diagonal/>
    </border>
    <border diagonalUp="false" diagonalDown="false">
      <left/>
      <right style="thin">
        <color rgb="FFFAA61A"/>
      </right>
      <top style="thin">
        <color rgb="FFFAA61A"/>
      </top>
      <bottom/>
      <diagonal/>
    </border>
    <border diagonalUp="false" diagonalDown="false">
      <left style="thin">
        <color rgb="FFCE181E"/>
      </left>
      <right/>
      <top/>
      <bottom/>
      <diagonal/>
    </border>
    <border diagonalUp="false" diagonalDown="false">
      <left/>
      <right style="thin">
        <color rgb="FFCE181E"/>
      </right>
      <top/>
      <bottom/>
      <diagonal/>
    </border>
    <border diagonalUp="false" diagonalDown="false">
      <left style="thin">
        <color rgb="FFFAA61A"/>
      </left>
      <right/>
      <top/>
      <bottom/>
      <diagonal/>
    </border>
    <border diagonalUp="false" diagonalDown="false">
      <left/>
      <right style="thin">
        <color rgb="FFFAA61A"/>
      </right>
      <top/>
      <bottom/>
      <diagonal/>
    </border>
    <border diagonalUp="false" diagonalDown="false">
      <left style="thin">
        <color rgb="FFFAA61A"/>
      </left>
      <right/>
      <top/>
      <bottom style="thin">
        <color rgb="FFFAA61A"/>
      </bottom>
      <diagonal/>
    </border>
    <border diagonalUp="false" diagonalDown="false">
      <left/>
      <right/>
      <top/>
      <bottom style="thin">
        <color rgb="FFFAA61A"/>
      </bottom>
      <diagonal/>
    </border>
    <border diagonalUp="false" diagonalDown="false">
      <left/>
      <right style="thin">
        <color rgb="FFFAA61A"/>
      </right>
      <top/>
      <bottom style="thin">
        <color rgb="FFFAA61A"/>
      </bottom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2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5" fillId="0" borderId="7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2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5" fillId="0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7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2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2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2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5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3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6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3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7" fillId="7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7" fillId="0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7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8" fontId="5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7" fillId="3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7" fillId="3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8" fontId="5" fillId="3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45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8" fontId="5" fillId="9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6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dxfs count="8">
    <dxf>
      <fill>
        <patternFill patternType="solid">
          <fgColor rgb="00FFFFFF"/>
        </patternFill>
      </fill>
    </dxf>
    <dxf>
      <fill>
        <patternFill patternType="solid">
          <fgColor rgb="FF009353"/>
        </patternFill>
      </fill>
    </dxf>
    <dxf>
      <fill>
        <patternFill patternType="solid">
          <fgColor rgb="FFDDDDDD"/>
        </patternFill>
      </fill>
    </dxf>
    <dxf>
      <fill>
        <patternFill patternType="solid">
          <fgColor rgb="FFBEE3D3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599D"/>
        </patternFill>
      </fill>
    </dxf>
    <dxf>
      <fill>
        <patternFill patternType="solid">
          <fgColor rgb="FFADC5E7"/>
        </patternFill>
      </fill>
    </dxf>
    <dxf>
      <fill>
        <patternFill patternType="solid">
          <fgColor rgb="FFCE181E"/>
        </patternFill>
      </fill>
    </dxf>
  </dxf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9353"/>
      <rgbColor rgb="FFADC5E7"/>
      <rgbColor rgb="FF808080"/>
      <rgbColor rgb="FF9999FF"/>
      <rgbColor rgb="FF993366"/>
      <rgbColor rgb="FFFFFBCC"/>
      <rgbColor rgb="FFCCFFFF"/>
      <rgbColor rgb="FF660066"/>
      <rgbColor rgb="FFFAA61A"/>
      <rgbColor rgb="FF00599D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EE3D3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8E86AE"/>
      <rgbColor rgb="FF004586"/>
      <rgbColor rgb="FF579D1C"/>
      <rgbColor rgb="FF003300"/>
      <rgbColor rgb="FF333300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<Relationship Id="rId9" Type="http://schemas.openxmlformats.org/officeDocument/2006/relationships/pivotCacheDefinition" Target="pivotCache/pivotCacheDefinition1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Didot"/>
              </a:defRPr>
            </a:pPr>
            <a:r>
              <a:rPr b="1" sz="1050" spc="-1" strike="noStrike">
                <a:latin typeface="Didot"/>
              </a:rPr>
              <a:t>MOTIF DE LA PROCEDURE ACCELEREE
1ERES DEMANDES SOURCE OFPRA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pieChart>
        <c:varyColors val="1"/>
        <c:ser>
          <c:idx val="0"/>
          <c:order val="0"/>
          <c:tx>
            <c:strRef>
              <c:f>MOTIF!$C$1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 w="0">
                <a:noFill/>
              </a:ln>
            </c:spPr>
          </c:dPt>
          <c:dPt>
            <c:idx val="1"/>
            <c:spPr>
              <a:solidFill>
                <a:srgbClr val="ff420e"/>
              </a:solidFill>
              <a:ln w="0">
                <a:noFill/>
              </a:ln>
            </c:spPr>
          </c:dPt>
          <c:dPt>
            <c:idx val="2"/>
            <c:spPr>
              <a:solidFill>
                <a:srgbClr val="ffd320"/>
              </a:solidFill>
              <a:ln w="0">
                <a:noFill/>
              </a:ln>
            </c:spPr>
          </c:dPt>
          <c:dPt>
            <c:idx val="3"/>
            <c:spPr>
              <a:solidFill>
                <a:srgbClr val="579d1c"/>
              </a:solidFill>
              <a:ln w="0">
                <a:noFill/>
              </a:ln>
            </c:spPr>
          </c:dPt>
          <c:dPt>
            <c:idx val="4"/>
            <c:spPr>
              <a:solidFill>
                <a:srgbClr val="7e0021"/>
              </a:solidFill>
              <a:ln w="0">
                <a:noFill/>
              </a:ln>
            </c:spPr>
          </c:dPt>
          <c:dPt>
            <c:idx val="5"/>
            <c:spPr>
              <a:solidFill>
                <a:srgbClr val="83caff"/>
              </a:solidFill>
              <a:ln w="0">
                <a:noFill/>
              </a:ln>
            </c:spPr>
          </c:dPt>
          <c:dPt>
            <c:idx val="6"/>
            <c:spPr>
              <a:solidFill>
                <a:srgbClr val="8e86ae"/>
              </a:solidFill>
              <a:ln w="0">
                <a:noFill/>
              </a:ln>
            </c:spPr>
          </c:dPt>
          <c:dPt>
            <c:idx val="7"/>
            <c:spPr>
              <a:solidFill>
                <a:srgbClr val="aecf00"/>
              </a:solidFill>
              <a:ln w="0">
                <a:noFill/>
              </a:ln>
            </c:spPr>
          </c:dPt>
          <c:dPt>
            <c:idx val="8"/>
            <c:spPr>
              <a:solidFill>
                <a:srgbClr val="4b1f6f"/>
              </a:solidFill>
              <a:ln w="0">
                <a:noFill/>
              </a:ln>
            </c:spPr>
          </c:dPt>
          <c:dPt>
            <c:idx val="9"/>
            <c:spPr>
              <a:solidFill>
                <a:srgbClr val="ff950e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none"/>
                <a:lstStyle/>
                <a:p>
                  <a:pPr>
                    <a:defRPr b="1" sz="800" spc="-1" strike="noStrike">
                      <a:latin typeface="Arial Narrow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"/>
              <c:numFmt formatCode="General" sourceLinked="1"/>
              <c:txPr>
                <a:bodyPr wrap="none"/>
                <a:lstStyle/>
                <a:p>
                  <a:pPr>
                    <a:defRPr b="1" sz="800" spc="-1" strike="noStrike">
                      <a:latin typeface="Arial Narrow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2"/>
              <c:numFmt formatCode="General" sourceLinked="1"/>
              <c:txPr>
                <a:bodyPr wrap="none"/>
                <a:lstStyle/>
                <a:p>
                  <a:pPr>
                    <a:defRPr b="1" sz="800" spc="-1" strike="noStrike">
                      <a:latin typeface="Arial Narrow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3"/>
              <c:numFmt formatCode="General" sourceLinked="1"/>
              <c:txPr>
                <a:bodyPr wrap="none"/>
                <a:lstStyle/>
                <a:p>
                  <a:pPr>
                    <a:defRPr b="1" sz="800" spc="-1" strike="noStrike">
                      <a:latin typeface="Arial Narrow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4"/>
              <c:numFmt formatCode="General" sourceLinked="1"/>
              <c:txPr>
                <a:bodyPr wrap="none"/>
                <a:lstStyle/>
                <a:p>
                  <a:pPr>
                    <a:defRPr b="1" sz="800" spc="-1" strike="noStrike">
                      <a:latin typeface="Arial Narrow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5"/>
              <c:numFmt formatCode="General" sourceLinked="1"/>
              <c:txPr>
                <a:bodyPr wrap="none"/>
                <a:lstStyle/>
                <a:p>
                  <a:pPr>
                    <a:defRPr b="1" sz="800" spc="-1" strike="noStrike">
                      <a:latin typeface="Arial Narrow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6"/>
              <c:numFmt formatCode="General" sourceLinked="1"/>
              <c:txPr>
                <a:bodyPr wrap="none"/>
                <a:lstStyle/>
                <a:p>
                  <a:pPr>
                    <a:defRPr b="1" sz="800" spc="-1" strike="noStrike">
                      <a:latin typeface="Arial Narrow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7"/>
              <c:numFmt formatCode="General" sourceLinked="1"/>
              <c:txPr>
                <a:bodyPr wrap="none"/>
                <a:lstStyle/>
                <a:p>
                  <a:pPr>
                    <a:defRPr b="1" sz="800" spc="-1" strike="noStrike">
                      <a:latin typeface="Arial Narrow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8"/>
              <c:numFmt formatCode="General" sourceLinked="1"/>
              <c:txPr>
                <a:bodyPr wrap="none"/>
                <a:lstStyle/>
                <a:p>
                  <a:pPr>
                    <a:defRPr b="1" sz="800" spc="-1" strike="noStrike">
                      <a:latin typeface="Arial Narrow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9"/>
              <c:numFmt formatCode="General" sourceLinked="1"/>
              <c:txPr>
                <a:bodyPr wrap="none"/>
                <a:lstStyle/>
                <a:p>
                  <a:pPr>
                    <a:defRPr b="1" sz="800" spc="-1" strike="noStrike">
                      <a:latin typeface="Arial Narrow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eparator> </c:separator>
            <c:showLeaderLines val="1"/>
          </c:dLbls>
          <c:cat>
            <c:strRef>
              <c:f>MOTIF!$B$2:$B$12</c:f>
              <c:strCache>
                <c:ptCount val="10"/>
                <c:pt idx="0">
                  <c:v>PAYS CONSIDERE COMME SUR</c:v>
                </c:pt>
                <c:pt idx="1">
                  <c:v>RETENTION</c:v>
                </c:pt>
                <c:pt idx="2">
                  <c:v>OFPRA</c:v>
                </c:pt>
                <c:pt idx="3">
                  <c:v>AUTRES ?</c:v>
                </c:pt>
                <c:pt idx="4">
                  <c:v>MANQUANTS </c:v>
                </c:pt>
                <c:pt idx="5">
                  <c:v>REFUS EMPREINTES</c:v>
                </c:pt>
                <c:pt idx="6">
                  <c:v>FRAUDE IDENTITE ITINÉRAIRE</c:v>
                </c:pt>
                <c:pt idx="7">
                  <c:v>DEMANDE +90J</c:v>
                </c:pt>
                <c:pt idx="8">
                  <c:v>DEMANDE APRES OQT</c:v>
                </c:pt>
                <c:pt idx="9">
                  <c:v>MENACE GRAVE OP</c:v>
                </c:pt>
              </c:strCache>
            </c:strRef>
          </c:cat>
          <c:val>
            <c:numRef>
              <c:f>MOTIF!$C$2:$C$12</c:f>
              <c:numCache>
                <c:formatCode>General</c:formatCode>
                <c:ptCount val="10"/>
                <c:pt idx="0">
                  <c:v>12558</c:v>
                </c:pt>
                <c:pt idx="1">
                  <c:v>610</c:v>
                </c:pt>
                <c:pt idx="2">
                  <c:v>3</c:v>
                </c:pt>
                <c:pt idx="3">
                  <c:v>5008</c:v>
                </c:pt>
                <c:pt idx="4">
                  <c:v>2903</c:v>
                </c:pt>
                <c:pt idx="5">
                  <c:v>111</c:v>
                </c:pt>
                <c:pt idx="6">
                  <c:v>6464</c:v>
                </c:pt>
                <c:pt idx="7">
                  <c:v>4807</c:v>
                </c:pt>
                <c:pt idx="8">
                  <c:v>804</c:v>
                </c:pt>
                <c:pt idx="9">
                  <c:v>195</c:v>
                </c:pt>
              </c:numCache>
            </c:numRef>
          </c:val>
        </c:ser>
        <c:firstSliceAng val="0"/>
      </c:pie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1" sz="800" spc="-1" strike="noStrike">
              <a:latin typeface="Didot"/>
            </a:defRPr>
          </a:pPr>
        </a:p>
      </c:txPr>
    </c:legend>
    <c:plotVisOnly val="1"/>
    <c:dispBlanksAs val="zero"/>
  </c:chart>
  <c:spPr>
    <a:solidFill>
      <a:srgbClr val="ffffff"/>
    </a:solidFill>
    <a:ln w="0"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532080</xdr:colOff>
      <xdr:row>0</xdr:row>
      <xdr:rowOff>0</xdr:rowOff>
    </xdr:from>
    <xdr:to>
      <xdr:col>13</xdr:col>
      <xdr:colOff>601920</xdr:colOff>
      <xdr:row>20</xdr:row>
      <xdr:rowOff>150480</xdr:rowOff>
    </xdr:to>
    <xdr:graphicFrame>
      <xdr:nvGraphicFramePr>
        <xdr:cNvPr id="0" name=""/>
        <xdr:cNvGraphicFramePr/>
      </xdr:nvGraphicFramePr>
      <xdr:xfrm>
        <a:off x="6129720" y="0"/>
        <a:ext cx="5768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41" createdVersion="3">
  <cacheSource type="worksheet">
    <worksheetSource ref="A1:M42" sheet="GUDA 2021 "/>
  </cacheSource>
  <cacheFields count="12">
    <cacheField name="NR" numFmtId="0">
      <sharedItems containsString="0" containsBlank="1" containsNumber="1" containsInteger="1" minValue="1" maxValue="93" count="18">
        <n v="1"/>
        <n v="2"/>
        <n v="3"/>
        <n v="4"/>
        <n v="6"/>
        <n v="11"/>
        <n v="24"/>
        <n v="27"/>
        <n v="28"/>
        <n v="32"/>
        <n v="44"/>
        <n v="52"/>
        <n v="53"/>
        <n v="75"/>
        <n v="76"/>
        <n v="84"/>
        <n v="93"/>
        <m/>
      </sharedItems>
    </cacheField>
    <cacheField name="ND" numFmtId="0">
      <sharedItems containsString="0" containsBlank="1" containsNumber="1" containsInteger="1" minValue="6" maxValue="978" count="40">
        <n v="6"/>
        <n v="13"/>
        <n v="14"/>
        <n v="21"/>
        <n v="25"/>
        <n v="31"/>
        <n v="33"/>
        <n v="34"/>
        <n v="35"/>
        <n v="38"/>
        <n v="44"/>
        <n v="45"/>
        <n v="49"/>
        <n v="51"/>
        <n v="57"/>
        <n v="59"/>
        <n v="60"/>
        <n v="63"/>
        <n v="67"/>
        <n v="68"/>
        <n v="69"/>
        <n v="71"/>
        <n v="75"/>
        <n v="76"/>
        <n v="77"/>
        <n v="78"/>
        <n v="86"/>
        <n v="87"/>
        <n v="91"/>
        <n v="92"/>
        <n v="93"/>
        <n v="94"/>
        <n v="95"/>
        <n v="971"/>
        <n v="972"/>
        <n v="973"/>
        <n v="974"/>
        <n v="976"/>
        <n v="978"/>
        <m/>
      </sharedItems>
    </cacheField>
    <cacheField name="DPT" numFmtId="0">
      <sharedItems count="41">
        <s v="Alpes-Maritimes"/>
        <s v="AUTRES"/>
        <s v="Bas-Rhin"/>
        <s v="Bouches-du-Rhône"/>
        <s v="Calvados"/>
        <s v="Côte-d'Or"/>
        <s v="Doubs"/>
        <s v="Essonne"/>
        <s v="Gironde"/>
        <s v="Guadeloupe"/>
        <s v="Guyane"/>
        <s v="Haut-Rhin"/>
        <s v="Haute-Garonne"/>
        <s v="Haute-Vienne"/>
        <s v="Hauts-de-Seine"/>
        <s v="Hérault"/>
        <s v="Ille-et-Vilaine"/>
        <s v="Isère"/>
        <s v="Loire-Atlantique"/>
        <s v="Loiret"/>
        <s v="Maine-et-Loire"/>
        <s v="Marne"/>
        <s v="Martinique"/>
        <s v="Mayotte"/>
        <s v="METRO"/>
        <s v="Moselle"/>
        <s v="Nord"/>
        <s v="Oise"/>
        <s v="Paris"/>
        <s v="Puy-de-Dôme"/>
        <s v="Réunion"/>
        <s v="Rhône"/>
        <s v="Saône-et-Loire"/>
        <s v="Seine-et-Marne"/>
        <s v="Seine-Maritime"/>
        <s v="Seine-Saint-Denis"/>
        <s v="total"/>
        <s v="Val DOISE"/>
        <s v="Val-de-Marne"/>
        <s v="Vienne"/>
        <s v="Yvelines"/>
      </sharedItems>
    </cacheField>
    <cacheField name="DA OFPRA" numFmtId="0">
      <sharedItems containsString="0" containsBlank="1" containsNumber="1" containsInteger="1" minValue="5" maxValue="86047" count="40">
        <n v="5"/>
        <n v="285"/>
        <n v="311"/>
        <n v="418"/>
        <n v="488"/>
        <n v="522"/>
        <n v="591"/>
        <n v="681"/>
        <n v="737"/>
        <n v="865"/>
        <n v="945"/>
        <n v="981"/>
        <n v="993"/>
        <n v="1256"/>
        <n v="1447"/>
        <n v="1546"/>
        <n v="1741"/>
        <n v="1781"/>
        <n v="1824"/>
        <n v="1828"/>
        <n v="2099"/>
        <n v="2154"/>
        <n v="2227"/>
        <n v="2267"/>
        <n v="2595"/>
        <n v="2663"/>
        <n v="2804"/>
        <n v="3099"/>
        <n v="3149"/>
        <n v="3243"/>
        <n v="3266"/>
        <n v="3340"/>
        <n v="3347"/>
        <n v="3558"/>
        <n v="3578"/>
        <n v="3956"/>
        <n v="4190"/>
        <n v="15267"/>
        <n v="86047"/>
        <m/>
      </sharedItems>
    </cacheField>
    <cacheField name="ACCELEREE" numFmtId="0">
      <sharedItems containsString="0" containsBlank="1" containsNumber="1" containsInteger="1" minValue="5" maxValue="32068" count="40">
        <n v="5"/>
        <n v="72"/>
        <n v="139"/>
        <n v="143"/>
        <n v="169"/>
        <n v="239"/>
        <n v="245"/>
        <n v="279"/>
        <n v="309"/>
        <n v="371"/>
        <n v="377"/>
        <n v="390"/>
        <n v="416"/>
        <n v="458"/>
        <n v="491"/>
        <n v="631"/>
        <n v="635"/>
        <n v="657"/>
        <n v="667"/>
        <n v="682"/>
        <n v="747"/>
        <n v="754"/>
        <n v="781"/>
        <n v="816"/>
        <n v="849"/>
        <n v="862"/>
        <n v="884"/>
        <n v="933"/>
        <n v="985"/>
        <n v="1036"/>
        <n v="1078"/>
        <n v="1177"/>
        <n v="1260"/>
        <n v="1414"/>
        <n v="1435"/>
        <n v="1806"/>
        <n v="2925"/>
        <n v="4951"/>
        <n v="32068"/>
        <m/>
      </sharedItems>
    </cacheField>
    <cacheField name="NORMALE" numFmtId="0">
      <sharedItems containsString="0" containsBlank="1" containsNumber="1" containsInteger="1" minValue="0" maxValue="53979" count="40">
        <n v="0"/>
        <n v="142"/>
        <n v="146"/>
        <n v="213"/>
        <n v="345"/>
        <n v="346"/>
        <n v="352"/>
        <n v="402"/>
        <n v="422"/>
        <n v="487"/>
        <n v="488"/>
        <n v="492"/>
        <n v="577"/>
        <n v="610"/>
        <n v="790"/>
        <n v="792"/>
        <n v="866"/>
        <n v="966"/>
        <n v="1021"/>
        <n v="1055"/>
        <n v="1090"/>
        <n v="1106"/>
        <n v="1150"/>
        <n v="1157"/>
        <n v="1221"/>
        <n v="1403"/>
        <n v="1772"/>
        <n v="1848"/>
        <n v="2122"/>
        <n v="2215"/>
        <n v="2230"/>
        <n v="2258"/>
        <n v="2395"/>
        <n v="2542"/>
        <n v="2559"/>
        <n v="2709"/>
        <n v="3374"/>
        <n v="10316"/>
        <n v="53979"/>
        <m/>
      </sharedItems>
    </cacheField>
    <cacheField name="PART ACCELEREE" numFmtId="0">
      <sharedItems containsString="0" containsBlank="1" containsNumber="1" minValue="0.172248803827751" maxValue="1" count="40">
        <n v="0.172248803827751"/>
        <n v="0.194749403341289"/>
        <n v="0.233832335329341"/>
        <n v="0.238617200674536"/>
        <n v="0.239441092410289"/>
        <n v="0.243223965763195"/>
        <n v="0.285253307518554"/>
        <n v="0.287861271676301"/>
        <n v="0.293032786885246"/>
        <n v="0.303731113166821"/>
        <n v="0.310509554140127"/>
        <n v="0.317207593386405"/>
        <n v="0.317593790426908"/>
        <n v="0.324294229383638"/>
        <n v="0.332428765264586"/>
        <n v="0.3542953396968"/>
        <n v="0.357431749241658"/>
        <n v="0.364732912119472"/>
        <n v="0.365679824561403"/>
        <n v="0.372680046951085"/>
        <n v="0.378185524974516"/>
        <n v="0.404399323181049"/>
        <n v="0.409691629955947"/>
        <n v="0.418932527693857"/>
        <n v="0.433147632311978"/>
        <n v="0.435838150289017"/>
        <n v="0.454042847270214"/>
        <n v="0.471553610503282"/>
        <n v="0.473150582050319"/>
        <n v="0.484656084656085"/>
        <n v="0.487719298245614"/>
        <n v="0.504751257685858"/>
        <n v="0.51357789423535"/>
        <n v="0.519188354653727"/>
        <n v="0.543408360128617"/>
        <n v="0.591954022988506"/>
        <n v="0.644364616075438"/>
        <n v="0.873916940543771"/>
        <n v="1"/>
        <m/>
      </sharedItems>
    </cacheField>
    <cacheField name="ENREGISTREMENTS" numFmtId="0">
      <sharedItems containsSemiMixedTypes="0" containsString="0" containsNumber="1" containsInteger="1" minValue="7" maxValue="104190" count="41">
        <n v="7"/>
        <n v="83"/>
        <n v="245"/>
        <n v="376"/>
        <n v="420"/>
        <n v="563"/>
        <n v="711"/>
        <n v="733"/>
        <n v="786"/>
        <n v="826"/>
        <n v="1020"/>
        <n v="1037"/>
        <n v="1186"/>
        <n v="1196"/>
        <n v="1385"/>
        <n v="1607"/>
        <n v="1785"/>
        <n v="2149"/>
        <n v="2173"/>
        <n v="2199"/>
        <n v="2258"/>
        <n v="2666"/>
        <n v="2679"/>
        <n v="2700"/>
        <n v="2802"/>
        <n v="2848"/>
        <n v="3201"/>
        <n v="3394"/>
        <n v="3683"/>
        <n v="3813"/>
        <n v="3839"/>
        <n v="4131"/>
        <n v="4143"/>
        <n v="4163"/>
        <n v="4179"/>
        <n v="4309"/>
        <n v="4420"/>
        <n v="5095"/>
        <n v="19380"/>
        <n v="96748"/>
        <n v="104190"/>
      </sharedItems>
    </cacheField>
    <cacheField name="DIFF" numFmtId="0">
      <sharedItems containsString="0" containsBlank="1" containsNumber="1" minValue="0" maxValue="18531.2" count="39">
        <n v="0"/>
        <n v="2"/>
        <n v="44"/>
        <n v="49"/>
        <n v="65"/>
        <n v="75"/>
        <n v="83"/>
        <n v="129"/>
        <n v="142"/>
        <n v="145"/>
        <n v="160"/>
        <n v="172"/>
        <n v="189"/>
        <n v="193"/>
        <n v="215"/>
        <n v="239"/>
        <n v="325"/>
        <n v="392"/>
        <n v="399"/>
        <n v="430"/>
        <n v="464"/>
        <n v="473"/>
        <n v="492"/>
        <n v="547"/>
        <n v="580"/>
        <n v="584"/>
        <n v="585"/>
        <n v="606"/>
        <n v="648"/>
        <n v="731"/>
        <n v="751"/>
        <n v="803"/>
        <n v="806.2"/>
        <n v="888"/>
        <n v="905"/>
        <n v="1030"/>
        <n v="4113"/>
        <n v="18531.2"/>
        <m/>
      </sharedItems>
    </cacheField>
    <cacheField name="PREMIERES DEMANDES RES" numFmtId="0">
      <sharedItems containsString="0" containsBlank="1" containsNumber="1" containsInteger="1" minValue="5" maxValue="8384" count="40">
        <n v="5"/>
        <n v="68"/>
        <n v="225"/>
        <n v="417"/>
        <n v="635"/>
        <n v="873"/>
        <n v="921"/>
        <n v="1187"/>
        <n v="1531"/>
        <n v="1554"/>
        <n v="1616"/>
        <n v="1657"/>
        <n v="1714"/>
        <n v="1766"/>
        <n v="1781"/>
        <n v="1872"/>
        <n v="1944"/>
        <n v="2114"/>
        <n v="2278"/>
        <n v="2321"/>
        <n v="2562"/>
        <n v="2565"/>
        <n v="2666"/>
        <n v="2727"/>
        <n v="2732"/>
        <n v="2735"/>
        <n v="2784"/>
        <n v="2791"/>
        <n v="2832"/>
        <n v="3003"/>
        <n v="3076"/>
        <n v="3113"/>
        <n v="3119"/>
        <n v="3156"/>
        <n v="3325"/>
        <n v="3535"/>
        <n v="3606"/>
        <n v="4002"/>
        <n v="8384"/>
        <m/>
      </sharedItems>
    </cacheField>
    <cacheField name=" REEXAMENS RES" numFmtId="0">
      <sharedItems containsString="0" containsBlank="1" containsNumber="1" containsInteger="1" minValue="1" maxValue="1476" count="39">
        <n v="1"/>
        <n v="11"/>
        <n v="16"/>
        <n v="48"/>
        <n v="76"/>
        <n v="81"/>
        <n v="98"/>
        <n v="108"/>
        <n v="121"/>
        <n v="143"/>
        <n v="163"/>
        <n v="171"/>
        <n v="175"/>
        <n v="198"/>
        <n v="200"/>
        <n v="204"/>
        <n v="270"/>
        <n v="296"/>
        <n v="308"/>
        <n v="315"/>
        <n v="374"/>
        <n v="383"/>
        <n v="387"/>
        <n v="395"/>
        <n v="432"/>
        <n v="438"/>
        <n v="523"/>
        <n v="529"/>
        <n v="535"/>
        <n v="548"/>
        <n v="572"/>
        <n v="596"/>
        <n v="603"/>
        <n v="604"/>
        <n v="646"/>
        <n v="798"/>
        <n v="829"/>
        <n v="1476"/>
        <m/>
      </sharedItems>
    </cacheField>
    <cacheField name="DIFF APS /RES" numFmtId="0">
      <sharedItems containsString="0" containsBlank="1" containsNumber="1" containsInteger="1" minValue="-6883" maxValue="1033" count="40">
        <n v="-6883"/>
        <n v="-1358"/>
        <n v="-837"/>
        <n v="-577"/>
        <n v="-402"/>
        <n v="-358"/>
        <n v="-264"/>
        <n v="-155"/>
        <n v="-96"/>
        <n v="-69"/>
        <n v="-60"/>
        <n v="-33"/>
        <n v="-1"/>
        <n v="0"/>
        <n v="68"/>
        <n v="131"/>
        <n v="167"/>
        <n v="259"/>
        <n v="269"/>
        <n v="324"/>
        <n v="385"/>
        <n v="399"/>
        <n v="424"/>
        <n v="465"/>
        <n v="525"/>
        <n v="550"/>
        <n v="568"/>
        <n v="596"/>
        <n v="662"/>
        <n v="664"/>
        <n v="751"/>
        <n v="784"/>
        <n v="817"/>
        <n v="821"/>
        <n v="831"/>
        <n v="886"/>
        <n v="899"/>
        <n v="960"/>
        <n v="1033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16"/>
    <x v="0"/>
    <x v="0"/>
    <x v="16"/>
    <x v="16"/>
    <x v="21"/>
    <x v="17"/>
    <x v="19"/>
    <x v="32"/>
    <x v="15"/>
    <x v="20"/>
    <x v="15"/>
  </r>
  <r>
    <x v="16"/>
    <x v="1"/>
    <x v="3"/>
    <x v="30"/>
    <x v="29"/>
    <x v="30"/>
    <x v="11"/>
    <x v="29"/>
    <x v="23"/>
    <x v="35"/>
    <x v="28"/>
    <x v="18"/>
  </r>
  <r>
    <x v="8"/>
    <x v="2"/>
    <x v="4"/>
    <x v="9"/>
    <x v="10"/>
    <x v="10"/>
    <x v="25"/>
    <x v="11"/>
    <x v="11"/>
    <x v="10"/>
    <x v="14"/>
    <x v="30"/>
  </r>
  <r>
    <x v="7"/>
    <x v="3"/>
    <x v="5"/>
    <x v="7"/>
    <x v="7"/>
    <x v="7"/>
    <x v="22"/>
    <x v="9"/>
    <x v="9"/>
    <x v="12"/>
    <x v="9"/>
    <x v="38"/>
  </r>
  <r>
    <x v="7"/>
    <x v="4"/>
    <x v="6"/>
    <x v="6"/>
    <x v="5"/>
    <x v="6"/>
    <x v="21"/>
    <x v="7"/>
    <x v="8"/>
    <x v="7"/>
    <x v="6"/>
    <x v="27"/>
  </r>
  <r>
    <x v="14"/>
    <x v="5"/>
    <x v="12"/>
    <x v="25"/>
    <x v="32"/>
    <x v="25"/>
    <x v="28"/>
    <x v="27"/>
    <x v="29"/>
    <x v="34"/>
    <x v="26"/>
    <x v="28"/>
  </r>
  <r>
    <x v="13"/>
    <x v="6"/>
    <x v="8"/>
    <x v="17"/>
    <x v="15"/>
    <x v="22"/>
    <x v="15"/>
    <x v="18"/>
    <x v="17"/>
    <x v="21"/>
    <x v="23"/>
    <x v="31"/>
  </r>
  <r>
    <x v="14"/>
    <x v="7"/>
    <x v="15"/>
    <x v="14"/>
    <x v="17"/>
    <x v="14"/>
    <x v="26"/>
    <x v="15"/>
    <x v="10"/>
    <x v="18"/>
    <x v="16"/>
    <x v="34"/>
  </r>
  <r>
    <x v="12"/>
    <x v="8"/>
    <x v="16"/>
    <x v="19"/>
    <x v="25"/>
    <x v="17"/>
    <x v="27"/>
    <x v="20"/>
    <x v="19"/>
    <x v="23"/>
    <x v="22"/>
    <x v="36"/>
  </r>
  <r>
    <x v="15"/>
    <x v="9"/>
    <x v="17"/>
    <x v="23"/>
    <x v="31"/>
    <x v="20"/>
    <x v="33"/>
    <x v="21"/>
    <x v="18"/>
    <x v="24"/>
    <x v="21"/>
    <x v="23"/>
  </r>
  <r>
    <x v="11"/>
    <x v="10"/>
    <x v="18"/>
    <x v="24"/>
    <x v="20"/>
    <x v="27"/>
    <x v="7"/>
    <x v="26"/>
    <x v="27"/>
    <x v="20"/>
    <x v="18"/>
    <x v="11"/>
  </r>
  <r>
    <x v="6"/>
    <x v="11"/>
    <x v="19"/>
    <x v="18"/>
    <x v="18"/>
    <x v="23"/>
    <x v="18"/>
    <x v="17"/>
    <x v="16"/>
    <x v="26"/>
    <x v="19"/>
    <x v="37"/>
  </r>
  <r>
    <x v="11"/>
    <x v="12"/>
    <x v="20"/>
    <x v="11"/>
    <x v="9"/>
    <x v="13"/>
    <x v="20"/>
    <x v="13"/>
    <x v="14"/>
    <x v="8"/>
    <x v="10"/>
    <x v="25"/>
  </r>
  <r>
    <x v="10"/>
    <x v="13"/>
    <x v="21"/>
    <x v="10"/>
    <x v="13"/>
    <x v="9"/>
    <x v="29"/>
    <x v="10"/>
    <x v="5"/>
    <x v="13"/>
    <x v="11"/>
    <x v="33"/>
  </r>
  <r>
    <x v="10"/>
    <x v="14"/>
    <x v="25"/>
    <x v="22"/>
    <x v="34"/>
    <x v="15"/>
    <x v="36"/>
    <x v="23"/>
    <x v="21"/>
    <x v="31"/>
    <x v="36"/>
    <x v="35"/>
  </r>
  <r>
    <x v="9"/>
    <x v="15"/>
    <x v="26"/>
    <x v="21"/>
    <x v="27"/>
    <x v="24"/>
    <x v="24"/>
    <x v="24"/>
    <x v="28"/>
    <x v="19"/>
    <x v="15"/>
    <x v="16"/>
  </r>
  <r>
    <x v="9"/>
    <x v="16"/>
    <x v="27"/>
    <x v="13"/>
    <x v="11"/>
    <x v="16"/>
    <x v="10"/>
    <x v="14"/>
    <x v="7"/>
    <x v="14"/>
    <x v="12"/>
    <x v="24"/>
  </r>
  <r>
    <x v="15"/>
    <x v="17"/>
    <x v="29"/>
    <x v="12"/>
    <x v="12"/>
    <x v="12"/>
    <x v="23"/>
    <x v="12"/>
    <x v="13"/>
    <x v="11"/>
    <x v="8"/>
    <x v="29"/>
  </r>
  <r>
    <x v="10"/>
    <x v="18"/>
    <x v="2"/>
    <x v="20"/>
    <x v="30"/>
    <x v="18"/>
    <x v="32"/>
    <x v="22"/>
    <x v="24"/>
    <x v="16"/>
    <x v="24"/>
    <x v="7"/>
  </r>
  <r>
    <x v="10"/>
    <x v="19"/>
    <x v="11"/>
    <x v="5"/>
    <x v="8"/>
    <x v="3"/>
    <x v="35"/>
    <x v="6"/>
    <x v="12"/>
    <x v="6"/>
    <x v="4"/>
    <x v="21"/>
  </r>
  <r>
    <x v="15"/>
    <x v="20"/>
    <x v="31"/>
    <x v="34"/>
    <x v="35"/>
    <x v="26"/>
    <x v="31"/>
    <x v="33"/>
    <x v="26"/>
    <x v="37"/>
    <x v="31"/>
    <x v="22"/>
  </r>
  <r>
    <x v="7"/>
    <x v="21"/>
    <x v="32"/>
    <x v="2"/>
    <x v="4"/>
    <x v="1"/>
    <x v="34"/>
    <x v="3"/>
    <x v="4"/>
    <x v="4"/>
    <x v="3"/>
    <x v="19"/>
  </r>
  <r>
    <x v="5"/>
    <x v="22"/>
    <x v="28"/>
    <x v="37"/>
    <x v="37"/>
    <x v="37"/>
    <x v="13"/>
    <x v="38"/>
    <x v="36"/>
    <x v="38"/>
    <x v="37"/>
    <x v="0"/>
  </r>
  <r>
    <x v="8"/>
    <x v="23"/>
    <x v="34"/>
    <x v="15"/>
    <x v="14"/>
    <x v="19"/>
    <x v="12"/>
    <x v="16"/>
    <x v="15"/>
    <x v="17"/>
    <x v="13"/>
    <x v="26"/>
  </r>
  <r>
    <x v="5"/>
    <x v="24"/>
    <x v="33"/>
    <x v="31"/>
    <x v="22"/>
    <x v="34"/>
    <x v="2"/>
    <x v="32"/>
    <x v="31"/>
    <x v="30"/>
    <x v="29"/>
    <x v="6"/>
  </r>
  <r>
    <x v="5"/>
    <x v="25"/>
    <x v="40"/>
    <x v="28"/>
    <x v="21"/>
    <x v="32"/>
    <x v="4"/>
    <x v="34"/>
    <x v="35"/>
    <x v="27"/>
    <x v="30"/>
    <x v="5"/>
  </r>
  <r>
    <x v="13"/>
    <x v="26"/>
    <x v="39"/>
    <x v="8"/>
    <x v="6"/>
    <x v="11"/>
    <x v="14"/>
    <x v="8"/>
    <x v="3"/>
    <x v="9"/>
    <x v="4"/>
    <x v="32"/>
  </r>
  <r>
    <x v="13"/>
    <x v="27"/>
    <x v="13"/>
    <x v="4"/>
    <x v="3"/>
    <x v="4"/>
    <x v="8"/>
    <x v="5"/>
    <x v="5"/>
    <x v="5"/>
    <x v="5"/>
    <x v="20"/>
  </r>
  <r>
    <x v="5"/>
    <x v="28"/>
    <x v="7"/>
    <x v="33"/>
    <x v="24"/>
    <x v="35"/>
    <x v="3"/>
    <x v="35"/>
    <x v="30"/>
    <x v="33"/>
    <x v="33"/>
    <x v="4"/>
  </r>
  <r>
    <x v="5"/>
    <x v="29"/>
    <x v="14"/>
    <x v="29"/>
    <x v="28"/>
    <x v="31"/>
    <x v="9"/>
    <x v="31"/>
    <x v="33"/>
    <x v="22"/>
    <x v="27"/>
    <x v="3"/>
  </r>
  <r>
    <x v="5"/>
    <x v="30"/>
    <x v="35"/>
    <x v="27"/>
    <x v="26"/>
    <x v="29"/>
    <x v="6"/>
    <x v="28"/>
    <x v="25"/>
    <x v="29"/>
    <x v="35"/>
    <x v="8"/>
  </r>
  <r>
    <x v="5"/>
    <x v="31"/>
    <x v="38"/>
    <x v="36"/>
    <x v="23"/>
    <x v="36"/>
    <x v="1"/>
    <x v="37"/>
    <x v="34"/>
    <x v="28"/>
    <x v="32"/>
    <x v="1"/>
  </r>
  <r>
    <x v="5"/>
    <x v="32"/>
    <x v="37"/>
    <x v="35"/>
    <x v="33"/>
    <x v="33"/>
    <x v="16"/>
    <x v="36"/>
    <x v="20"/>
    <x v="32"/>
    <x v="34"/>
    <x v="2"/>
  </r>
  <r>
    <x v="0"/>
    <x v="33"/>
    <x v="9"/>
    <x v="1"/>
    <x v="2"/>
    <x v="2"/>
    <x v="30"/>
    <x v="2"/>
    <x v="0"/>
    <x v="2"/>
    <x v="1"/>
    <x v="10"/>
  </r>
  <r>
    <x v="1"/>
    <x v="34"/>
    <x v="22"/>
    <x v="3"/>
    <x v="1"/>
    <x v="5"/>
    <x v="0"/>
    <x v="4"/>
    <x v="1"/>
    <x v="3"/>
    <x v="17"/>
    <x v="12"/>
  </r>
  <r>
    <x v="2"/>
    <x v="35"/>
    <x v="10"/>
    <x v="26"/>
    <x v="19"/>
    <x v="28"/>
    <x v="5"/>
    <x v="25"/>
    <x v="2"/>
    <x v="25"/>
    <x v="25"/>
    <x v="9"/>
  </r>
  <r>
    <x v="3"/>
    <x v="36"/>
    <x v="30"/>
    <x v="0"/>
    <x v="0"/>
    <x v="0"/>
    <x v="38"/>
    <x v="0"/>
    <x v="1"/>
    <x v="0"/>
    <x v="0"/>
    <x v="13"/>
  </r>
  <r>
    <x v="4"/>
    <x v="37"/>
    <x v="23"/>
    <x v="32"/>
    <x v="36"/>
    <x v="8"/>
    <x v="37"/>
    <x v="30"/>
    <x v="22"/>
    <x v="36"/>
    <x v="7"/>
    <x v="17"/>
  </r>
  <r>
    <x v="0"/>
    <x v="38"/>
    <x v="1"/>
    <x v="39"/>
    <x v="39"/>
    <x v="39"/>
    <x v="39"/>
    <x v="1"/>
    <x v="6"/>
    <x v="1"/>
    <x v="2"/>
    <x v="14"/>
  </r>
  <r>
    <x v="17"/>
    <x v="39"/>
    <x v="36"/>
    <x v="38"/>
    <x v="38"/>
    <x v="38"/>
    <x v="19"/>
    <x v="40"/>
    <x v="37"/>
    <x v="39"/>
    <x v="38"/>
    <x v="39"/>
  </r>
  <r>
    <x v="17"/>
    <x v="39"/>
    <x v="24"/>
    <x v="39"/>
    <x v="39"/>
    <x v="39"/>
    <x v="39"/>
    <x v="39"/>
    <x v="38"/>
    <x v="39"/>
    <x v="38"/>
    <x v="39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2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E20" firstHeaderRow="1" firstDataRow="2" firstDataCol="1"/>
  <pivotFields count="12">
    <pivotField axis="axisRow" compact="0" showAll="0" defaultSubtotal="0" outline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17"/>
      </items>
    </pivotField>
    <pivotField compact="0" showAll="0"/>
    <pivotField compact="0" showAll="0"/>
    <pivotField dataField="1" compact="0" showAll="0" outline="0"/>
    <pivotField dataField="1" compact="0" showAll="0" outline="0"/>
    <pivotField dataField="1" compact="0" showAll="0" outline="0"/>
    <pivotField dataField="1" compact="0" showAll="0" outline="0"/>
    <pivotField compact="0" showAll="0"/>
    <pivotField compact="0" showAll="0"/>
    <pivotField compact="0" showAll="0"/>
    <pivotField compact="0" showAll="0"/>
    <pivotField compact="0" showAll="0"/>
  </pivotFields>
  <rowFields count="1">
    <field x="0"/>
  </rowFields>
  <colFields count="1">
    <field x="-2"/>
  </colFields>
  <dataFields count="4">
    <dataField name="Somme - NORMALE" fld="5" subtotal="sum" numFmtId="164"/>
    <dataField name="Somme - ACCELEREE" fld="4" subtotal="sum" numFmtId="164"/>
    <dataField name="Somme - DA OFPRA" fld="3" subtotal="sum" numFmtId="164"/>
    <dataField name="Moyenne - PART ACCELEREE" fld="6" subtotal="average" numFmtId="168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D20" firstHeaderRow="1" firstDataRow="2" firstDataCol="1"/>
  <pivotFields count="12">
    <pivotField axis="axisRow" compact="0" showAll="0" defaultSubtotal="0" outline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17"/>
      </items>
    </pivotField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compact="0" showAll="0"/>
    <pivotField dataField="1" compact="0" showAll="0" outline="0"/>
  </pivotFields>
  <rowFields count="1">
    <field x="0"/>
  </rowFields>
  <colFields count="1">
    <field x="-2"/>
  </colFields>
  <dataFields count="3">
    <dataField name="Somme - DA OFPRA" fld="3" subtotal="sum" numFmtId="164"/>
    <dataField name="Somme - PREMIERES DEMANDES RES" fld="9" subtotal="sum" numFmtId="167"/>
    <dataField name="Somme - DIFF APS /RES" fld="11" subtotal="sum" numFmtId="170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2"/>
  <sheetViews>
    <sheetView showFormulas="false" showGridLines="true" showRowColHeaders="true" showZeros="true" rightToLeft="false" tabSelected="true" showOutlineSymbols="true" defaultGridColor="true" view="normal" topLeftCell="A1" colorId="64" zoomScale="187" zoomScaleNormal="187" zoomScalePageLayoutView="100" workbookViewId="0">
      <selection pane="topLeft" activeCell="E5" activeCellId="0" sqref="E5"/>
    </sheetView>
  </sheetViews>
  <sheetFormatPr defaultColWidth="11.55078125" defaultRowHeight="12.8" zeroHeight="false" outlineLevelRow="0" outlineLevelCol="0"/>
  <cols>
    <col collapsed="false" customWidth="false" hidden="false" outlineLevel="0" max="1" min="1" style="1" width="11.52"/>
    <col collapsed="false" customWidth="false" hidden="false" outlineLevel="0" max="3" min="2" style="2" width="11.52"/>
    <col collapsed="false" customWidth="false" hidden="false" outlineLevel="0" max="8" min="4" style="1" width="11.52"/>
    <col collapsed="false" customWidth="false" hidden="false" outlineLevel="0" max="9" min="9" style="3" width="11.52"/>
    <col collapsed="false" customWidth="false" hidden="false" outlineLevel="0" max="10" min="10" style="1" width="11.52"/>
    <col collapsed="false" customWidth="false" hidden="false" outlineLevel="0" max="13" min="12" style="1" width="11.52"/>
  </cols>
  <sheetData>
    <row r="1" customFormat="false" ht="34.75" hidden="false" customHeight="false" outlineLevel="0" collapsed="false">
      <c r="A1" s="1" t="s">
        <v>0</v>
      </c>
      <c r="B1" s="4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6" t="s">
        <v>6</v>
      </c>
      <c r="H1" s="1" t="s">
        <v>7</v>
      </c>
      <c r="I1" s="7" t="s">
        <v>8</v>
      </c>
      <c r="J1" s="1" t="s">
        <v>9</v>
      </c>
      <c r="K1" s="8" t="s">
        <v>10</v>
      </c>
      <c r="L1" s="9" t="s">
        <v>11</v>
      </c>
      <c r="M1" s="1" t="s">
        <v>12</v>
      </c>
    </row>
    <row r="2" customFormat="false" ht="12.8" hidden="false" customHeight="false" outlineLevel="0" collapsed="false">
      <c r="A2" s="1" t="n">
        <v>93</v>
      </c>
      <c r="B2" s="10" t="n">
        <v>6</v>
      </c>
      <c r="C2" s="11" t="s">
        <v>13</v>
      </c>
      <c r="D2" s="1" t="n">
        <v>1741</v>
      </c>
      <c r="E2" s="1" t="n">
        <v>635</v>
      </c>
      <c r="F2" s="1" t="n">
        <f aca="false">+D2-E2</f>
        <v>1106</v>
      </c>
      <c r="G2" s="12" t="n">
        <v>374</v>
      </c>
      <c r="H2" s="13" t="n">
        <f aca="false">+E2/D2</f>
        <v>0.364732912119472</v>
      </c>
      <c r="I2" s="14" t="n">
        <v>2199</v>
      </c>
      <c r="J2" s="15" t="n">
        <f aca="false">+I2-D2*0.8</f>
        <v>806.2</v>
      </c>
      <c r="K2" s="16" t="n">
        <v>1872</v>
      </c>
      <c r="L2" s="17" t="n">
        <v>374</v>
      </c>
      <c r="M2" s="18" t="n">
        <f aca="false">+K2-D2</f>
        <v>131</v>
      </c>
    </row>
    <row r="3" customFormat="false" ht="12.8" hidden="false" customHeight="false" outlineLevel="0" collapsed="false">
      <c r="A3" s="1" t="n">
        <v>93</v>
      </c>
      <c r="B3" s="19" t="n">
        <v>13</v>
      </c>
      <c r="C3" s="20" t="s">
        <v>14</v>
      </c>
      <c r="D3" s="1" t="n">
        <v>3266</v>
      </c>
      <c r="E3" s="1" t="n">
        <v>1036</v>
      </c>
      <c r="F3" s="1" t="n">
        <f aca="false">+D3-E3</f>
        <v>2230</v>
      </c>
      <c r="G3" s="21" t="n">
        <v>535</v>
      </c>
      <c r="H3" s="13" t="n">
        <f aca="false">+E3/D3</f>
        <v>0.317207593386405</v>
      </c>
      <c r="I3" s="22" t="n">
        <v>3813</v>
      </c>
      <c r="J3" s="15" t="n">
        <f aca="false">+I3-D3</f>
        <v>547</v>
      </c>
      <c r="K3" s="23" t="n">
        <v>3535</v>
      </c>
      <c r="L3" s="24" t="n">
        <v>535</v>
      </c>
      <c r="M3" s="18" t="n">
        <f aca="false">+K3-D3</f>
        <v>269</v>
      </c>
    </row>
    <row r="4" customFormat="false" ht="12.8" hidden="false" customHeight="false" outlineLevel="0" collapsed="false">
      <c r="A4" s="1" t="n">
        <v>28</v>
      </c>
      <c r="B4" s="10" t="n">
        <v>14</v>
      </c>
      <c r="C4" s="11" t="s">
        <v>15</v>
      </c>
      <c r="D4" s="1" t="n">
        <v>865</v>
      </c>
      <c r="E4" s="1" t="n">
        <v>377</v>
      </c>
      <c r="F4" s="1" t="n">
        <f aca="false">+D4-E4</f>
        <v>488</v>
      </c>
      <c r="G4" s="21" t="n">
        <v>200</v>
      </c>
      <c r="H4" s="13" t="n">
        <f aca="false">+E4/D4</f>
        <v>0.435838150289017</v>
      </c>
      <c r="I4" s="14" t="n">
        <v>1037</v>
      </c>
      <c r="J4" s="15" t="n">
        <f aca="false">+I4-D4</f>
        <v>172</v>
      </c>
      <c r="K4" s="23" t="n">
        <v>1616</v>
      </c>
      <c r="L4" s="24" t="n">
        <v>200</v>
      </c>
      <c r="M4" s="18" t="n">
        <f aca="false">+K4-D4</f>
        <v>751</v>
      </c>
    </row>
    <row r="5" customFormat="false" ht="12.8" hidden="false" customHeight="false" outlineLevel="0" collapsed="false">
      <c r="A5" s="1" t="n">
        <v>27</v>
      </c>
      <c r="B5" s="19" t="n">
        <v>21</v>
      </c>
      <c r="C5" s="20" t="s">
        <v>16</v>
      </c>
      <c r="D5" s="1" t="n">
        <v>681</v>
      </c>
      <c r="E5" s="1" t="n">
        <v>279</v>
      </c>
      <c r="F5" s="1" t="n">
        <f aca="false">+D5-E5</f>
        <v>402</v>
      </c>
      <c r="G5" s="21" t="n">
        <v>143</v>
      </c>
      <c r="H5" s="13" t="n">
        <f aca="false">+E5/D5</f>
        <v>0.409691629955947</v>
      </c>
      <c r="I5" s="22" t="n">
        <v>826</v>
      </c>
      <c r="J5" s="15" t="n">
        <f aca="false">+I5-D5</f>
        <v>145</v>
      </c>
      <c r="K5" s="23" t="n">
        <v>1714</v>
      </c>
      <c r="L5" s="24" t="n">
        <v>143</v>
      </c>
      <c r="M5" s="18" t="n">
        <f aca="false">+K5-D5</f>
        <v>1033</v>
      </c>
    </row>
    <row r="6" customFormat="false" ht="12.8" hidden="false" customHeight="false" outlineLevel="0" collapsed="false">
      <c r="A6" s="1" t="n">
        <v>27</v>
      </c>
      <c r="B6" s="10" t="n">
        <v>25</v>
      </c>
      <c r="C6" s="11" t="s">
        <v>17</v>
      </c>
      <c r="D6" s="1" t="n">
        <v>591</v>
      </c>
      <c r="E6" s="1" t="n">
        <v>239</v>
      </c>
      <c r="F6" s="1" t="n">
        <f aca="false">+D6-E6</f>
        <v>352</v>
      </c>
      <c r="G6" s="21" t="n">
        <v>98</v>
      </c>
      <c r="H6" s="13" t="n">
        <f aca="false">+E6/D6</f>
        <v>0.404399323181049</v>
      </c>
      <c r="I6" s="14" t="n">
        <v>733</v>
      </c>
      <c r="J6" s="15" t="n">
        <f aca="false">+I6-D6</f>
        <v>142</v>
      </c>
      <c r="K6" s="23" t="n">
        <v>1187</v>
      </c>
      <c r="L6" s="24" t="n">
        <v>98</v>
      </c>
      <c r="M6" s="18" t="n">
        <f aca="false">+K6-D6</f>
        <v>596</v>
      </c>
    </row>
    <row r="7" customFormat="false" ht="12.8" hidden="false" customHeight="false" outlineLevel="0" collapsed="false">
      <c r="A7" s="1" t="n">
        <v>76</v>
      </c>
      <c r="B7" s="19" t="n">
        <v>31</v>
      </c>
      <c r="C7" s="20" t="s">
        <v>18</v>
      </c>
      <c r="D7" s="1" t="n">
        <v>2663</v>
      </c>
      <c r="E7" s="1" t="n">
        <v>1260</v>
      </c>
      <c r="F7" s="1" t="n">
        <f aca="false">+D7-E7</f>
        <v>1403</v>
      </c>
      <c r="G7" s="21" t="n">
        <v>523</v>
      </c>
      <c r="H7" s="13" t="n">
        <f aca="false">+E7/D7</f>
        <v>0.473150582050319</v>
      </c>
      <c r="I7" s="22" t="n">
        <v>3394</v>
      </c>
      <c r="J7" s="15" t="n">
        <f aca="false">+I7-D7</f>
        <v>731</v>
      </c>
      <c r="K7" s="23" t="n">
        <v>3325</v>
      </c>
      <c r="L7" s="24" t="n">
        <v>523</v>
      </c>
      <c r="M7" s="18" t="n">
        <f aca="false">+K7-D7</f>
        <v>662</v>
      </c>
    </row>
    <row r="8" customFormat="false" ht="12.8" hidden="false" customHeight="false" outlineLevel="0" collapsed="false">
      <c r="A8" s="1" t="n">
        <v>75</v>
      </c>
      <c r="B8" s="10" t="n">
        <v>33</v>
      </c>
      <c r="C8" s="11" t="s">
        <v>19</v>
      </c>
      <c r="D8" s="1" t="n">
        <v>1781</v>
      </c>
      <c r="E8" s="1" t="n">
        <v>631</v>
      </c>
      <c r="F8" s="1" t="n">
        <f aca="false">+D8-E8</f>
        <v>1150</v>
      </c>
      <c r="G8" s="21" t="n">
        <v>395</v>
      </c>
      <c r="H8" s="13" t="n">
        <f aca="false">+E8/D8</f>
        <v>0.3542953396968</v>
      </c>
      <c r="I8" s="14" t="n">
        <v>2173</v>
      </c>
      <c r="J8" s="15" t="n">
        <f aca="false">+I8-D8</f>
        <v>392</v>
      </c>
      <c r="K8" s="23" t="n">
        <v>2565</v>
      </c>
      <c r="L8" s="24" t="n">
        <v>395</v>
      </c>
      <c r="M8" s="18" t="n">
        <f aca="false">+K8-D8</f>
        <v>784</v>
      </c>
    </row>
    <row r="9" customFormat="false" ht="12.8" hidden="false" customHeight="false" outlineLevel="0" collapsed="false">
      <c r="A9" s="1" t="n">
        <v>76</v>
      </c>
      <c r="B9" s="19" t="n">
        <v>34</v>
      </c>
      <c r="C9" s="20" t="s">
        <v>20</v>
      </c>
      <c r="D9" s="1" t="n">
        <v>1447</v>
      </c>
      <c r="E9" s="1" t="n">
        <v>657</v>
      </c>
      <c r="F9" s="1" t="n">
        <f aca="false">+D9-E9</f>
        <v>790</v>
      </c>
      <c r="G9" s="21" t="n">
        <v>270</v>
      </c>
      <c r="H9" s="13" t="n">
        <f aca="false">+E9/D9</f>
        <v>0.454042847270214</v>
      </c>
      <c r="I9" s="22" t="n">
        <v>1607</v>
      </c>
      <c r="J9" s="15" t="n">
        <f aca="false">+I9-D9</f>
        <v>160</v>
      </c>
      <c r="K9" s="23" t="n">
        <v>2278</v>
      </c>
      <c r="L9" s="24" t="n">
        <v>270</v>
      </c>
      <c r="M9" s="18" t="n">
        <f aca="false">+K9-D9</f>
        <v>831</v>
      </c>
    </row>
    <row r="10" customFormat="false" ht="12.8" hidden="false" customHeight="false" outlineLevel="0" collapsed="false">
      <c r="A10" s="1" t="n">
        <v>53</v>
      </c>
      <c r="B10" s="10" t="n">
        <v>35</v>
      </c>
      <c r="C10" s="11" t="s">
        <v>21</v>
      </c>
      <c r="D10" s="1" t="n">
        <v>1828</v>
      </c>
      <c r="E10" s="1" t="n">
        <v>862</v>
      </c>
      <c r="F10" s="1" t="n">
        <f aca="false">+D10-E10</f>
        <v>966</v>
      </c>
      <c r="G10" s="21" t="n">
        <v>387</v>
      </c>
      <c r="H10" s="13" t="n">
        <f aca="false">+E10/D10</f>
        <v>0.471553610503282</v>
      </c>
      <c r="I10" s="14" t="n">
        <v>2258</v>
      </c>
      <c r="J10" s="15" t="n">
        <f aca="false">+I10-D10</f>
        <v>430</v>
      </c>
      <c r="K10" s="23" t="n">
        <v>2727</v>
      </c>
      <c r="L10" s="24" t="n">
        <v>387</v>
      </c>
      <c r="M10" s="18" t="n">
        <f aca="false">+K10-D10</f>
        <v>899</v>
      </c>
    </row>
    <row r="11" customFormat="false" ht="12.8" hidden="false" customHeight="false" outlineLevel="0" collapsed="false">
      <c r="A11" s="1" t="n">
        <v>84</v>
      </c>
      <c r="B11" s="19" t="n">
        <v>38</v>
      </c>
      <c r="C11" s="20" t="s">
        <v>22</v>
      </c>
      <c r="D11" s="1" t="n">
        <v>2267</v>
      </c>
      <c r="E11" s="1" t="n">
        <v>1177</v>
      </c>
      <c r="F11" s="1" t="n">
        <f aca="false">+D11-E11</f>
        <v>1090</v>
      </c>
      <c r="G11" s="21" t="n">
        <v>383</v>
      </c>
      <c r="H11" s="13" t="n">
        <f aca="false">+E11/D11</f>
        <v>0.519188354653727</v>
      </c>
      <c r="I11" s="22" t="n">
        <v>2666</v>
      </c>
      <c r="J11" s="15" t="n">
        <f aca="false">+I11-D11</f>
        <v>399</v>
      </c>
      <c r="K11" s="23" t="n">
        <v>2732</v>
      </c>
      <c r="L11" s="24" t="n">
        <v>383</v>
      </c>
      <c r="M11" s="18" t="n">
        <f aca="false">+K11-D11</f>
        <v>465</v>
      </c>
    </row>
    <row r="12" customFormat="false" ht="12.8" hidden="false" customHeight="false" outlineLevel="0" collapsed="false">
      <c r="A12" s="1" t="n">
        <v>52</v>
      </c>
      <c r="B12" s="10" t="n">
        <v>44</v>
      </c>
      <c r="C12" s="11" t="s">
        <v>23</v>
      </c>
      <c r="D12" s="1" t="n">
        <v>2595</v>
      </c>
      <c r="E12" s="1" t="n">
        <v>747</v>
      </c>
      <c r="F12" s="1" t="n">
        <f aca="false">+D12-E12</f>
        <v>1848</v>
      </c>
      <c r="G12" s="21" t="n">
        <v>308</v>
      </c>
      <c r="H12" s="13" t="n">
        <f aca="false">+E12/D12</f>
        <v>0.287861271676301</v>
      </c>
      <c r="I12" s="14" t="n">
        <v>3201</v>
      </c>
      <c r="J12" s="15" t="n">
        <f aca="false">+I12-D12</f>
        <v>606</v>
      </c>
      <c r="K12" s="23" t="n">
        <v>2562</v>
      </c>
      <c r="L12" s="24" t="n">
        <v>308</v>
      </c>
      <c r="M12" s="18" t="n">
        <f aca="false">+K12-D12</f>
        <v>-33</v>
      </c>
    </row>
    <row r="13" customFormat="false" ht="12.8" hidden="false" customHeight="false" outlineLevel="0" collapsed="false">
      <c r="A13" s="1" t="n">
        <v>24</v>
      </c>
      <c r="B13" s="19" t="n">
        <v>45</v>
      </c>
      <c r="C13" s="20" t="s">
        <v>24</v>
      </c>
      <c r="D13" s="1" t="n">
        <v>1824</v>
      </c>
      <c r="E13" s="1" t="n">
        <v>667</v>
      </c>
      <c r="F13" s="1" t="n">
        <f aca="false">+D13-E13</f>
        <v>1157</v>
      </c>
      <c r="G13" s="21" t="n">
        <v>315</v>
      </c>
      <c r="H13" s="13" t="n">
        <f aca="false">+E13/D13</f>
        <v>0.365679824561403</v>
      </c>
      <c r="I13" s="22" t="n">
        <v>2149</v>
      </c>
      <c r="J13" s="15" t="n">
        <f aca="false">+I13-D13</f>
        <v>325</v>
      </c>
      <c r="K13" s="23" t="n">
        <v>2784</v>
      </c>
      <c r="L13" s="24" t="n">
        <v>315</v>
      </c>
      <c r="M13" s="18" t="n">
        <f aca="false">+K13-D13</f>
        <v>960</v>
      </c>
    </row>
    <row r="14" customFormat="false" ht="12.8" hidden="false" customHeight="false" outlineLevel="0" collapsed="false">
      <c r="A14" s="1" t="n">
        <v>52</v>
      </c>
      <c r="B14" s="10" t="n">
        <v>49</v>
      </c>
      <c r="C14" s="11" t="s">
        <v>25</v>
      </c>
      <c r="D14" s="1" t="n">
        <v>981</v>
      </c>
      <c r="E14" s="1" t="n">
        <v>371</v>
      </c>
      <c r="F14" s="1" t="n">
        <f aca="false">+D14-E14</f>
        <v>610</v>
      </c>
      <c r="G14" s="21" t="n">
        <v>163</v>
      </c>
      <c r="H14" s="13" t="n">
        <f aca="false">+E14/D14</f>
        <v>0.378185524974516</v>
      </c>
      <c r="I14" s="14" t="n">
        <v>1196</v>
      </c>
      <c r="J14" s="15" t="n">
        <f aca="false">+I14-D14</f>
        <v>215</v>
      </c>
      <c r="K14" s="23" t="n">
        <v>1531</v>
      </c>
      <c r="L14" s="24" t="n">
        <v>163</v>
      </c>
      <c r="M14" s="18" t="n">
        <f aca="false">+K14-D14</f>
        <v>550</v>
      </c>
    </row>
    <row r="15" customFormat="false" ht="12.8" hidden="false" customHeight="false" outlineLevel="0" collapsed="false">
      <c r="A15" s="1" t="n">
        <v>44</v>
      </c>
      <c r="B15" s="19" t="n">
        <v>51</v>
      </c>
      <c r="C15" s="20" t="s">
        <v>26</v>
      </c>
      <c r="D15" s="1" t="n">
        <v>945</v>
      </c>
      <c r="E15" s="1" t="n">
        <v>458</v>
      </c>
      <c r="F15" s="1" t="n">
        <f aca="false">+D15-E15</f>
        <v>487</v>
      </c>
      <c r="G15" s="21" t="n">
        <v>171</v>
      </c>
      <c r="H15" s="13" t="n">
        <f aca="false">+E15/D15</f>
        <v>0.484656084656085</v>
      </c>
      <c r="I15" s="22" t="n">
        <v>1020</v>
      </c>
      <c r="J15" s="15" t="n">
        <f aca="false">+I15-D15</f>
        <v>75</v>
      </c>
      <c r="K15" s="23" t="n">
        <v>1766</v>
      </c>
      <c r="L15" s="24" t="n">
        <v>171</v>
      </c>
      <c r="M15" s="18" t="n">
        <f aca="false">+K15-D15</f>
        <v>821</v>
      </c>
    </row>
    <row r="16" customFormat="false" ht="12.8" hidden="false" customHeight="false" outlineLevel="0" collapsed="false">
      <c r="A16" s="1" t="n">
        <v>44</v>
      </c>
      <c r="B16" s="10" t="n">
        <v>57</v>
      </c>
      <c r="C16" s="11" t="s">
        <v>27</v>
      </c>
      <c r="D16" s="1" t="n">
        <v>2227</v>
      </c>
      <c r="E16" s="1" t="n">
        <v>1435</v>
      </c>
      <c r="F16" s="1" t="n">
        <f aca="false">+D16-E16</f>
        <v>792</v>
      </c>
      <c r="G16" s="21" t="n">
        <v>829</v>
      </c>
      <c r="H16" s="13" t="n">
        <f aca="false">+E16/D16</f>
        <v>0.644364616075438</v>
      </c>
      <c r="I16" s="14" t="n">
        <v>2700</v>
      </c>
      <c r="J16" s="15" t="n">
        <f aca="false">+I16-D16</f>
        <v>473</v>
      </c>
      <c r="K16" s="23" t="n">
        <v>3113</v>
      </c>
      <c r="L16" s="24" t="n">
        <v>829</v>
      </c>
      <c r="M16" s="18" t="n">
        <f aca="false">+K16-D16</f>
        <v>886</v>
      </c>
    </row>
    <row r="17" customFormat="false" ht="12.8" hidden="false" customHeight="false" outlineLevel="0" collapsed="false">
      <c r="A17" s="1" t="n">
        <v>32</v>
      </c>
      <c r="B17" s="19" t="n">
        <v>59</v>
      </c>
      <c r="C17" s="20" t="s">
        <v>28</v>
      </c>
      <c r="D17" s="1" t="n">
        <v>2154</v>
      </c>
      <c r="E17" s="1" t="n">
        <v>933</v>
      </c>
      <c r="F17" s="1" t="n">
        <f aca="false">+D17-E17</f>
        <v>1221</v>
      </c>
      <c r="G17" s="21" t="n">
        <v>204</v>
      </c>
      <c r="H17" s="13" t="n">
        <f aca="false">+E17/D17</f>
        <v>0.433147632311978</v>
      </c>
      <c r="I17" s="22" t="n">
        <v>2802</v>
      </c>
      <c r="J17" s="15" t="n">
        <f aca="false">+I17-D17</f>
        <v>648</v>
      </c>
      <c r="K17" s="23" t="n">
        <v>2321</v>
      </c>
      <c r="L17" s="24" t="n">
        <v>204</v>
      </c>
      <c r="M17" s="18" t="n">
        <f aca="false">+K17-D17</f>
        <v>167</v>
      </c>
    </row>
    <row r="18" customFormat="false" ht="12.8" hidden="false" customHeight="false" outlineLevel="0" collapsed="false">
      <c r="A18" s="1" t="n">
        <v>32</v>
      </c>
      <c r="B18" s="10" t="n">
        <v>60</v>
      </c>
      <c r="C18" s="11" t="s">
        <v>29</v>
      </c>
      <c r="D18" s="1" t="n">
        <v>1256</v>
      </c>
      <c r="E18" s="1" t="n">
        <v>390</v>
      </c>
      <c r="F18" s="1" t="n">
        <f aca="false">+D18-E18</f>
        <v>866</v>
      </c>
      <c r="G18" s="21" t="n">
        <v>175</v>
      </c>
      <c r="H18" s="13" t="n">
        <f aca="false">+E18/D18</f>
        <v>0.310509554140127</v>
      </c>
      <c r="I18" s="14" t="n">
        <v>1385</v>
      </c>
      <c r="J18" s="15" t="n">
        <f aca="false">+I18-D18</f>
        <v>129</v>
      </c>
      <c r="K18" s="23" t="n">
        <v>1781</v>
      </c>
      <c r="L18" s="24" t="n">
        <v>175</v>
      </c>
      <c r="M18" s="18" t="n">
        <f aca="false">+K18-D18</f>
        <v>525</v>
      </c>
    </row>
    <row r="19" customFormat="false" ht="12.8" hidden="false" customHeight="false" outlineLevel="0" collapsed="false">
      <c r="A19" s="1" t="n">
        <v>84</v>
      </c>
      <c r="B19" s="19" t="n">
        <v>63</v>
      </c>
      <c r="C19" s="20" t="s">
        <v>30</v>
      </c>
      <c r="D19" s="1" t="n">
        <v>993</v>
      </c>
      <c r="E19" s="1" t="n">
        <v>416</v>
      </c>
      <c r="F19" s="1" t="n">
        <f aca="false">+D19-E19</f>
        <v>577</v>
      </c>
      <c r="G19" s="21" t="n">
        <v>121</v>
      </c>
      <c r="H19" s="13" t="n">
        <f aca="false">+E19/D19</f>
        <v>0.418932527693857</v>
      </c>
      <c r="I19" s="22" t="n">
        <v>1186</v>
      </c>
      <c r="J19" s="15" t="n">
        <f aca="false">+I19-D19</f>
        <v>193</v>
      </c>
      <c r="K19" s="23" t="n">
        <v>1657</v>
      </c>
      <c r="L19" s="24" t="n">
        <v>121</v>
      </c>
      <c r="M19" s="18" t="n">
        <f aca="false">+K19-D19</f>
        <v>664</v>
      </c>
    </row>
    <row r="20" customFormat="false" ht="12.8" hidden="false" customHeight="false" outlineLevel="0" collapsed="false">
      <c r="A20" s="1" t="n">
        <v>44</v>
      </c>
      <c r="B20" s="10" t="n">
        <v>67</v>
      </c>
      <c r="C20" s="11" t="s">
        <v>31</v>
      </c>
      <c r="D20" s="1" t="n">
        <v>2099</v>
      </c>
      <c r="E20" s="1" t="n">
        <v>1078</v>
      </c>
      <c r="F20" s="1" t="n">
        <f aca="false">+D20-E20</f>
        <v>1021</v>
      </c>
      <c r="G20" s="21" t="n">
        <v>432</v>
      </c>
      <c r="H20" s="13" t="n">
        <f aca="false">+E20/D20</f>
        <v>0.51357789423535</v>
      </c>
      <c r="I20" s="14" t="n">
        <v>2679</v>
      </c>
      <c r="J20" s="15" t="n">
        <f aca="false">+I20-D20</f>
        <v>580</v>
      </c>
      <c r="K20" s="23" t="n">
        <v>1944</v>
      </c>
      <c r="L20" s="24" t="n">
        <v>432</v>
      </c>
      <c r="M20" s="18" t="n">
        <f aca="false">+K20-D20</f>
        <v>-155</v>
      </c>
    </row>
    <row r="21" customFormat="false" ht="12.8" hidden="false" customHeight="false" outlineLevel="0" collapsed="false">
      <c r="A21" s="1" t="n">
        <v>44</v>
      </c>
      <c r="B21" s="19" t="n">
        <v>68</v>
      </c>
      <c r="C21" s="20" t="s">
        <v>32</v>
      </c>
      <c r="D21" s="1" t="n">
        <v>522</v>
      </c>
      <c r="E21" s="1" t="n">
        <v>309</v>
      </c>
      <c r="F21" s="1" t="n">
        <f aca="false">+D21-E21</f>
        <v>213</v>
      </c>
      <c r="G21" s="21" t="n">
        <v>76</v>
      </c>
      <c r="H21" s="13" t="n">
        <f aca="false">+E21/D21</f>
        <v>0.591954022988506</v>
      </c>
      <c r="I21" s="22" t="n">
        <v>711</v>
      </c>
      <c r="J21" s="15" t="n">
        <f aca="false">+I21-D21</f>
        <v>189</v>
      </c>
      <c r="K21" s="23" t="n">
        <v>921</v>
      </c>
      <c r="L21" s="24" t="n">
        <v>76</v>
      </c>
      <c r="M21" s="18" t="n">
        <f aca="false">+K21-D21</f>
        <v>399</v>
      </c>
    </row>
    <row r="22" customFormat="false" ht="12.8" hidden="false" customHeight="false" outlineLevel="0" collapsed="false">
      <c r="A22" s="1" t="n">
        <v>84</v>
      </c>
      <c r="B22" s="10" t="n">
        <v>69</v>
      </c>
      <c r="C22" s="11" t="s">
        <v>33</v>
      </c>
      <c r="D22" s="1" t="n">
        <v>3578</v>
      </c>
      <c r="E22" s="1" t="n">
        <v>1806</v>
      </c>
      <c r="F22" s="1" t="n">
        <f aca="false">+D22-E22</f>
        <v>1772</v>
      </c>
      <c r="G22" s="21" t="n">
        <v>596</v>
      </c>
      <c r="H22" s="13" t="n">
        <f aca="false">+E22/D22</f>
        <v>0.504751257685858</v>
      </c>
      <c r="I22" s="14" t="n">
        <v>4163</v>
      </c>
      <c r="J22" s="15" t="n">
        <f aca="false">+I22-D22</f>
        <v>585</v>
      </c>
      <c r="K22" s="23" t="n">
        <v>4002</v>
      </c>
      <c r="L22" s="24" t="n">
        <v>596</v>
      </c>
      <c r="M22" s="18" t="n">
        <f aca="false">+K22-D22</f>
        <v>424</v>
      </c>
    </row>
    <row r="23" customFormat="false" ht="12.8" hidden="false" customHeight="false" outlineLevel="0" collapsed="false">
      <c r="A23" s="1" t="n">
        <v>27</v>
      </c>
      <c r="B23" s="19" t="n">
        <v>71</v>
      </c>
      <c r="C23" s="20" t="s">
        <v>34</v>
      </c>
      <c r="D23" s="1" t="n">
        <v>311</v>
      </c>
      <c r="E23" s="1" t="n">
        <v>169</v>
      </c>
      <c r="F23" s="1" t="n">
        <f aca="false">+D23-E23</f>
        <v>142</v>
      </c>
      <c r="G23" s="21" t="n">
        <v>48</v>
      </c>
      <c r="H23" s="13" t="n">
        <f aca="false">+E23/D23</f>
        <v>0.543408360128617</v>
      </c>
      <c r="I23" s="22" t="n">
        <v>376</v>
      </c>
      <c r="J23" s="15" t="n">
        <f aca="false">+I23-D23</f>
        <v>65</v>
      </c>
      <c r="K23" s="23" t="n">
        <v>635</v>
      </c>
      <c r="L23" s="24" t="n">
        <v>48</v>
      </c>
      <c r="M23" s="18" t="n">
        <f aca="false">+K23-D23</f>
        <v>324</v>
      </c>
    </row>
    <row r="24" customFormat="false" ht="12.8" hidden="false" customHeight="false" outlineLevel="0" collapsed="false">
      <c r="A24" s="1" t="n">
        <v>11</v>
      </c>
      <c r="B24" s="10" t="n">
        <v>75</v>
      </c>
      <c r="C24" s="11" t="s">
        <v>35</v>
      </c>
      <c r="D24" s="1" t="n">
        <v>15267</v>
      </c>
      <c r="E24" s="1" t="n">
        <v>4951</v>
      </c>
      <c r="F24" s="1" t="n">
        <f aca="false">+D24-E24</f>
        <v>10316</v>
      </c>
      <c r="G24" s="21" t="n">
        <v>1476</v>
      </c>
      <c r="H24" s="13" t="n">
        <f aca="false">+E24/D24</f>
        <v>0.324294229383638</v>
      </c>
      <c r="I24" s="14" t="n">
        <v>19380</v>
      </c>
      <c r="J24" s="15" t="n">
        <f aca="false">+I24-D24</f>
        <v>4113</v>
      </c>
      <c r="K24" s="23" t="n">
        <v>8384</v>
      </c>
      <c r="L24" s="24" t="n">
        <v>1476</v>
      </c>
      <c r="M24" s="18" t="n">
        <f aca="false">+K24-D24</f>
        <v>-6883</v>
      </c>
    </row>
    <row r="25" customFormat="false" ht="12.8" hidden="false" customHeight="false" outlineLevel="0" collapsed="false">
      <c r="A25" s="1" t="n">
        <v>28</v>
      </c>
      <c r="B25" s="19" t="n">
        <v>76</v>
      </c>
      <c r="C25" s="20" t="s">
        <v>36</v>
      </c>
      <c r="D25" s="1" t="n">
        <v>1546</v>
      </c>
      <c r="E25" s="1" t="n">
        <v>491</v>
      </c>
      <c r="F25" s="1" t="n">
        <f aca="false">+D25-E25</f>
        <v>1055</v>
      </c>
      <c r="G25" s="21" t="n">
        <v>198</v>
      </c>
      <c r="H25" s="13" t="n">
        <f aca="false">+E25/D25</f>
        <v>0.317593790426908</v>
      </c>
      <c r="I25" s="22" t="n">
        <v>1785</v>
      </c>
      <c r="J25" s="15" t="n">
        <f aca="false">+I25-D25</f>
        <v>239</v>
      </c>
      <c r="K25" s="23" t="n">
        <v>2114</v>
      </c>
      <c r="L25" s="24" t="n">
        <v>198</v>
      </c>
      <c r="M25" s="18" t="n">
        <f aca="false">+K25-D25</f>
        <v>568</v>
      </c>
    </row>
    <row r="26" customFormat="false" ht="12.8" hidden="false" customHeight="false" outlineLevel="0" collapsed="false">
      <c r="A26" s="1" t="n">
        <v>11</v>
      </c>
      <c r="B26" s="10" t="n">
        <v>77</v>
      </c>
      <c r="C26" s="11" t="s">
        <v>37</v>
      </c>
      <c r="D26" s="1" t="n">
        <v>3340</v>
      </c>
      <c r="E26" s="1" t="n">
        <v>781</v>
      </c>
      <c r="F26" s="1" t="n">
        <f aca="false">+D26-E26</f>
        <v>2559</v>
      </c>
      <c r="G26" s="21" t="n">
        <v>548</v>
      </c>
      <c r="H26" s="13" t="n">
        <f aca="false">+E26/D26</f>
        <v>0.233832335329341</v>
      </c>
      <c r="I26" s="14" t="n">
        <v>4143</v>
      </c>
      <c r="J26" s="15" t="n">
        <f aca="false">+I26-D26</f>
        <v>803</v>
      </c>
      <c r="K26" s="23" t="n">
        <v>3076</v>
      </c>
      <c r="L26" s="24" t="n">
        <v>548</v>
      </c>
      <c r="M26" s="18" t="n">
        <f aca="false">+K26-D26</f>
        <v>-264</v>
      </c>
    </row>
    <row r="27" customFormat="false" ht="12.8" hidden="false" customHeight="false" outlineLevel="0" collapsed="false">
      <c r="A27" s="1" t="n">
        <v>11</v>
      </c>
      <c r="B27" s="19" t="n">
        <v>78</v>
      </c>
      <c r="C27" s="20" t="s">
        <v>38</v>
      </c>
      <c r="D27" s="1" t="n">
        <v>3149</v>
      </c>
      <c r="E27" s="1" t="n">
        <v>754</v>
      </c>
      <c r="F27" s="1" t="n">
        <f aca="false">+D27-E27</f>
        <v>2395</v>
      </c>
      <c r="G27" s="21" t="n">
        <v>572</v>
      </c>
      <c r="H27" s="13" t="n">
        <f aca="false">+E27/D27</f>
        <v>0.239441092410289</v>
      </c>
      <c r="I27" s="22" t="n">
        <v>4179</v>
      </c>
      <c r="J27" s="15" t="n">
        <f aca="false">+I27-D27</f>
        <v>1030</v>
      </c>
      <c r="K27" s="23" t="n">
        <v>2791</v>
      </c>
      <c r="L27" s="24" t="n">
        <v>572</v>
      </c>
      <c r="M27" s="18" t="n">
        <f aca="false">+K27-D27</f>
        <v>-358</v>
      </c>
    </row>
    <row r="28" customFormat="false" ht="12.8" hidden="false" customHeight="false" outlineLevel="0" collapsed="false">
      <c r="A28" s="1" t="n">
        <v>75</v>
      </c>
      <c r="B28" s="10" t="n">
        <v>86</v>
      </c>
      <c r="C28" s="11" t="s">
        <v>39</v>
      </c>
      <c r="D28" s="1" t="n">
        <v>737</v>
      </c>
      <c r="E28" s="1" t="n">
        <v>245</v>
      </c>
      <c r="F28" s="1" t="n">
        <f aca="false">+D28-E28</f>
        <v>492</v>
      </c>
      <c r="G28" s="21" t="n">
        <v>76</v>
      </c>
      <c r="H28" s="13" t="n">
        <f aca="false">+E28/D28</f>
        <v>0.332428765264586</v>
      </c>
      <c r="I28" s="14" t="n">
        <v>786</v>
      </c>
      <c r="J28" s="15" t="n">
        <f aca="false">+I28-D28</f>
        <v>49</v>
      </c>
      <c r="K28" s="23" t="n">
        <v>1554</v>
      </c>
      <c r="L28" s="24" t="n">
        <v>76</v>
      </c>
      <c r="M28" s="18" t="n">
        <f aca="false">+K28-D28</f>
        <v>817</v>
      </c>
    </row>
    <row r="29" customFormat="false" ht="12.8" hidden="false" customHeight="false" outlineLevel="0" collapsed="false">
      <c r="A29" s="1" t="n">
        <v>75</v>
      </c>
      <c r="B29" s="19" t="n">
        <v>87</v>
      </c>
      <c r="C29" s="20" t="s">
        <v>40</v>
      </c>
      <c r="D29" s="1" t="n">
        <v>488</v>
      </c>
      <c r="E29" s="1" t="n">
        <v>143</v>
      </c>
      <c r="F29" s="1" t="n">
        <f aca="false">+D29-E29</f>
        <v>345</v>
      </c>
      <c r="G29" s="21" t="n">
        <v>81</v>
      </c>
      <c r="H29" s="13" t="n">
        <f aca="false">+E29/D29</f>
        <v>0.293032786885246</v>
      </c>
      <c r="I29" s="22" t="n">
        <v>563</v>
      </c>
      <c r="J29" s="15" t="n">
        <f aca="false">+I29-D29</f>
        <v>75</v>
      </c>
      <c r="K29" s="23" t="n">
        <v>873</v>
      </c>
      <c r="L29" s="24" t="n">
        <v>81</v>
      </c>
      <c r="M29" s="18" t="n">
        <f aca="false">+K29-D29</f>
        <v>385</v>
      </c>
    </row>
    <row r="30" customFormat="false" ht="12.8" hidden="false" customHeight="false" outlineLevel="0" collapsed="false">
      <c r="A30" s="1" t="n">
        <v>11</v>
      </c>
      <c r="B30" s="10" t="n">
        <v>91</v>
      </c>
      <c r="C30" s="11" t="s">
        <v>41</v>
      </c>
      <c r="D30" s="1" t="n">
        <v>3558</v>
      </c>
      <c r="E30" s="1" t="n">
        <v>849</v>
      </c>
      <c r="F30" s="1" t="n">
        <f aca="false">+D30-E30</f>
        <v>2709</v>
      </c>
      <c r="G30" s="21" t="n">
        <v>604</v>
      </c>
      <c r="H30" s="13" t="n">
        <f aca="false">+E30/D30</f>
        <v>0.238617200674536</v>
      </c>
      <c r="I30" s="14" t="n">
        <v>4309</v>
      </c>
      <c r="J30" s="15" t="n">
        <f aca="false">+I30-D30</f>
        <v>751</v>
      </c>
      <c r="K30" s="23" t="n">
        <v>3156</v>
      </c>
      <c r="L30" s="24" t="n">
        <v>604</v>
      </c>
      <c r="M30" s="18" t="n">
        <f aca="false">+K30-D30</f>
        <v>-402</v>
      </c>
    </row>
    <row r="31" customFormat="false" ht="12.8" hidden="false" customHeight="false" outlineLevel="0" collapsed="false">
      <c r="A31" s="1" t="n">
        <v>11</v>
      </c>
      <c r="B31" s="19" t="n">
        <v>92</v>
      </c>
      <c r="C31" s="20" t="s">
        <v>42</v>
      </c>
      <c r="D31" s="1" t="n">
        <v>3243</v>
      </c>
      <c r="E31" s="1" t="n">
        <v>985</v>
      </c>
      <c r="F31" s="1" t="n">
        <f aca="false">+D31-E31</f>
        <v>2258</v>
      </c>
      <c r="G31" s="21" t="n">
        <v>529</v>
      </c>
      <c r="H31" s="13" t="n">
        <f aca="false">+E31/D31</f>
        <v>0.303731113166821</v>
      </c>
      <c r="I31" s="22" t="n">
        <v>4131</v>
      </c>
      <c r="J31" s="15" t="n">
        <f aca="false">+I31-D31</f>
        <v>888</v>
      </c>
      <c r="K31" s="23" t="n">
        <v>2666</v>
      </c>
      <c r="L31" s="24" t="n">
        <v>529</v>
      </c>
      <c r="M31" s="18" t="n">
        <f aca="false">+K31-D31</f>
        <v>-577</v>
      </c>
    </row>
    <row r="32" customFormat="false" ht="12.8" hidden="false" customHeight="false" outlineLevel="0" collapsed="false">
      <c r="A32" s="1" t="n">
        <v>11</v>
      </c>
      <c r="B32" s="10" t="n">
        <v>93</v>
      </c>
      <c r="C32" s="11" t="s">
        <v>43</v>
      </c>
      <c r="D32" s="1" t="n">
        <v>3099</v>
      </c>
      <c r="E32" s="1" t="n">
        <v>884</v>
      </c>
      <c r="F32" s="1" t="n">
        <f aca="false">+D32-E32</f>
        <v>2215</v>
      </c>
      <c r="G32" s="21" t="n">
        <v>798</v>
      </c>
      <c r="H32" s="13" t="n">
        <f aca="false">+E32/D32</f>
        <v>0.285253307518554</v>
      </c>
      <c r="I32" s="14" t="n">
        <v>3683</v>
      </c>
      <c r="J32" s="15" t="n">
        <f aca="false">+I32-D32</f>
        <v>584</v>
      </c>
      <c r="K32" s="23" t="n">
        <v>3003</v>
      </c>
      <c r="L32" s="24" t="n">
        <v>798</v>
      </c>
      <c r="M32" s="18" t="n">
        <f aca="false">+K32-D32</f>
        <v>-96</v>
      </c>
    </row>
    <row r="33" customFormat="false" ht="12.8" hidden="false" customHeight="false" outlineLevel="0" collapsed="false">
      <c r="A33" s="1" t="n">
        <v>11</v>
      </c>
      <c r="B33" s="19" t="n">
        <v>94</v>
      </c>
      <c r="C33" s="20" t="s">
        <v>44</v>
      </c>
      <c r="D33" s="1" t="n">
        <v>4190</v>
      </c>
      <c r="E33" s="1" t="n">
        <v>816</v>
      </c>
      <c r="F33" s="1" t="n">
        <f aca="false">+D33-E33</f>
        <v>3374</v>
      </c>
      <c r="G33" s="21" t="n">
        <v>603</v>
      </c>
      <c r="H33" s="13" t="n">
        <f aca="false">+E33/D33</f>
        <v>0.194749403341289</v>
      </c>
      <c r="I33" s="22" t="n">
        <v>5095</v>
      </c>
      <c r="J33" s="15" t="n">
        <f aca="false">+I33-D33</f>
        <v>905</v>
      </c>
      <c r="K33" s="23" t="n">
        <v>2832</v>
      </c>
      <c r="L33" s="24" t="n">
        <v>603</v>
      </c>
      <c r="M33" s="18" t="n">
        <f aca="false">+K33-D33</f>
        <v>-1358</v>
      </c>
    </row>
    <row r="34" customFormat="false" ht="12.8" hidden="false" customHeight="false" outlineLevel="0" collapsed="false">
      <c r="A34" s="1" t="n">
        <v>11</v>
      </c>
      <c r="B34" s="25" t="n">
        <v>95</v>
      </c>
      <c r="C34" s="26" t="s">
        <v>45</v>
      </c>
      <c r="D34" s="1" t="n">
        <v>3956</v>
      </c>
      <c r="E34" s="1" t="n">
        <v>1414</v>
      </c>
      <c r="F34" s="1" t="n">
        <f aca="false">+D34-E34</f>
        <v>2542</v>
      </c>
      <c r="G34" s="21" t="n">
        <v>646</v>
      </c>
      <c r="H34" s="13" t="n">
        <f aca="false">+E34/D34</f>
        <v>0.357431749241658</v>
      </c>
      <c r="I34" s="14" t="n">
        <v>4420</v>
      </c>
      <c r="J34" s="15" t="n">
        <f aca="false">+I34-D34</f>
        <v>464</v>
      </c>
      <c r="K34" s="23" t="n">
        <v>3119</v>
      </c>
      <c r="L34" s="24" t="n">
        <v>646</v>
      </c>
      <c r="M34" s="18" t="n">
        <f aca="false">+K34-D34</f>
        <v>-837</v>
      </c>
    </row>
    <row r="35" customFormat="false" ht="12.8" hidden="false" customHeight="false" outlineLevel="0" collapsed="false">
      <c r="A35" s="1" t="n">
        <v>1</v>
      </c>
      <c r="B35" s="27" t="n">
        <v>971</v>
      </c>
      <c r="C35" s="28" t="s">
        <v>46</v>
      </c>
      <c r="D35" s="1" t="n">
        <v>285</v>
      </c>
      <c r="E35" s="1" t="n">
        <v>139</v>
      </c>
      <c r="F35" s="1" t="n">
        <f aca="false">+D35-E35</f>
        <v>146</v>
      </c>
      <c r="G35" s="21" t="n">
        <v>11</v>
      </c>
      <c r="H35" s="13" t="n">
        <f aca="false">+E35/D35</f>
        <v>0.487719298245614</v>
      </c>
      <c r="I35" s="29" t="n">
        <v>245</v>
      </c>
      <c r="J35" s="15" t="n">
        <v>0</v>
      </c>
      <c r="K35" s="23" t="n">
        <v>225</v>
      </c>
      <c r="L35" s="24" t="n">
        <v>11</v>
      </c>
      <c r="M35" s="18" t="n">
        <f aca="false">+K35-D35</f>
        <v>-60</v>
      </c>
    </row>
    <row r="36" customFormat="false" ht="12.8" hidden="false" customHeight="false" outlineLevel="0" collapsed="false">
      <c r="A36" s="1" t="n">
        <v>2</v>
      </c>
      <c r="B36" s="25" t="n">
        <v>972</v>
      </c>
      <c r="C36" s="26" t="s">
        <v>47</v>
      </c>
      <c r="D36" s="1" t="n">
        <v>418</v>
      </c>
      <c r="E36" s="1" t="n">
        <v>72</v>
      </c>
      <c r="F36" s="1" t="n">
        <f aca="false">+D36-E36</f>
        <v>346</v>
      </c>
      <c r="G36" s="21" t="n">
        <v>296</v>
      </c>
      <c r="H36" s="13" t="n">
        <f aca="false">+E36/D36</f>
        <v>0.172248803827751</v>
      </c>
      <c r="I36" s="14" t="n">
        <v>420</v>
      </c>
      <c r="J36" s="15" t="n">
        <f aca="false">+I36-D36</f>
        <v>2</v>
      </c>
      <c r="K36" s="23" t="n">
        <v>417</v>
      </c>
      <c r="L36" s="24" t="n">
        <v>296</v>
      </c>
      <c r="M36" s="18" t="n">
        <f aca="false">+K36-D36</f>
        <v>-1</v>
      </c>
    </row>
    <row r="37" customFormat="false" ht="12.8" hidden="false" customHeight="false" outlineLevel="0" collapsed="false">
      <c r="A37" s="1" t="n">
        <v>3</v>
      </c>
      <c r="B37" s="27" t="n">
        <v>973</v>
      </c>
      <c r="C37" s="28" t="s">
        <v>48</v>
      </c>
      <c r="D37" s="1" t="n">
        <v>2804</v>
      </c>
      <c r="E37" s="1" t="n">
        <v>682</v>
      </c>
      <c r="F37" s="1" t="n">
        <f aca="false">+D37-E37</f>
        <v>2122</v>
      </c>
      <c r="G37" s="21" t="n">
        <v>438</v>
      </c>
      <c r="H37" s="13" t="n">
        <f aca="false">+E37/D37</f>
        <v>0.243223965763195</v>
      </c>
      <c r="I37" s="22" t="n">
        <v>2848</v>
      </c>
      <c r="J37" s="15" t="n">
        <f aca="false">+I37-D37</f>
        <v>44</v>
      </c>
      <c r="K37" s="23" t="n">
        <v>2735</v>
      </c>
      <c r="L37" s="24" t="n">
        <v>438</v>
      </c>
      <c r="M37" s="18" t="n">
        <f aca="false">+K37-D37</f>
        <v>-69</v>
      </c>
    </row>
    <row r="38" customFormat="false" ht="12.8" hidden="false" customHeight="false" outlineLevel="0" collapsed="false">
      <c r="A38" s="1" t="n">
        <v>4</v>
      </c>
      <c r="B38" s="25" t="n">
        <v>974</v>
      </c>
      <c r="C38" s="26" t="s">
        <v>49</v>
      </c>
      <c r="D38" s="1" t="n">
        <v>5</v>
      </c>
      <c r="E38" s="1" t="n">
        <v>5</v>
      </c>
      <c r="F38" s="1" t="n">
        <f aca="false">+D38-E38</f>
        <v>0</v>
      </c>
      <c r="G38" s="21" t="n">
        <v>1</v>
      </c>
      <c r="H38" s="13" t="n">
        <f aca="false">+E38/D38</f>
        <v>1</v>
      </c>
      <c r="I38" s="14" t="n">
        <v>7</v>
      </c>
      <c r="J38" s="15" t="n">
        <f aca="false">+I38-D38</f>
        <v>2</v>
      </c>
      <c r="K38" s="23" t="n">
        <v>5</v>
      </c>
      <c r="L38" s="24" t="n">
        <v>1</v>
      </c>
      <c r="M38" s="18" t="n">
        <f aca="false">+K38-D38</f>
        <v>0</v>
      </c>
    </row>
    <row r="39" customFormat="false" ht="12.8" hidden="false" customHeight="false" outlineLevel="0" collapsed="false">
      <c r="A39" s="1" t="n">
        <v>6</v>
      </c>
      <c r="B39" s="27" t="n">
        <v>976</v>
      </c>
      <c r="C39" s="28" t="s">
        <v>50</v>
      </c>
      <c r="D39" s="1" t="n">
        <v>3347</v>
      </c>
      <c r="E39" s="1" t="n">
        <v>2925</v>
      </c>
      <c r="F39" s="1" t="n">
        <f aca="false">+D39-E39</f>
        <v>422</v>
      </c>
      <c r="G39" s="21" t="n">
        <v>108</v>
      </c>
      <c r="H39" s="13" t="n">
        <f aca="false">+E39/D39</f>
        <v>0.873916940543771</v>
      </c>
      <c r="I39" s="22" t="n">
        <v>3839</v>
      </c>
      <c r="J39" s="15" t="n">
        <f aca="false">+I39-D39</f>
        <v>492</v>
      </c>
      <c r="K39" s="23" t="n">
        <v>3606</v>
      </c>
      <c r="L39" s="24" t="n">
        <v>108</v>
      </c>
      <c r="M39" s="18" t="n">
        <f aca="false">+K39-D39</f>
        <v>259</v>
      </c>
    </row>
    <row r="40" customFormat="false" ht="12.8" hidden="false" customHeight="false" outlineLevel="0" collapsed="false">
      <c r="A40" s="1" t="n">
        <v>1</v>
      </c>
      <c r="B40" s="25" t="n">
        <v>978</v>
      </c>
      <c r="C40" s="26" t="s">
        <v>51</v>
      </c>
      <c r="G40" s="21" t="n">
        <v>77</v>
      </c>
      <c r="I40" s="14" t="n">
        <v>83</v>
      </c>
      <c r="J40" s="15" t="n">
        <f aca="false">+I40-D40</f>
        <v>83</v>
      </c>
      <c r="K40" s="23" t="n">
        <v>68</v>
      </c>
      <c r="L40" s="24" t="n">
        <v>16</v>
      </c>
      <c r="M40" s="18" t="n">
        <f aca="false">+K40-D40</f>
        <v>68</v>
      </c>
    </row>
    <row r="41" customFormat="false" ht="12.8" hidden="false" customHeight="false" outlineLevel="0" collapsed="false">
      <c r="B41" s="30"/>
      <c r="C41" s="31" t="s">
        <v>52</v>
      </c>
      <c r="D41" s="1" t="n">
        <f aca="false">SUM(D2:D40)</f>
        <v>86047</v>
      </c>
      <c r="E41" s="1" t="n">
        <f aca="false">SUM(E2:E40)</f>
        <v>32068</v>
      </c>
      <c r="F41" s="1" t="n">
        <f aca="false">SUM(F2:F40)</f>
        <v>53979</v>
      </c>
      <c r="G41" s="1" t="n">
        <f aca="false">SUM(G2:G40)</f>
        <v>13808</v>
      </c>
      <c r="H41" s="13" t="n">
        <f aca="false">+E41/D41</f>
        <v>0.372680046951085</v>
      </c>
      <c r="I41" s="32" t="n">
        <f aca="false">SUM(I2:I40)</f>
        <v>104190</v>
      </c>
      <c r="J41" s="1" t="n">
        <f aca="false">SUM(J2:J40)</f>
        <v>18531.2</v>
      </c>
    </row>
    <row r="42" customFormat="false" ht="12.8" hidden="false" customHeight="false" outlineLevel="0" collapsed="false">
      <c r="C42" s="1" t="s">
        <v>53</v>
      </c>
      <c r="I42" s="3" t="n">
        <f aca="false">SUM(I2:I34)</f>
        <v>96748</v>
      </c>
    </row>
  </sheetData>
  <autoFilter ref="A1:I42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0"/>
  <sheetViews>
    <sheetView showFormulas="false" showGridLines="true" showRowColHeaders="true" showZeros="true" rightToLeft="false" tabSelected="false" showOutlineSymbols="true" defaultGridColor="true" view="normal" topLeftCell="A1" colorId="64" zoomScale="187" zoomScaleNormal="187" zoomScalePageLayoutView="100" workbookViewId="0">
      <selection pane="topLeft" activeCell="D5" activeCellId="0" sqref="D5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33"/>
      <c r="B1" s="34" t="s">
        <v>54</v>
      </c>
      <c r="C1" s="35"/>
      <c r="D1" s="35"/>
      <c r="E1" s="36"/>
    </row>
    <row r="2" customFormat="false" ht="12.8" hidden="false" customHeight="false" outlineLevel="0" collapsed="false">
      <c r="A2" s="37" t="s">
        <v>0</v>
      </c>
      <c r="B2" s="38" t="s">
        <v>55</v>
      </c>
      <c r="C2" s="39" t="s">
        <v>56</v>
      </c>
      <c r="D2" s="39" t="s">
        <v>57</v>
      </c>
      <c r="E2" s="40" t="s">
        <v>58</v>
      </c>
    </row>
    <row r="3" customFormat="false" ht="12.8" hidden="false" customHeight="false" outlineLevel="0" collapsed="false">
      <c r="A3" s="41" t="n">
        <v>1</v>
      </c>
      <c r="B3" s="42" t="n">
        <v>146</v>
      </c>
      <c r="C3" s="43" t="n">
        <v>139</v>
      </c>
      <c r="D3" s="43" t="n">
        <v>285</v>
      </c>
      <c r="E3" s="44" t="n">
        <v>0.487719298245614</v>
      </c>
    </row>
    <row r="4" customFormat="false" ht="12.8" hidden="false" customHeight="false" outlineLevel="0" collapsed="false">
      <c r="A4" s="45" t="n">
        <v>2</v>
      </c>
      <c r="B4" s="46" t="n">
        <v>346</v>
      </c>
      <c r="C4" s="47" t="n">
        <v>72</v>
      </c>
      <c r="D4" s="47" t="n">
        <v>418</v>
      </c>
      <c r="E4" s="48" t="n">
        <v>0.172248803827751</v>
      </c>
    </row>
    <row r="5" customFormat="false" ht="12.8" hidden="false" customHeight="false" outlineLevel="0" collapsed="false">
      <c r="A5" s="45" t="n">
        <v>3</v>
      </c>
      <c r="B5" s="46" t="n">
        <v>2122</v>
      </c>
      <c r="C5" s="47" t="n">
        <v>682</v>
      </c>
      <c r="D5" s="47" t="n">
        <v>2804</v>
      </c>
      <c r="E5" s="48" t="n">
        <v>0.243223965763195</v>
      </c>
    </row>
    <row r="6" customFormat="false" ht="12.8" hidden="false" customHeight="false" outlineLevel="0" collapsed="false">
      <c r="A6" s="45" t="n">
        <v>4</v>
      </c>
      <c r="B6" s="46" t="n">
        <v>0</v>
      </c>
      <c r="C6" s="47" t="n">
        <v>5</v>
      </c>
      <c r="D6" s="47" t="n">
        <v>5</v>
      </c>
      <c r="E6" s="48" t="n">
        <v>1</v>
      </c>
    </row>
    <row r="7" customFormat="false" ht="12.8" hidden="false" customHeight="false" outlineLevel="0" collapsed="false">
      <c r="A7" s="45" t="n">
        <v>6</v>
      </c>
      <c r="B7" s="46" t="n">
        <v>422</v>
      </c>
      <c r="C7" s="47" t="n">
        <v>2925</v>
      </c>
      <c r="D7" s="47" t="n">
        <v>3347</v>
      </c>
      <c r="E7" s="48" t="n">
        <v>0.873916940543771</v>
      </c>
    </row>
    <row r="8" customFormat="false" ht="12.8" hidden="false" customHeight="false" outlineLevel="0" collapsed="false">
      <c r="A8" s="45" t="n">
        <v>11</v>
      </c>
      <c r="B8" s="46" t="n">
        <v>28368</v>
      </c>
      <c r="C8" s="47" t="n">
        <v>11434</v>
      </c>
      <c r="D8" s="47" t="n">
        <v>39802</v>
      </c>
      <c r="E8" s="48" t="n">
        <v>0.272168803883266</v>
      </c>
    </row>
    <row r="9" customFormat="false" ht="12.8" hidden="false" customHeight="false" outlineLevel="0" collapsed="false">
      <c r="A9" s="45" t="n">
        <v>24</v>
      </c>
      <c r="B9" s="46" t="n">
        <v>1157</v>
      </c>
      <c r="C9" s="47" t="n">
        <v>667</v>
      </c>
      <c r="D9" s="47" t="n">
        <v>1824</v>
      </c>
      <c r="E9" s="48" t="n">
        <v>0.365679824561403</v>
      </c>
    </row>
    <row r="10" customFormat="false" ht="12.8" hidden="false" customHeight="false" outlineLevel="0" collapsed="false">
      <c r="A10" s="45" t="n">
        <v>27</v>
      </c>
      <c r="B10" s="46" t="n">
        <v>896</v>
      </c>
      <c r="C10" s="47" t="n">
        <v>687</v>
      </c>
      <c r="D10" s="47" t="n">
        <v>1583</v>
      </c>
      <c r="E10" s="48" t="n">
        <v>0.452499771088538</v>
      </c>
    </row>
    <row r="11" customFormat="false" ht="12.8" hidden="false" customHeight="false" outlineLevel="0" collapsed="false">
      <c r="A11" s="45" t="n">
        <v>28</v>
      </c>
      <c r="B11" s="46" t="n">
        <v>1543</v>
      </c>
      <c r="C11" s="47" t="n">
        <v>868</v>
      </c>
      <c r="D11" s="47" t="n">
        <v>2411</v>
      </c>
      <c r="E11" s="48" t="n">
        <v>0.376715970357962</v>
      </c>
    </row>
    <row r="12" customFormat="false" ht="12.8" hidden="false" customHeight="false" outlineLevel="0" collapsed="false">
      <c r="A12" s="45" t="n">
        <v>32</v>
      </c>
      <c r="B12" s="46" t="n">
        <v>2087</v>
      </c>
      <c r="C12" s="47" t="n">
        <v>1323</v>
      </c>
      <c r="D12" s="47" t="n">
        <v>3410</v>
      </c>
      <c r="E12" s="48" t="n">
        <v>0.371828593226052</v>
      </c>
    </row>
    <row r="13" customFormat="false" ht="12.8" hidden="false" customHeight="false" outlineLevel="0" collapsed="false">
      <c r="A13" s="45" t="n">
        <v>44</v>
      </c>
      <c r="B13" s="46" t="n">
        <v>2513</v>
      </c>
      <c r="C13" s="47" t="n">
        <v>3280</v>
      </c>
      <c r="D13" s="47" t="n">
        <v>5793</v>
      </c>
      <c r="E13" s="48" t="n">
        <v>0.558638154488845</v>
      </c>
    </row>
    <row r="14" customFormat="false" ht="12.8" hidden="false" customHeight="false" outlineLevel="0" collapsed="false">
      <c r="A14" s="45" t="n">
        <v>52</v>
      </c>
      <c r="B14" s="46" t="n">
        <v>2458</v>
      </c>
      <c r="C14" s="47" t="n">
        <v>1118</v>
      </c>
      <c r="D14" s="47" t="n">
        <v>3576</v>
      </c>
      <c r="E14" s="48" t="n">
        <v>0.333023398325408</v>
      </c>
    </row>
    <row r="15" customFormat="false" ht="12.8" hidden="false" customHeight="false" outlineLevel="0" collapsed="false">
      <c r="A15" s="45" t="n">
        <v>53</v>
      </c>
      <c r="B15" s="46" t="n">
        <v>966</v>
      </c>
      <c r="C15" s="47" t="n">
        <v>862</v>
      </c>
      <c r="D15" s="47" t="n">
        <v>1828</v>
      </c>
      <c r="E15" s="48" t="n">
        <v>0.471553610503282</v>
      </c>
    </row>
    <row r="16" customFormat="false" ht="12.8" hidden="false" customHeight="false" outlineLevel="0" collapsed="false">
      <c r="A16" s="45" t="n">
        <v>75</v>
      </c>
      <c r="B16" s="46" t="n">
        <v>1987</v>
      </c>
      <c r="C16" s="47" t="n">
        <v>1019</v>
      </c>
      <c r="D16" s="47" t="n">
        <v>3006</v>
      </c>
      <c r="E16" s="48" t="n">
        <v>0.326585630615544</v>
      </c>
    </row>
    <row r="17" customFormat="false" ht="12.8" hidden="false" customHeight="false" outlineLevel="0" collapsed="false">
      <c r="A17" s="45" t="n">
        <v>76</v>
      </c>
      <c r="B17" s="46" t="n">
        <v>2193</v>
      </c>
      <c r="C17" s="47" t="n">
        <v>1917</v>
      </c>
      <c r="D17" s="47" t="n">
        <v>4110</v>
      </c>
      <c r="E17" s="48" t="n">
        <v>0.463596714660267</v>
      </c>
    </row>
    <row r="18" customFormat="false" ht="12.8" hidden="false" customHeight="false" outlineLevel="0" collapsed="false">
      <c r="A18" s="45" t="n">
        <v>84</v>
      </c>
      <c r="B18" s="46" t="n">
        <v>3439</v>
      </c>
      <c r="C18" s="47" t="n">
        <v>3399</v>
      </c>
      <c r="D18" s="47" t="n">
        <v>6838</v>
      </c>
      <c r="E18" s="48" t="n">
        <v>0.480957380011147</v>
      </c>
    </row>
    <row r="19" customFormat="false" ht="12.8" hidden="false" customHeight="false" outlineLevel="0" collapsed="false">
      <c r="A19" s="45" t="n">
        <v>93</v>
      </c>
      <c r="B19" s="49" t="n">
        <v>3336</v>
      </c>
      <c r="C19" s="50" t="n">
        <v>1671</v>
      </c>
      <c r="D19" s="50" t="n">
        <v>5007</v>
      </c>
      <c r="E19" s="51" t="n">
        <v>0.340970252752938</v>
      </c>
    </row>
    <row r="20" customFormat="false" ht="12.8" hidden="false" customHeight="false" outlineLevel="0" collapsed="false">
      <c r="A20" s="52" t="s">
        <v>59</v>
      </c>
      <c r="B20" s="53" t="n">
        <v>53979</v>
      </c>
      <c r="C20" s="54" t="n">
        <v>32068</v>
      </c>
      <c r="D20" s="54" t="n">
        <v>86047</v>
      </c>
      <c r="E20" s="55" t="n">
        <v>0.409964307796249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0"/>
  <sheetViews>
    <sheetView showFormulas="false" showGridLines="true" showRowColHeaders="true" showZeros="true" rightToLeft="false" tabSelected="false" showOutlineSymbols="true" defaultGridColor="true" view="normal" topLeftCell="A1" colorId="64" zoomScale="187" zoomScaleNormal="187" zoomScalePageLayoutView="100" workbookViewId="0">
      <selection pane="topLeft" activeCell="F3" activeCellId="0" sqref="F3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33"/>
      <c r="B1" s="34" t="s">
        <v>54</v>
      </c>
      <c r="C1" s="35"/>
      <c r="D1" s="36"/>
    </row>
    <row r="2" customFormat="false" ht="12.8" hidden="false" customHeight="false" outlineLevel="0" collapsed="false">
      <c r="A2" s="37" t="s">
        <v>0</v>
      </c>
      <c r="B2" s="38" t="s">
        <v>57</v>
      </c>
      <c r="C2" s="39" t="s">
        <v>60</v>
      </c>
      <c r="D2" s="40" t="s">
        <v>61</v>
      </c>
    </row>
    <row r="3" customFormat="false" ht="12.8" hidden="false" customHeight="false" outlineLevel="0" collapsed="false">
      <c r="A3" s="41" t="n">
        <v>1</v>
      </c>
      <c r="B3" s="42" t="n">
        <v>285</v>
      </c>
      <c r="C3" s="56" t="n">
        <v>293</v>
      </c>
      <c r="D3" s="57" t="n">
        <v>8</v>
      </c>
      <c r="E3" s="58" t="n">
        <f aca="false">+B3/B$20</f>
        <v>0.00331214336351064</v>
      </c>
      <c r="F3" s="58" t="n">
        <f aca="false">+C3/C$20</f>
        <v>0.00328504798636649</v>
      </c>
    </row>
    <row r="4" customFormat="false" ht="12.8" hidden="false" customHeight="false" outlineLevel="0" collapsed="false">
      <c r="A4" s="45" t="n">
        <v>2</v>
      </c>
      <c r="B4" s="46" t="n">
        <v>418</v>
      </c>
      <c r="C4" s="59" t="n">
        <v>417</v>
      </c>
      <c r="D4" s="60" t="n">
        <v>-1</v>
      </c>
      <c r="E4" s="58" t="n">
        <f aca="false">+B4/B$20</f>
        <v>0.00485781026648227</v>
      </c>
      <c r="F4" s="58" t="n">
        <f aca="false">+C4/C$20</f>
        <v>0.00467530720243968</v>
      </c>
    </row>
    <row r="5" customFormat="false" ht="12.8" hidden="false" customHeight="false" outlineLevel="0" collapsed="false">
      <c r="A5" s="45" t="n">
        <v>3</v>
      </c>
      <c r="B5" s="46" t="n">
        <v>2804</v>
      </c>
      <c r="C5" s="59" t="n">
        <v>2735</v>
      </c>
      <c r="D5" s="60" t="n">
        <v>-69</v>
      </c>
      <c r="E5" s="58" t="n">
        <f aca="false">+B5/B$20</f>
        <v>0.0325868420746801</v>
      </c>
      <c r="F5" s="58" t="n">
        <f aca="false">+C5/C$20</f>
        <v>0.0306641851287111</v>
      </c>
    </row>
    <row r="6" customFormat="false" ht="12.8" hidden="false" customHeight="false" outlineLevel="0" collapsed="false">
      <c r="A6" s="45" t="n">
        <v>4</v>
      </c>
      <c r="B6" s="46" t="n">
        <v>5</v>
      </c>
      <c r="C6" s="59" t="n">
        <v>5</v>
      </c>
      <c r="D6" s="60" t="n">
        <v>0</v>
      </c>
      <c r="E6" s="58" t="n">
        <f aca="false">+B6/B$20</f>
        <v>5.81077783072042E-005</v>
      </c>
      <c r="F6" s="58" t="n">
        <f aca="false">+C6/C$20</f>
        <v>5.60588393577899E-005</v>
      </c>
    </row>
    <row r="7" customFormat="false" ht="12.8" hidden="false" customHeight="false" outlineLevel="0" collapsed="false">
      <c r="A7" s="45" t="n">
        <v>6</v>
      </c>
      <c r="B7" s="46" t="n">
        <v>3347</v>
      </c>
      <c r="C7" s="59" t="n">
        <v>3606</v>
      </c>
      <c r="D7" s="60" t="n">
        <v>259</v>
      </c>
      <c r="E7" s="58" t="n">
        <f aca="false">+B7/B$20</f>
        <v>0.0388973467988425</v>
      </c>
      <c r="F7" s="58" t="n">
        <f aca="false">+C7/C$20</f>
        <v>0.0404296349448381</v>
      </c>
    </row>
    <row r="8" customFormat="false" ht="12.8" hidden="false" customHeight="false" outlineLevel="0" collapsed="false">
      <c r="A8" s="45" t="n">
        <v>11</v>
      </c>
      <c r="B8" s="46" t="n">
        <v>39802</v>
      </c>
      <c r="C8" s="59" t="n">
        <v>29027</v>
      </c>
      <c r="D8" s="60" t="n">
        <v>-10775</v>
      </c>
      <c r="E8" s="58" t="n">
        <f aca="false">+B8/B$20</f>
        <v>0.462561158436668</v>
      </c>
      <c r="F8" s="58" t="n">
        <f aca="false">+C8/C$20</f>
        <v>0.325443986007714</v>
      </c>
    </row>
    <row r="9" customFormat="false" ht="12.8" hidden="false" customHeight="false" outlineLevel="0" collapsed="false">
      <c r="A9" s="45" t="n">
        <v>24</v>
      </c>
      <c r="B9" s="46" t="n">
        <v>1824</v>
      </c>
      <c r="C9" s="59" t="n">
        <v>2784</v>
      </c>
      <c r="D9" s="60" t="n">
        <v>960</v>
      </c>
      <c r="E9" s="58" t="n">
        <f aca="false">+B9/B$20</f>
        <v>0.0211977175264681</v>
      </c>
      <c r="F9" s="58" t="n">
        <f aca="false">+C9/C$20</f>
        <v>0.0312135617544174</v>
      </c>
    </row>
    <row r="10" customFormat="false" ht="12.8" hidden="false" customHeight="false" outlineLevel="0" collapsed="false">
      <c r="A10" s="45" t="n">
        <v>27</v>
      </c>
      <c r="B10" s="46" t="n">
        <v>1583</v>
      </c>
      <c r="C10" s="59" t="n">
        <v>3536</v>
      </c>
      <c r="D10" s="60" t="n">
        <v>1953</v>
      </c>
      <c r="E10" s="58" t="n">
        <f aca="false">+B10/B$20</f>
        <v>0.0183969226120608</v>
      </c>
      <c r="F10" s="58" t="n">
        <f aca="false">+C10/C$20</f>
        <v>0.039644811193829</v>
      </c>
    </row>
    <row r="11" customFormat="false" ht="12.8" hidden="false" customHeight="false" outlineLevel="0" collapsed="false">
      <c r="A11" s="45" t="n">
        <v>28</v>
      </c>
      <c r="B11" s="46" t="n">
        <v>2411</v>
      </c>
      <c r="C11" s="59" t="n">
        <v>3730</v>
      </c>
      <c r="D11" s="60" t="n">
        <v>1319</v>
      </c>
      <c r="E11" s="58" t="n">
        <f aca="false">+B11/B$20</f>
        <v>0.0280195706997339</v>
      </c>
      <c r="F11" s="58" t="n">
        <f aca="false">+C11/C$20</f>
        <v>0.0418198941609113</v>
      </c>
    </row>
    <row r="12" customFormat="false" ht="12.8" hidden="false" customHeight="false" outlineLevel="0" collapsed="false">
      <c r="A12" s="45" t="n">
        <v>32</v>
      </c>
      <c r="B12" s="46" t="n">
        <v>3410</v>
      </c>
      <c r="C12" s="59" t="n">
        <v>4102</v>
      </c>
      <c r="D12" s="60" t="n">
        <v>692</v>
      </c>
      <c r="E12" s="58" t="n">
        <f aca="false">+B12/B$20</f>
        <v>0.0396295048055133</v>
      </c>
      <c r="F12" s="58" t="n">
        <f aca="false">+C12/C$20</f>
        <v>0.0459906718091309</v>
      </c>
    </row>
    <row r="13" customFormat="false" ht="12.8" hidden="false" customHeight="false" outlineLevel="0" collapsed="false">
      <c r="A13" s="45" t="n">
        <v>44</v>
      </c>
      <c r="B13" s="46" t="n">
        <v>5793</v>
      </c>
      <c r="C13" s="59" t="n">
        <v>7744</v>
      </c>
      <c r="D13" s="60" t="n">
        <v>1951</v>
      </c>
      <c r="E13" s="58" t="n">
        <f aca="false">+B13/B$20</f>
        <v>0.0673236719467268</v>
      </c>
      <c r="F13" s="58" t="n">
        <f aca="false">+C13/C$20</f>
        <v>0.0868239303973451</v>
      </c>
    </row>
    <row r="14" customFormat="false" ht="12.8" hidden="false" customHeight="false" outlineLevel="0" collapsed="false">
      <c r="A14" s="45" t="n">
        <v>52</v>
      </c>
      <c r="B14" s="46" t="n">
        <v>3576</v>
      </c>
      <c r="C14" s="59" t="n">
        <v>4093</v>
      </c>
      <c r="D14" s="60" t="n">
        <v>517</v>
      </c>
      <c r="E14" s="58" t="n">
        <f aca="false">+B14/B$20</f>
        <v>0.0415586830453124</v>
      </c>
      <c r="F14" s="58" t="n">
        <f aca="false">+C14/C$20</f>
        <v>0.0458897658982868</v>
      </c>
    </row>
    <row r="15" customFormat="false" ht="12.8" hidden="false" customHeight="false" outlineLevel="0" collapsed="false">
      <c r="A15" s="45" t="n">
        <v>53</v>
      </c>
      <c r="B15" s="46" t="n">
        <v>1828</v>
      </c>
      <c r="C15" s="59" t="n">
        <v>2727</v>
      </c>
      <c r="D15" s="60" t="n">
        <v>899</v>
      </c>
      <c r="E15" s="58" t="n">
        <f aca="false">+B15/B$20</f>
        <v>0.0212442037491139</v>
      </c>
      <c r="F15" s="58" t="n">
        <f aca="false">+C15/C$20</f>
        <v>0.0305744909857386</v>
      </c>
    </row>
    <row r="16" customFormat="false" ht="12.8" hidden="false" customHeight="false" outlineLevel="0" collapsed="false">
      <c r="A16" s="45" t="n">
        <v>75</v>
      </c>
      <c r="B16" s="46" t="n">
        <v>3006</v>
      </c>
      <c r="C16" s="59" t="n">
        <v>4992</v>
      </c>
      <c r="D16" s="60" t="n">
        <v>1986</v>
      </c>
      <c r="E16" s="58" t="n">
        <f aca="false">+B16/B$20</f>
        <v>0.0349343963182912</v>
      </c>
      <c r="F16" s="58" t="n">
        <f aca="false">+C16/C$20</f>
        <v>0.0559691452148175</v>
      </c>
    </row>
    <row r="17" customFormat="false" ht="12.8" hidden="false" customHeight="false" outlineLevel="0" collapsed="false">
      <c r="A17" s="45" t="n">
        <v>76</v>
      </c>
      <c r="B17" s="46" t="n">
        <v>4110</v>
      </c>
      <c r="C17" s="59" t="n">
        <v>5603</v>
      </c>
      <c r="D17" s="60" t="n">
        <v>1493</v>
      </c>
      <c r="E17" s="58" t="n">
        <f aca="false">+B17/B$20</f>
        <v>0.0477645937685219</v>
      </c>
      <c r="F17" s="58" t="n">
        <f aca="false">+C17/C$20</f>
        <v>0.0628195353843394</v>
      </c>
    </row>
    <row r="18" customFormat="false" ht="12.8" hidden="false" customHeight="false" outlineLevel="0" collapsed="false">
      <c r="A18" s="45" t="n">
        <v>84</v>
      </c>
      <c r="B18" s="46" t="n">
        <v>6838</v>
      </c>
      <c r="C18" s="59" t="n">
        <v>8391</v>
      </c>
      <c r="D18" s="60" t="n">
        <v>1553</v>
      </c>
      <c r="E18" s="58" t="n">
        <f aca="false">+B18/B$20</f>
        <v>0.0794681976129325</v>
      </c>
      <c r="F18" s="58" t="n">
        <f aca="false">+C18/C$20</f>
        <v>0.0940779442102431</v>
      </c>
    </row>
    <row r="19" customFormat="false" ht="12.8" hidden="false" customHeight="false" outlineLevel="0" collapsed="false">
      <c r="A19" s="45" t="n">
        <v>93</v>
      </c>
      <c r="B19" s="49" t="n">
        <v>5007</v>
      </c>
      <c r="C19" s="61" t="n">
        <v>5407</v>
      </c>
      <c r="D19" s="62" t="n">
        <v>400</v>
      </c>
      <c r="E19" s="58" t="n">
        <f aca="false">+B19/B$20</f>
        <v>0.0581891291968343</v>
      </c>
      <c r="F19" s="58" t="n">
        <f aca="false">+C19/C$20</f>
        <v>0.060622028881514</v>
      </c>
    </row>
    <row r="20" customFormat="false" ht="12.8" hidden="false" customHeight="false" outlineLevel="0" collapsed="false">
      <c r="A20" s="52" t="s">
        <v>59</v>
      </c>
      <c r="B20" s="53" t="n">
        <v>86047</v>
      </c>
      <c r="C20" s="63" t="n">
        <v>89192</v>
      </c>
      <c r="D20" s="64" t="n">
        <v>3145</v>
      </c>
      <c r="E20" s="58" t="n">
        <f aca="false">+B20/B$20</f>
        <v>1</v>
      </c>
      <c r="F20" s="58" t="n">
        <f aca="false">+C20/C$20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8"/>
  <sheetViews>
    <sheetView showFormulas="false" showGridLines="true" showRowColHeaders="true" showZeros="true" rightToLeft="false" tabSelected="false" showOutlineSymbols="true" defaultGridColor="true" view="normal" topLeftCell="D1" colorId="64" zoomScale="187" zoomScaleNormal="187" zoomScalePageLayoutView="100" workbookViewId="0">
      <selection pane="topLeft" activeCell="D16" activeCellId="0" sqref="D16"/>
    </sheetView>
  </sheetViews>
  <sheetFormatPr defaultColWidth="11.55078125" defaultRowHeight="12.8" zeroHeight="false" outlineLevelRow="0" outlineLevelCol="0"/>
  <cols>
    <col collapsed="false" customWidth="true" hidden="false" outlineLevel="0" max="2" min="2" style="0" width="21.66"/>
    <col collapsed="false" customWidth="false" hidden="false" outlineLevel="0" max="4" min="4" style="58" width="11.52"/>
  </cols>
  <sheetData>
    <row r="1" customFormat="false" ht="12.8" hidden="false" customHeight="false" outlineLevel="0" collapsed="false">
      <c r="A1" s="65" t="s">
        <v>62</v>
      </c>
      <c r="B1" s="65" t="s">
        <v>63</v>
      </c>
      <c r="C1" s="65" t="s">
        <v>64</v>
      </c>
      <c r="D1" s="66" t="s">
        <v>65</v>
      </c>
      <c r="E1" s="65" t="s">
        <v>66</v>
      </c>
    </row>
    <row r="2" customFormat="false" ht="12.8" hidden="false" customHeight="false" outlineLevel="0" collapsed="false">
      <c r="A2" s="67" t="s">
        <v>67</v>
      </c>
      <c r="B2" s="68" t="s">
        <v>68</v>
      </c>
      <c r="C2" s="68" t="n">
        <v>12558</v>
      </c>
      <c r="D2" s="69" t="n">
        <f aca="false">+C2/C$13</f>
        <v>0.267350762156178</v>
      </c>
      <c r="E2" s="70" t="n">
        <f aca="false">+C2/C$14</f>
        <v>0.267984037899319</v>
      </c>
    </row>
    <row r="3" customFormat="false" ht="12.8" hidden="true" customHeight="false" outlineLevel="0" collapsed="false">
      <c r="A3" s="71" t="s">
        <v>69</v>
      </c>
      <c r="B3" s="72" t="s">
        <v>70</v>
      </c>
      <c r="C3" s="72" t="n">
        <v>13509</v>
      </c>
      <c r="D3" s="73" t="n">
        <f aca="false">+C3/C$13</f>
        <v>0.287596866218173</v>
      </c>
      <c r="E3" s="74"/>
    </row>
    <row r="4" customFormat="false" ht="12.8" hidden="false" customHeight="false" outlineLevel="0" collapsed="false">
      <c r="A4" s="71" t="s">
        <v>71</v>
      </c>
      <c r="B4" s="72" t="s">
        <v>72</v>
      </c>
      <c r="C4" s="72" t="n">
        <v>610</v>
      </c>
      <c r="D4" s="73" t="n">
        <f aca="false">+C4/C$13</f>
        <v>0.0129864600187346</v>
      </c>
      <c r="E4" s="74" t="n">
        <f aca="false">+C4/C$14</f>
        <v>0.0130172211433815</v>
      </c>
    </row>
    <row r="5" customFormat="false" ht="12.8" hidden="false" customHeight="false" outlineLevel="0" collapsed="false">
      <c r="A5" s="67" t="s">
        <v>73</v>
      </c>
      <c r="B5" s="68" t="s">
        <v>74</v>
      </c>
      <c r="C5" s="68" t="n">
        <v>3</v>
      </c>
      <c r="D5" s="69" t="n">
        <f aca="false">+C5/C$13</f>
        <v>6.3867836157711E-005</v>
      </c>
      <c r="E5" s="70" t="n">
        <f aca="false">+C5/C$14</f>
        <v>6.4019120377286E-005</v>
      </c>
    </row>
    <row r="6" customFormat="false" ht="12.8" hidden="false" customHeight="false" outlineLevel="0" collapsed="false">
      <c r="A6" s="67" t="s">
        <v>75</v>
      </c>
      <c r="B6" s="68" t="s">
        <v>76</v>
      </c>
      <c r="C6" s="68" t="n">
        <v>5008</v>
      </c>
      <c r="D6" s="69" t="n">
        <f aca="false">+C6/C$13</f>
        <v>0.106616707825939</v>
      </c>
      <c r="E6" s="70" t="n">
        <f aca="false">+C6/C$14</f>
        <v>0.106869251616483</v>
      </c>
    </row>
    <row r="7" customFormat="false" ht="12.8" hidden="false" customHeight="false" outlineLevel="0" collapsed="false">
      <c r="A7" s="71" t="s">
        <v>75</v>
      </c>
      <c r="B7" s="72" t="s">
        <v>77</v>
      </c>
      <c r="C7" s="72" t="n">
        <v>2903</v>
      </c>
      <c r="D7" s="73" t="n">
        <f aca="false">+C7/C$13</f>
        <v>0.061802776121945</v>
      </c>
      <c r="E7" s="74" t="n">
        <f aca="false">+C7/C$14</f>
        <v>0.0619491688184204</v>
      </c>
    </row>
    <row r="8" customFormat="false" ht="12.8" hidden="false" customHeight="false" outlineLevel="0" collapsed="false">
      <c r="A8" s="71" t="s">
        <v>78</v>
      </c>
      <c r="B8" s="72" t="s">
        <v>79</v>
      </c>
      <c r="C8" s="72" t="n">
        <v>111</v>
      </c>
      <c r="D8" s="73" t="n">
        <f aca="false">+C8/C$13</f>
        <v>0.00236310993783531</v>
      </c>
      <c r="E8" s="74" t="n">
        <f aca="false">+C8/C$14</f>
        <v>0.00236870745395958</v>
      </c>
    </row>
    <row r="9" customFormat="false" ht="12.8" hidden="false" customHeight="false" outlineLevel="0" collapsed="false">
      <c r="A9" s="67" t="s">
        <v>80</v>
      </c>
      <c r="B9" s="68" t="s">
        <v>81</v>
      </c>
      <c r="C9" s="68" t="n">
        <v>6464</v>
      </c>
      <c r="D9" s="69" t="n">
        <f aca="false">+C9/C$13</f>
        <v>0.137613897641148</v>
      </c>
      <c r="E9" s="70" t="n">
        <f aca="false">+C9/C$14</f>
        <v>0.137939864706259</v>
      </c>
    </row>
    <row r="10" customFormat="false" ht="12.8" hidden="false" customHeight="false" outlineLevel="0" collapsed="false">
      <c r="A10" s="71" t="s">
        <v>82</v>
      </c>
      <c r="B10" s="72" t="s">
        <v>83</v>
      </c>
      <c r="C10" s="72" t="n">
        <v>4807</v>
      </c>
      <c r="D10" s="73" t="n">
        <f aca="false">+C10/C$13</f>
        <v>0.102337562803372</v>
      </c>
      <c r="E10" s="74" t="n">
        <f aca="false">+C10/C$14</f>
        <v>0.102579970551205</v>
      </c>
    </row>
    <row r="11" customFormat="false" ht="12.8" hidden="false" customHeight="false" outlineLevel="0" collapsed="false">
      <c r="A11" s="67" t="s">
        <v>84</v>
      </c>
      <c r="B11" s="68" t="s">
        <v>85</v>
      </c>
      <c r="C11" s="68" t="n">
        <v>804</v>
      </c>
      <c r="D11" s="69" t="n">
        <f aca="false">+C11/C$13</f>
        <v>0.0171165800902665</v>
      </c>
      <c r="E11" s="70" t="n">
        <f aca="false">+C11/C$14</f>
        <v>0.0171571242611127</v>
      </c>
    </row>
    <row r="12" customFormat="false" ht="12.8" hidden="false" customHeight="false" outlineLevel="0" collapsed="false">
      <c r="A12" s="71" t="s">
        <v>86</v>
      </c>
      <c r="B12" s="72" t="s">
        <v>87</v>
      </c>
      <c r="C12" s="72" t="n">
        <v>195</v>
      </c>
      <c r="D12" s="73" t="n">
        <f aca="false">+C12/C$13</f>
        <v>0.00415140935025121</v>
      </c>
      <c r="E12" s="74" t="n">
        <f aca="false">+C12/C$14</f>
        <v>0.00416124282452359</v>
      </c>
    </row>
    <row r="13" customFormat="false" ht="12.8" hidden="false" customHeight="false" outlineLevel="0" collapsed="false">
      <c r="A13" s="75"/>
      <c r="B13" s="76" t="s">
        <v>88</v>
      </c>
      <c r="C13" s="76" t="n">
        <f aca="false">SUM(C2:C12)</f>
        <v>46972</v>
      </c>
      <c r="D13" s="77" t="n">
        <f aca="false">+C13/C$13</f>
        <v>1</v>
      </c>
      <c r="E13" s="78"/>
    </row>
    <row r="14" customFormat="false" ht="12.8" hidden="false" customHeight="false" outlineLevel="0" collapsed="false">
      <c r="C14" s="0" t="n">
        <f aca="false">+C13-C8</f>
        <v>46861</v>
      </c>
    </row>
    <row r="18" customFormat="false" ht="12.8" hidden="false" customHeight="false" outlineLevel="0" collapsed="false">
      <c r="B18" s="0" t="s">
        <v>89</v>
      </c>
      <c r="C18" s="0" t="n">
        <v>566</v>
      </c>
    </row>
  </sheetData>
  <autoFilter ref="A1:E14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0"/>
  <sheetViews>
    <sheetView showFormulas="false" showGridLines="true" showRowColHeaders="true" showZeros="true" rightToLeft="false" tabSelected="false" showOutlineSymbols="true" defaultGridColor="true" view="normal" topLeftCell="A1" colorId="64" zoomScale="187" zoomScaleNormal="187" zoomScalePageLayoutView="100" workbookViewId="0">
      <selection pane="topLeft" activeCell="C5" activeCellId="0" sqref="C5"/>
    </sheetView>
  </sheetViews>
  <sheetFormatPr defaultColWidth="11.55078125" defaultRowHeight="12.8" zeroHeight="false" outlineLevelRow="0" outlineLevelCol="0"/>
  <cols>
    <col collapsed="false" customWidth="true" hidden="false" outlineLevel="0" max="10" min="9" style="0" width="13.55"/>
    <col collapsed="false" customWidth="true" hidden="false" outlineLevel="0" max="11" min="11" style="0" width="12.18"/>
    <col collapsed="false" customWidth="true" hidden="false" outlineLevel="0" max="12" min="12" style="0" width="6.41"/>
  </cols>
  <sheetData>
    <row r="1" customFormat="false" ht="12.8" hidden="false" customHeight="false" outlineLevel="0" collapsed="false">
      <c r="A1" s="79" t="s">
        <v>90</v>
      </c>
      <c r="B1" s="80" t="s">
        <v>91</v>
      </c>
      <c r="C1" s="81" t="s">
        <v>92</v>
      </c>
      <c r="D1" s="82" t="s">
        <v>93</v>
      </c>
      <c r="E1" s="82" t="s">
        <v>94</v>
      </c>
      <c r="F1" s="80" t="s">
        <v>95</v>
      </c>
      <c r="G1" s="83" t="s">
        <v>96</v>
      </c>
      <c r="I1" s="84" t="s">
        <v>97</v>
      </c>
      <c r="J1" s="85" t="s">
        <v>92</v>
      </c>
      <c r="K1" s="85" t="s">
        <v>98</v>
      </c>
      <c r="L1" s="86" t="s">
        <v>99</v>
      </c>
    </row>
    <row r="2" customFormat="false" ht="12.8" hidden="false" customHeight="false" outlineLevel="0" collapsed="false">
      <c r="A2" s="87" t="s">
        <v>100</v>
      </c>
      <c r="B2" s="72" t="s">
        <v>101</v>
      </c>
      <c r="C2" s="88" t="n">
        <v>762</v>
      </c>
      <c r="D2" s="89" t="n">
        <v>4108</v>
      </c>
      <c r="E2" s="90" t="n">
        <f aca="false">+C2/D2</f>
        <v>0.185491723466407</v>
      </c>
      <c r="F2" s="89" t="n">
        <v>984</v>
      </c>
      <c r="G2" s="91" t="n">
        <f aca="false">+C2/F2</f>
        <v>0.774390243902439</v>
      </c>
      <c r="I2" s="92" t="s">
        <v>102</v>
      </c>
      <c r="J2" s="26" t="n">
        <v>1516</v>
      </c>
      <c r="K2" s="93" t="n">
        <v>89256</v>
      </c>
      <c r="L2" s="94" t="n">
        <f aca="false">+J2/K2</f>
        <v>0.0169848525589316</v>
      </c>
    </row>
    <row r="3" customFormat="false" ht="12.8" hidden="false" customHeight="false" outlineLevel="0" collapsed="false">
      <c r="A3" s="95" t="s">
        <v>103</v>
      </c>
      <c r="B3" s="68" t="s">
        <v>104</v>
      </c>
      <c r="C3" s="96" t="n">
        <v>871</v>
      </c>
      <c r="D3" s="97" t="n">
        <v>3141</v>
      </c>
      <c r="E3" s="98" t="n">
        <f aca="false">+C3/D3</f>
        <v>0.277300222858962</v>
      </c>
      <c r="F3" s="97" t="n">
        <v>1056</v>
      </c>
      <c r="G3" s="99" t="n">
        <f aca="false">+C3/F3</f>
        <v>0.824810606060606</v>
      </c>
      <c r="I3" s="100" t="s">
        <v>95</v>
      </c>
      <c r="J3" s="28" t="n">
        <v>11659</v>
      </c>
      <c r="K3" s="101" t="n">
        <v>13808</v>
      </c>
      <c r="L3" s="102" t="n">
        <f aca="false">+J3/K3</f>
        <v>0.844365585168018</v>
      </c>
    </row>
    <row r="4" customFormat="false" ht="12.8" hidden="false" customHeight="false" outlineLevel="0" collapsed="false">
      <c r="A4" s="87" t="s">
        <v>105</v>
      </c>
      <c r="B4" s="72" t="s">
        <v>106</v>
      </c>
      <c r="C4" s="88" t="n">
        <v>194</v>
      </c>
      <c r="D4" s="89" t="n">
        <v>1100</v>
      </c>
      <c r="E4" s="90" t="n">
        <f aca="false">+C4/D4</f>
        <v>0.176363636363636</v>
      </c>
      <c r="F4" s="89" t="n">
        <v>216</v>
      </c>
      <c r="G4" s="91" t="n">
        <f aca="false">+C4/F4</f>
        <v>0.898148148148148</v>
      </c>
      <c r="I4" s="103" t="s">
        <v>107</v>
      </c>
      <c r="J4" s="104" t="n">
        <v>2</v>
      </c>
      <c r="K4" s="105" t="n">
        <v>100</v>
      </c>
      <c r="L4" s="106" t="n">
        <f aca="false">+J4/K4</f>
        <v>0.02</v>
      </c>
    </row>
    <row r="5" customFormat="false" ht="12.8" hidden="false" customHeight="false" outlineLevel="0" collapsed="false">
      <c r="A5" s="95" t="s">
        <v>108</v>
      </c>
      <c r="B5" s="68" t="s">
        <v>109</v>
      </c>
      <c r="C5" s="96" t="n">
        <v>116</v>
      </c>
      <c r="D5" s="97" t="n">
        <v>999</v>
      </c>
      <c r="E5" s="98" t="n">
        <f aca="false">+C5/D5</f>
        <v>0.116116116116116</v>
      </c>
      <c r="F5" s="97" t="n">
        <v>148</v>
      </c>
      <c r="G5" s="99" t="n">
        <f aca="false">+C5/F5</f>
        <v>0.783783783783784</v>
      </c>
      <c r="J5" s="1" t="n">
        <f aca="false">SUM(J2:J4)</f>
        <v>13177</v>
      </c>
      <c r="K5" s="1" t="n">
        <f aca="false">SUM(K2:K4)</f>
        <v>103164</v>
      </c>
      <c r="L5" s="106" t="n">
        <f aca="false">+J5/K5</f>
        <v>0.127728665038192</v>
      </c>
    </row>
    <row r="6" customFormat="false" ht="12.8" hidden="false" customHeight="false" outlineLevel="0" collapsed="false">
      <c r="A6" s="87" t="s">
        <v>110</v>
      </c>
      <c r="B6" s="72" t="s">
        <v>111</v>
      </c>
      <c r="C6" s="88" t="n">
        <v>427</v>
      </c>
      <c r="D6" s="89" t="n">
        <v>7807</v>
      </c>
      <c r="E6" s="90" t="n">
        <f aca="false">+C6/D6</f>
        <v>0.0546945049314718</v>
      </c>
      <c r="F6" s="89" t="n">
        <v>446</v>
      </c>
      <c r="G6" s="91" t="n">
        <f aca="false">+C6/F6</f>
        <v>0.957399103139013</v>
      </c>
    </row>
    <row r="7" customFormat="false" ht="12.8" hidden="false" customHeight="false" outlineLevel="0" collapsed="false">
      <c r="A7" s="95" t="s">
        <v>112</v>
      </c>
      <c r="B7" s="68" t="s">
        <v>113</v>
      </c>
      <c r="C7" s="96" t="n">
        <v>435</v>
      </c>
      <c r="D7" s="97" t="n">
        <v>4473</v>
      </c>
      <c r="E7" s="98" t="n">
        <f aca="false">+C7/D7</f>
        <v>0.0972501676727029</v>
      </c>
      <c r="F7" s="97" t="n">
        <v>382</v>
      </c>
      <c r="G7" s="99" t="n">
        <f aca="false">+C7/F7</f>
        <v>1.13874345549738</v>
      </c>
    </row>
    <row r="8" customFormat="false" ht="12.8" hidden="false" customHeight="false" outlineLevel="0" collapsed="false">
      <c r="A8" s="87" t="s">
        <v>114</v>
      </c>
      <c r="B8" s="72" t="s">
        <v>115</v>
      </c>
      <c r="C8" s="88" t="n">
        <v>439</v>
      </c>
      <c r="D8" s="89" t="n">
        <v>5948</v>
      </c>
      <c r="E8" s="90" t="n">
        <f aca="false">+C8/D8</f>
        <v>0.0738063214525891</v>
      </c>
      <c r="F8" s="89" t="n">
        <v>471</v>
      </c>
      <c r="G8" s="91" t="n">
        <f aca="false">+C8/F8</f>
        <v>0.932059447983015</v>
      </c>
    </row>
    <row r="9" customFormat="false" ht="12.8" hidden="false" customHeight="false" outlineLevel="0" collapsed="false">
      <c r="A9" s="95" t="s">
        <v>116</v>
      </c>
      <c r="B9" s="68" t="s">
        <v>117</v>
      </c>
      <c r="C9" s="96" t="n">
        <v>166</v>
      </c>
      <c r="D9" s="97" t="n">
        <v>1850</v>
      </c>
      <c r="E9" s="98" t="n">
        <f aca="false">+C9/D9</f>
        <v>0.0897297297297297</v>
      </c>
      <c r="F9" s="97" t="n">
        <v>205</v>
      </c>
      <c r="G9" s="99" t="n">
        <f aca="false">+C9/F9</f>
        <v>0.809756097560976</v>
      </c>
    </row>
    <row r="10" customFormat="false" ht="12.8" hidden="false" customHeight="false" outlineLevel="0" collapsed="false">
      <c r="A10" s="87" t="s">
        <v>118</v>
      </c>
      <c r="B10" s="72" t="s">
        <v>119</v>
      </c>
      <c r="C10" s="88" t="n">
        <v>109</v>
      </c>
      <c r="D10" s="89" t="n">
        <v>583</v>
      </c>
      <c r="E10" s="90" t="n">
        <f aca="false">+C10/D10</f>
        <v>0.18696397941681</v>
      </c>
      <c r="F10" s="89" t="n">
        <v>112</v>
      </c>
      <c r="G10" s="91" t="n">
        <f aca="false">+C10/F10</f>
        <v>0.973214285714286</v>
      </c>
    </row>
    <row r="11" customFormat="false" ht="12.8" hidden="false" customHeight="false" outlineLevel="0" collapsed="false">
      <c r="A11" s="95" t="s">
        <v>120</v>
      </c>
      <c r="B11" s="68" t="s">
        <v>121</v>
      </c>
      <c r="C11" s="96" t="n">
        <v>260</v>
      </c>
      <c r="D11" s="97" t="n">
        <v>763</v>
      </c>
      <c r="E11" s="98" t="n">
        <f aca="false">+C11/D11</f>
        <v>0.340760157273919</v>
      </c>
      <c r="F11" s="97" t="n">
        <v>46</v>
      </c>
      <c r="G11" s="99" t="n">
        <f aca="false">+C11/F11</f>
        <v>5.65217391304348</v>
      </c>
    </row>
    <row r="12" customFormat="false" ht="12.8" hidden="false" customHeight="false" outlineLevel="0" collapsed="false">
      <c r="A12" s="87" t="s">
        <v>122</v>
      </c>
      <c r="B12" s="72" t="s">
        <v>123</v>
      </c>
      <c r="C12" s="88" t="n">
        <v>588</v>
      </c>
      <c r="D12" s="89" t="n">
        <v>2919</v>
      </c>
      <c r="E12" s="90" t="n">
        <f aca="false">+C12/D12</f>
        <v>0.201438848920863</v>
      </c>
      <c r="F12" s="89" t="n">
        <v>712</v>
      </c>
      <c r="G12" s="91" t="n">
        <f aca="false">+C12/F12</f>
        <v>0.825842696629213</v>
      </c>
    </row>
    <row r="13" customFormat="false" ht="12.8" hidden="false" customHeight="false" outlineLevel="0" collapsed="false">
      <c r="A13" s="95" t="s">
        <v>124</v>
      </c>
      <c r="B13" s="68" t="s">
        <v>125</v>
      </c>
      <c r="C13" s="96" t="n">
        <v>740</v>
      </c>
      <c r="D13" s="97" t="n">
        <v>5823</v>
      </c>
      <c r="E13" s="98" t="n">
        <f aca="false">+C13/D13</f>
        <v>0.127082260003435</v>
      </c>
      <c r="F13" s="97" t="n">
        <v>767</v>
      </c>
      <c r="G13" s="99" t="n">
        <f aca="false">+C13/F13</f>
        <v>0.964797913950456</v>
      </c>
    </row>
    <row r="14" customFormat="false" ht="12.8" hidden="false" customHeight="false" outlineLevel="0" collapsed="false">
      <c r="A14" s="87" t="s">
        <v>126</v>
      </c>
      <c r="B14" s="72" t="s">
        <v>127</v>
      </c>
      <c r="C14" s="88" t="n">
        <v>594</v>
      </c>
      <c r="D14" s="89" t="n">
        <v>3594</v>
      </c>
      <c r="E14" s="90" t="n">
        <f aca="false">+C14/D14</f>
        <v>0.165275459098498</v>
      </c>
      <c r="F14" s="89" t="n">
        <v>689</v>
      </c>
      <c r="G14" s="91" t="n">
        <f aca="false">+C14/F14</f>
        <v>0.862119013062409</v>
      </c>
    </row>
    <row r="15" customFormat="false" ht="12.8" hidden="false" customHeight="false" outlineLevel="0" collapsed="false">
      <c r="A15" s="95" t="s">
        <v>128</v>
      </c>
      <c r="B15" s="68" t="s">
        <v>129</v>
      </c>
      <c r="C15" s="96" t="n">
        <v>951</v>
      </c>
      <c r="D15" s="97" t="n">
        <v>2557</v>
      </c>
      <c r="E15" s="98" t="n">
        <f aca="false">+C15/D15</f>
        <v>0.371920219006648</v>
      </c>
      <c r="F15" s="97" t="n">
        <v>916</v>
      </c>
      <c r="G15" s="99" t="n">
        <f aca="false">+C15/F15</f>
        <v>1.0382096069869</v>
      </c>
    </row>
    <row r="16" customFormat="false" ht="12.8" hidden="false" customHeight="false" outlineLevel="0" collapsed="false">
      <c r="A16" s="87" t="s">
        <v>130</v>
      </c>
      <c r="B16" s="72" t="s">
        <v>131</v>
      </c>
      <c r="C16" s="88" t="n">
        <v>370</v>
      </c>
      <c r="D16" s="89" t="n">
        <v>2270</v>
      </c>
      <c r="E16" s="90" t="n">
        <f aca="false">+C16/D16</f>
        <v>0.162995594713656</v>
      </c>
      <c r="F16" s="89" t="n">
        <v>378</v>
      </c>
      <c r="G16" s="91" t="n">
        <f aca="false">+C16/F16</f>
        <v>0.978835978835979</v>
      </c>
    </row>
    <row r="17" customFormat="false" ht="12.8" hidden="false" customHeight="false" outlineLevel="0" collapsed="false">
      <c r="A17" s="95" t="s">
        <v>132</v>
      </c>
      <c r="B17" s="68" t="s">
        <v>133</v>
      </c>
      <c r="C17" s="96" t="n">
        <v>301</v>
      </c>
      <c r="D17" s="97" t="n">
        <v>1625</v>
      </c>
      <c r="E17" s="98" t="n">
        <f aca="false">+C17/D17</f>
        <v>0.185230769230769</v>
      </c>
      <c r="F17" s="97" t="n">
        <v>306</v>
      </c>
      <c r="G17" s="99" t="n">
        <f aca="false">+C17/F17</f>
        <v>0.983660130718954</v>
      </c>
    </row>
    <row r="18" customFormat="false" ht="12.8" hidden="false" customHeight="false" outlineLevel="0" collapsed="false">
      <c r="A18" s="87" t="s">
        <v>134</v>
      </c>
      <c r="B18" s="72" t="s">
        <v>135</v>
      </c>
      <c r="C18" s="88" t="n">
        <v>720</v>
      </c>
      <c r="D18" s="89" t="n">
        <v>6870</v>
      </c>
      <c r="E18" s="90" t="n">
        <f aca="false">+C18/D18</f>
        <v>0.104803493449782</v>
      </c>
      <c r="F18" s="89" t="n">
        <v>763</v>
      </c>
      <c r="G18" s="91" t="n">
        <f aca="false">+C18/F18</f>
        <v>0.943643512450852</v>
      </c>
    </row>
    <row r="19" customFormat="false" ht="12.8" hidden="false" customHeight="false" outlineLevel="0" collapsed="false">
      <c r="A19" s="95" t="s">
        <v>136</v>
      </c>
      <c r="B19" s="68" t="s">
        <v>137</v>
      </c>
      <c r="C19" s="96" t="n">
        <v>703</v>
      </c>
      <c r="D19" s="97" t="n">
        <v>4370</v>
      </c>
      <c r="E19" s="98" t="n">
        <f aca="false">+C19/D19</f>
        <v>0.160869565217391</v>
      </c>
      <c r="F19" s="97" t="n">
        <v>757</v>
      </c>
      <c r="G19" s="99" t="n">
        <f aca="false">+C19/F19</f>
        <v>0.928665785997358</v>
      </c>
    </row>
    <row r="20" customFormat="false" ht="12.8" hidden="false" customHeight="false" outlineLevel="0" collapsed="false">
      <c r="A20" s="87" t="s">
        <v>138</v>
      </c>
      <c r="B20" s="72" t="s">
        <v>139</v>
      </c>
      <c r="C20" s="88" t="n">
        <v>148</v>
      </c>
      <c r="D20" s="89" t="n">
        <v>1092</v>
      </c>
      <c r="E20" s="90" t="n">
        <f aca="false">+C20/D20</f>
        <v>0.135531135531136</v>
      </c>
      <c r="F20" s="89" t="n">
        <v>188</v>
      </c>
      <c r="G20" s="91" t="n">
        <f aca="false">+C20/F20</f>
        <v>0.787234042553192</v>
      </c>
    </row>
    <row r="21" customFormat="false" ht="12.8" hidden="false" customHeight="false" outlineLevel="0" collapsed="false">
      <c r="A21" s="95" t="s">
        <v>140</v>
      </c>
      <c r="B21" s="68" t="s">
        <v>141</v>
      </c>
      <c r="C21" s="96" t="n">
        <v>534</v>
      </c>
      <c r="D21" s="97" t="n">
        <v>2565</v>
      </c>
      <c r="E21" s="98" t="n">
        <f aca="false">+C21/D21</f>
        <v>0.208187134502924</v>
      </c>
      <c r="F21" s="97" t="n">
        <v>572</v>
      </c>
      <c r="G21" s="99" t="n">
        <f aca="false">+C21/F21</f>
        <v>0.933566433566434</v>
      </c>
    </row>
    <row r="22" customFormat="false" ht="12.8" hidden="false" customHeight="false" outlineLevel="0" collapsed="false">
      <c r="A22" s="87" t="s">
        <v>142</v>
      </c>
      <c r="B22" s="72" t="s">
        <v>143</v>
      </c>
      <c r="C22" s="88" t="n">
        <v>226</v>
      </c>
      <c r="D22" s="89" t="n">
        <v>1399</v>
      </c>
      <c r="E22" s="90" t="n">
        <f aca="false">+C22/D22</f>
        <v>0.161543959971408</v>
      </c>
      <c r="F22" s="89" t="n">
        <v>210</v>
      </c>
      <c r="G22" s="91" t="n">
        <f aca="false">+C22/F22</f>
        <v>1.07619047619048</v>
      </c>
    </row>
    <row r="23" customFormat="false" ht="12.8" hidden="false" customHeight="false" outlineLevel="0" collapsed="false">
      <c r="A23" s="95" t="s">
        <v>144</v>
      </c>
      <c r="B23" s="68" t="s">
        <v>145</v>
      </c>
      <c r="C23" s="96" t="n">
        <v>135</v>
      </c>
      <c r="D23" s="97" t="n">
        <v>1689</v>
      </c>
      <c r="E23" s="98" t="n">
        <f aca="false">+C23/D23</f>
        <v>0.0799289520426288</v>
      </c>
      <c r="F23" s="97" t="n">
        <v>141</v>
      </c>
      <c r="G23" s="99" t="n">
        <f aca="false">+C23/F23</f>
        <v>0.957446808510638</v>
      </c>
    </row>
    <row r="24" customFormat="false" ht="12.8" hidden="false" customHeight="false" outlineLevel="0" collapsed="false">
      <c r="A24" s="87" t="s">
        <v>146</v>
      </c>
      <c r="B24" s="72" t="s">
        <v>147</v>
      </c>
      <c r="C24" s="88" t="n">
        <v>571</v>
      </c>
      <c r="D24" s="89" t="n">
        <v>2582</v>
      </c>
      <c r="E24" s="90" t="n">
        <f aca="false">+C24/D24</f>
        <v>0.221146398140976</v>
      </c>
      <c r="F24" s="89" t="n">
        <v>231</v>
      </c>
      <c r="G24" s="91" t="n">
        <f aca="false">+C24/F24</f>
        <v>2.47186147186147</v>
      </c>
    </row>
    <row r="25" customFormat="false" ht="12.8" hidden="false" customHeight="false" outlineLevel="0" collapsed="false">
      <c r="A25" s="95" t="s">
        <v>148</v>
      </c>
      <c r="B25" s="68" t="s">
        <v>149</v>
      </c>
      <c r="C25" s="96" t="n">
        <v>196</v>
      </c>
      <c r="D25" s="97" t="n">
        <v>697</v>
      </c>
      <c r="E25" s="98" t="n">
        <f aca="false">+C25/D25</f>
        <v>0.281205164992826</v>
      </c>
      <c r="F25" s="97" t="n">
        <v>188</v>
      </c>
      <c r="G25" s="99" t="n">
        <f aca="false">+C25/F25</f>
        <v>1.04255319148936</v>
      </c>
    </row>
    <row r="26" customFormat="false" ht="12.8" hidden="false" customHeight="false" outlineLevel="0" collapsed="false">
      <c r="A26" s="87" t="s">
        <v>150</v>
      </c>
      <c r="B26" s="72" t="s">
        <v>151</v>
      </c>
      <c r="C26" s="88" t="n">
        <v>120</v>
      </c>
      <c r="D26" s="89" t="n">
        <v>1262</v>
      </c>
      <c r="E26" s="90" t="n">
        <f aca="false">+C26/D26</f>
        <v>0.0950871632329636</v>
      </c>
      <c r="F26" s="89" t="n">
        <v>136</v>
      </c>
      <c r="G26" s="91" t="n">
        <f aca="false">+C26/F26</f>
        <v>0.882352941176471</v>
      </c>
    </row>
    <row r="27" customFormat="false" ht="12.8" hidden="false" customHeight="false" outlineLevel="0" collapsed="false">
      <c r="A27" s="95" t="s">
        <v>152</v>
      </c>
      <c r="B27" s="68" t="s">
        <v>153</v>
      </c>
      <c r="C27" s="96" t="n">
        <v>648</v>
      </c>
      <c r="D27" s="97" t="n">
        <v>5479</v>
      </c>
      <c r="E27" s="98" t="n">
        <f aca="false">+C27/D27</f>
        <v>0.118269757254974</v>
      </c>
      <c r="F27" s="97" t="n">
        <v>724</v>
      </c>
      <c r="G27" s="99" t="n">
        <f aca="false">+C27/F27</f>
        <v>0.895027624309392</v>
      </c>
    </row>
    <row r="28" customFormat="false" ht="12.8" hidden="false" customHeight="false" outlineLevel="0" collapsed="false">
      <c r="A28" s="87" t="s">
        <v>154</v>
      </c>
      <c r="B28" s="72" t="s">
        <v>155</v>
      </c>
      <c r="C28" s="88" t="n">
        <v>282</v>
      </c>
      <c r="D28" s="89" t="n">
        <v>1156</v>
      </c>
      <c r="E28" s="90" t="n">
        <f aca="false">+C28/D28</f>
        <v>0.243944636678201</v>
      </c>
      <c r="F28" s="89" t="n">
        <v>346</v>
      </c>
      <c r="G28" s="91" t="n">
        <f aca="false">+C28/F28</f>
        <v>0.815028901734104</v>
      </c>
    </row>
    <row r="29" customFormat="false" ht="12.8" hidden="false" customHeight="false" outlineLevel="0" collapsed="false">
      <c r="A29" s="95" t="s">
        <v>156</v>
      </c>
      <c r="B29" s="68" t="s">
        <v>51</v>
      </c>
      <c r="C29" s="96" t="n">
        <v>1571</v>
      </c>
      <c r="D29" s="97" t="n">
        <v>24128</v>
      </c>
      <c r="E29" s="98" t="n">
        <f aca="false">+C29/D29</f>
        <v>0.065111074270557</v>
      </c>
      <c r="F29" s="68" t="n">
        <v>1718</v>
      </c>
      <c r="G29" s="99" t="n">
        <f aca="false">+C29/F29</f>
        <v>0.914435389988359</v>
      </c>
    </row>
    <row r="30" s="1" customFormat="true" ht="12.8" hidden="false" customHeight="false" outlineLevel="0" collapsed="false">
      <c r="B30" s="1" t="s">
        <v>88</v>
      </c>
      <c r="C30" s="1" t="n">
        <f aca="false">SUM(C2:C29)</f>
        <v>13177</v>
      </c>
      <c r="D30" s="1" t="n">
        <f aca="false">SUM(D2:D29)</f>
        <v>102849</v>
      </c>
      <c r="E30" s="98" t="n">
        <f aca="false">+C30/D30</f>
        <v>0.128119865044872</v>
      </c>
      <c r="F30" s="1" t="n">
        <f aca="false">SUM(F2:F29)</f>
        <v>13808</v>
      </c>
      <c r="G30" s="99" t="n">
        <f aca="false">+C30/F30</f>
        <v>0.954301853997682</v>
      </c>
    </row>
  </sheetData>
  <autoFilter ref="A1:G29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7"/>
  <sheetViews>
    <sheetView showFormulas="false" showGridLines="true" showRowColHeaders="true" showZeros="true" rightToLeft="false" tabSelected="false" showOutlineSymbols="true" defaultGridColor="true" view="normal" topLeftCell="A1" colorId="64" zoomScale="187" zoomScaleNormal="187" zoomScalePageLayoutView="100" workbookViewId="0">
      <selection pane="topLeft" activeCell="C6" activeCellId="0" sqref="C6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07" t="s">
        <v>157</v>
      </c>
      <c r="B1" s="107" t="s">
        <v>158</v>
      </c>
      <c r="C1" s="107" t="s">
        <v>159</v>
      </c>
      <c r="D1" s="107" t="s">
        <v>160</v>
      </c>
    </row>
    <row r="2" customFormat="false" ht="12.8" hidden="false" customHeight="false" outlineLevel="0" collapsed="false">
      <c r="A2" s="108" t="s">
        <v>103</v>
      </c>
      <c r="B2" s="26" t="s">
        <v>161</v>
      </c>
      <c r="C2" s="26" t="n">
        <v>37</v>
      </c>
      <c r="D2" s="109" t="n">
        <f aca="false">+C2/C$27</f>
        <v>0.060655737704918</v>
      </c>
    </row>
    <row r="3" customFormat="false" ht="12.8" hidden="false" customHeight="false" outlineLevel="0" collapsed="false">
      <c r="A3" s="110" t="s">
        <v>110</v>
      </c>
      <c r="B3" s="28" t="s">
        <v>162</v>
      </c>
      <c r="C3" s="28" t="n">
        <v>10</v>
      </c>
      <c r="D3" s="111" t="n">
        <f aca="false">+C3/C$27</f>
        <v>0.0163934426229508</v>
      </c>
    </row>
    <row r="4" customFormat="false" ht="12.8" hidden="false" customHeight="false" outlineLevel="0" collapsed="false">
      <c r="A4" s="108" t="s">
        <v>112</v>
      </c>
      <c r="B4" s="26" t="s">
        <v>163</v>
      </c>
      <c r="C4" s="26" t="n">
        <v>5</v>
      </c>
      <c r="D4" s="109" t="n">
        <f aca="false">+C4/C$27</f>
        <v>0.00819672131147541</v>
      </c>
    </row>
    <row r="5" customFormat="false" ht="12.8" hidden="false" customHeight="false" outlineLevel="0" collapsed="false">
      <c r="A5" s="110" t="s">
        <v>164</v>
      </c>
      <c r="B5" s="28" t="s">
        <v>165</v>
      </c>
      <c r="C5" s="28" t="n">
        <v>5</v>
      </c>
      <c r="D5" s="111" t="n">
        <f aca="false">+C5/C$27</f>
        <v>0.00819672131147541</v>
      </c>
    </row>
    <row r="6" customFormat="false" ht="12.8" hidden="false" customHeight="false" outlineLevel="0" collapsed="false">
      <c r="A6" s="108" t="s">
        <v>114</v>
      </c>
      <c r="B6" s="26" t="s">
        <v>166</v>
      </c>
      <c r="C6" s="26" t="n">
        <v>24</v>
      </c>
      <c r="D6" s="109" t="n">
        <f aca="false">+C6/C$27</f>
        <v>0.039344262295082</v>
      </c>
    </row>
    <row r="7" customFormat="false" ht="12.8" hidden="false" customHeight="false" outlineLevel="0" collapsed="false">
      <c r="A7" s="110" t="s">
        <v>167</v>
      </c>
      <c r="B7" s="28" t="s">
        <v>168</v>
      </c>
      <c r="C7" s="28" t="n">
        <v>14</v>
      </c>
      <c r="D7" s="111" t="n">
        <f aca="false">+C7/C$27</f>
        <v>0.0229508196721311</v>
      </c>
    </row>
    <row r="8" customFormat="false" ht="12.8" hidden="false" customHeight="false" outlineLevel="0" collapsed="false">
      <c r="A8" s="108" t="s">
        <v>169</v>
      </c>
      <c r="B8" s="26" t="s">
        <v>170</v>
      </c>
      <c r="C8" s="26" t="n">
        <v>7</v>
      </c>
      <c r="D8" s="109" t="n">
        <f aca="false">+C8/C$27</f>
        <v>0.0114754098360656</v>
      </c>
    </row>
    <row r="9" customFormat="false" ht="12.8" hidden="false" customHeight="false" outlineLevel="0" collapsed="false">
      <c r="A9" s="110" t="s">
        <v>171</v>
      </c>
      <c r="B9" s="28" t="s">
        <v>172</v>
      </c>
      <c r="C9" s="28" t="n">
        <v>7</v>
      </c>
      <c r="D9" s="111" t="n">
        <f aca="false">+C9/C$27</f>
        <v>0.0114754098360656</v>
      </c>
    </row>
    <row r="10" customFormat="false" ht="12.8" hidden="false" customHeight="false" outlineLevel="0" collapsed="false">
      <c r="A10" s="108" t="s">
        <v>116</v>
      </c>
      <c r="B10" s="26" t="s">
        <v>173</v>
      </c>
      <c r="C10" s="26" t="n">
        <v>50</v>
      </c>
      <c r="D10" s="109" t="n">
        <f aca="false">+C10/C$27</f>
        <v>0.0819672131147541</v>
      </c>
    </row>
    <row r="11" customFormat="false" ht="12.8" hidden="false" customHeight="false" outlineLevel="0" collapsed="false">
      <c r="A11" s="110" t="s">
        <v>118</v>
      </c>
      <c r="B11" s="28" t="s">
        <v>174</v>
      </c>
      <c r="C11" s="28" t="n">
        <v>18</v>
      </c>
      <c r="D11" s="111" t="n">
        <f aca="false">+C11/C$27</f>
        <v>0.0295081967213115</v>
      </c>
    </row>
    <row r="12" customFormat="false" ht="12.8" hidden="false" customHeight="false" outlineLevel="0" collapsed="false">
      <c r="A12" s="108" t="s">
        <v>122</v>
      </c>
      <c r="B12" s="26" t="s">
        <v>175</v>
      </c>
      <c r="C12" s="26" t="n">
        <v>20</v>
      </c>
      <c r="D12" s="109" t="n">
        <f aca="false">+C12/C$27</f>
        <v>0.0327868852459016</v>
      </c>
    </row>
    <row r="13" customFormat="false" ht="12.8" hidden="false" customHeight="false" outlineLevel="0" collapsed="false">
      <c r="A13" s="110" t="s">
        <v>124</v>
      </c>
      <c r="B13" s="28" t="s">
        <v>176</v>
      </c>
      <c r="C13" s="28" t="n">
        <v>21</v>
      </c>
      <c r="D13" s="111" t="n">
        <f aca="false">+C13/C$27</f>
        <v>0.0344262295081967</v>
      </c>
    </row>
    <row r="14" customFormat="false" ht="12.8" hidden="false" customHeight="false" outlineLevel="0" collapsed="false">
      <c r="A14" s="108" t="s">
        <v>126</v>
      </c>
      <c r="B14" s="26" t="s">
        <v>177</v>
      </c>
      <c r="C14" s="26" t="n">
        <v>5</v>
      </c>
      <c r="D14" s="109" t="n">
        <f aca="false">+C14/C$27</f>
        <v>0.00819672131147541</v>
      </c>
    </row>
    <row r="15" customFormat="false" ht="12.8" hidden="false" customHeight="false" outlineLevel="0" collapsed="false">
      <c r="A15" s="110" t="s">
        <v>178</v>
      </c>
      <c r="B15" s="28" t="s">
        <v>179</v>
      </c>
      <c r="C15" s="28" t="n">
        <v>7</v>
      </c>
      <c r="D15" s="111" t="n">
        <f aca="false">+C15/C$27</f>
        <v>0.0114754098360656</v>
      </c>
    </row>
    <row r="16" customFormat="false" ht="12.8" hidden="false" customHeight="false" outlineLevel="0" collapsed="false">
      <c r="A16" s="108" t="s">
        <v>180</v>
      </c>
      <c r="B16" s="26" t="s">
        <v>181</v>
      </c>
      <c r="C16" s="26" t="n">
        <v>61</v>
      </c>
      <c r="D16" s="109" t="n">
        <f aca="false">+C16/C$27</f>
        <v>0.1</v>
      </c>
    </row>
    <row r="17" customFormat="false" ht="12.8" hidden="false" customHeight="false" outlineLevel="0" collapsed="false">
      <c r="A17" s="110" t="s">
        <v>182</v>
      </c>
      <c r="B17" s="28" t="s">
        <v>183</v>
      </c>
      <c r="C17" s="28" t="n">
        <v>59</v>
      </c>
      <c r="D17" s="111" t="n">
        <f aca="false">+C17/C$27</f>
        <v>0.0967213114754098</v>
      </c>
    </row>
    <row r="18" customFormat="false" ht="12.8" hidden="false" customHeight="false" outlineLevel="0" collapsed="false">
      <c r="A18" s="108" t="s">
        <v>184</v>
      </c>
      <c r="B18" s="26" t="s">
        <v>185</v>
      </c>
      <c r="C18" s="26" t="n">
        <v>7</v>
      </c>
      <c r="D18" s="109" t="n">
        <f aca="false">+C18/C$27</f>
        <v>0.0114754098360656</v>
      </c>
    </row>
    <row r="19" customFormat="false" ht="12.8" hidden="false" customHeight="false" outlineLevel="0" collapsed="false">
      <c r="A19" s="110" t="s">
        <v>130</v>
      </c>
      <c r="B19" s="28" t="s">
        <v>186</v>
      </c>
      <c r="C19" s="28" t="n">
        <v>27</v>
      </c>
      <c r="D19" s="111" t="n">
        <f aca="false">+C19/C$27</f>
        <v>0.0442622950819672</v>
      </c>
    </row>
    <row r="20" customFormat="false" ht="12.8" hidden="false" customHeight="false" outlineLevel="0" collapsed="false">
      <c r="A20" s="108" t="s">
        <v>134</v>
      </c>
      <c r="B20" s="26" t="s">
        <v>187</v>
      </c>
      <c r="C20" s="26" t="n">
        <v>9</v>
      </c>
      <c r="D20" s="109" t="n">
        <f aca="false">+C20/C$27</f>
        <v>0.0147540983606557</v>
      </c>
    </row>
    <row r="21" customFormat="false" ht="12.8" hidden="false" customHeight="false" outlineLevel="0" collapsed="false">
      <c r="A21" s="110" t="s">
        <v>136</v>
      </c>
      <c r="B21" s="28" t="s">
        <v>188</v>
      </c>
      <c r="C21" s="28" t="n">
        <v>5</v>
      </c>
      <c r="D21" s="111" t="n">
        <f aca="false">+C21/C$27</f>
        <v>0.00819672131147541</v>
      </c>
    </row>
    <row r="22" customFormat="false" ht="12.8" hidden="false" customHeight="false" outlineLevel="0" collapsed="false">
      <c r="A22" s="108" t="s">
        <v>144</v>
      </c>
      <c r="B22" s="26" t="s">
        <v>189</v>
      </c>
      <c r="C22" s="26" t="n">
        <v>18</v>
      </c>
      <c r="D22" s="109" t="n">
        <f aca="false">+C22/C$27</f>
        <v>0.0295081967213115</v>
      </c>
    </row>
    <row r="23" customFormat="false" ht="12.8" hidden="false" customHeight="false" outlineLevel="0" collapsed="false">
      <c r="A23" s="110" t="s">
        <v>190</v>
      </c>
      <c r="B23" s="28" t="s">
        <v>191</v>
      </c>
      <c r="C23" s="28" t="n">
        <v>82</v>
      </c>
      <c r="D23" s="111" t="n">
        <f aca="false">+C23/C$27</f>
        <v>0.134426229508197</v>
      </c>
    </row>
    <row r="24" customFormat="false" ht="12.8" hidden="false" customHeight="false" outlineLevel="0" collapsed="false">
      <c r="A24" s="108" t="s">
        <v>152</v>
      </c>
      <c r="B24" s="26" t="s">
        <v>192</v>
      </c>
      <c r="C24" s="26" t="n">
        <v>21</v>
      </c>
      <c r="D24" s="109" t="n">
        <f aca="false">+C24/C$27</f>
        <v>0.0344262295081967</v>
      </c>
    </row>
    <row r="25" customFormat="false" ht="12.8" hidden="false" customHeight="false" outlineLevel="0" collapsed="false">
      <c r="A25" s="110" t="s">
        <v>193</v>
      </c>
      <c r="B25" s="28" t="s">
        <v>194</v>
      </c>
      <c r="C25" s="28" t="n">
        <v>6</v>
      </c>
      <c r="D25" s="111" t="n">
        <f aca="false">+C25/C$27</f>
        <v>0.00983606557377049</v>
      </c>
    </row>
    <row r="26" customFormat="false" ht="12.8" hidden="false" customHeight="false" outlineLevel="0" collapsed="false">
      <c r="A26" s="108" t="s">
        <v>195</v>
      </c>
      <c r="B26" s="26" t="s">
        <v>196</v>
      </c>
      <c r="C26" s="26" t="n">
        <v>85</v>
      </c>
      <c r="D26" s="109" t="n">
        <f aca="false">+C26/C$27</f>
        <v>0.139344262295082</v>
      </c>
    </row>
    <row r="27" customFormat="false" ht="12.8" hidden="false" customHeight="false" outlineLevel="0" collapsed="false">
      <c r="A27" s="112"/>
      <c r="B27" s="113" t="s">
        <v>197</v>
      </c>
      <c r="C27" s="113" t="n">
        <v>610</v>
      </c>
      <c r="D27" s="114" t="n">
        <f aca="false">+C27/C$27</f>
        <v>1</v>
      </c>
    </row>
  </sheetData>
  <autoFilter ref="A1:C28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5145</TotalTime>
  <Application>LibreOffice/7.3.4.2$MacOSX_X86_64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2022-09-21T08:32:46Z</dcterms:created>
  <dc:creator/>
  <dc:description/>
  <dc:language>fr-FR</dc:language>
  <cp:lastModifiedBy/>
  <dcterms:modified xsi:type="dcterms:W3CDTF">2022-09-30T14:59:02Z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