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_rels/sheet16.xml.rels" ContentType="application/vnd.openxmlformats-package.relationships+xml"/>
  <Override PartName="/xl/worksheets/_rels/sheet5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8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7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4.xml.rels" ContentType="application/vnd.openxmlformats-package.relationship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16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18.xml" ContentType="application/vnd.openxmlformats-officedocument.drawing+xml"/>
  <Override PartName="/xl/drawings/drawing9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3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7"/>
  </bookViews>
  <sheets>
    <sheet name="CAPACITES PAR DPTS" sheetId="1" state="visible" r:id="rId3"/>
    <sheet name="CAPACITES PAR MOIS 2025" sheetId="2" state="visible" r:id="rId4"/>
    <sheet name="A EVOLUTION CAPACITE OCCUPATI" sheetId="3" state="visible" r:id="rId5"/>
    <sheet name="B ENTREES PAR MOIS 2023 2025" sheetId="4" state="visible" r:id="rId6"/>
    <sheet name="ENTREES 2025 PAR DPTS" sheetId="5" state="visible" r:id="rId7"/>
    <sheet name="B 2 entrées par nationalités_20" sheetId="6" state="visible" r:id="rId8"/>
    <sheet name="nationalité historique entrées" sheetId="7" state="visible" r:id="rId9"/>
    <sheet name="PRESENCE PAR TYPE ET PAR DPTS" sheetId="8" state="visible" r:id="rId10"/>
    <sheet name="PRESENCE PAR TYPE ET PAR REGION" sheetId="9" state="hidden" r:id="rId11"/>
    <sheet name=" PRESENCE DUBLINES PAR DPTS 202" sheetId="10" state="visible" r:id="rId12"/>
    <sheet name="présence DUBLINES par mois " sheetId="11" state="visible" r:id="rId13"/>
    <sheet name="D 1 sorties par mois" sheetId="12" state="hidden" r:id="rId14"/>
    <sheet name="SORTIES PAR REGIONS" sheetId="13" state="hidden" r:id="rId15"/>
    <sheet name="ADA HISTORIQUE PAR PROCEDURE" sheetId="14" state="hidden" r:id="rId16"/>
    <sheet name="Feuille14" sheetId="15" state="hidden" r:id="rId17"/>
    <sheet name="entrées enregistrements 20255" sheetId="16" state="hidden" r:id="rId18"/>
    <sheet name="SORTIES 2025 PAR DPTS" sheetId="17" state="visible" r:id="rId19"/>
    <sheet name="AGIR 2024-2025" sheetId="18" state="visible" r:id="rId20"/>
  </sheets>
  <definedNames>
    <definedName function="false" hidden="true" localSheetId="9" name="_xlnm._FilterDatabase" vbProcedure="false">' PRESENCE DUBLINES PAR DPTS 202'!$A$1:$I$286</definedName>
    <definedName function="false" hidden="true" localSheetId="2" name="_xlnm._FilterDatabase" vbProcedure="false">'A EVOLUTION CAPACITE OCCUPATI'!$A$1:$J$56</definedName>
    <definedName function="false" hidden="true" localSheetId="13" name="_xlnm._FilterDatabase" vbProcedure="false">'ADA HISTORIQUE PAR PROCEDURE'!$A$1:$K$73</definedName>
    <definedName function="false" hidden="true" localSheetId="17" name="_xlnm._FilterDatabase" vbProcedure="false">'AGIR 2024-2025'!$A$1:$O$97</definedName>
    <definedName function="false" hidden="true" localSheetId="5" name="_xlnm._FilterDatabase" vbProcedure="false">'B 2 entrées par nationalités_20'!$A$1:$P$548</definedName>
    <definedName function="false" hidden="true" localSheetId="3" name="_xlnm._FilterDatabase" vbProcedure="false">'B ENTREES PAR MOIS 2023 2025'!$A$1:$M$25</definedName>
    <definedName function="false" hidden="true" localSheetId="0" name="_xlnm._FilterDatabase" vbProcedure="false">'CAPACITES PAR DPTS'!$A$1:$T$96</definedName>
    <definedName function="false" hidden="true" localSheetId="1" name="_xlnm._FilterDatabase" vbProcedure="false">'CAPACITES PAR MOIS 2025'!$A$1:$U$13</definedName>
    <definedName function="false" hidden="true" localSheetId="11" name="_xlnm._FilterDatabase" vbProcedure="false">'D 1 sorties par mois'!$B$1:$S$13</definedName>
    <definedName function="false" hidden="true" localSheetId="4" name="_xlnm._FilterDatabase" vbProcedure="false">'ENTREES 2025 PAR DPTS'!$A$1:$P$99</definedName>
    <definedName function="false" hidden="true" localSheetId="15" name="_xlnm._FilterDatabase" vbProcedure="false">'entrées enregistrements 20255'!$A$1:$D$146</definedName>
    <definedName function="false" hidden="true" localSheetId="14" name="_xlnm._FilterDatabase" vbProcedure="false">Feuille14!$A$1:$N$44</definedName>
    <definedName function="false" hidden="true" localSheetId="6" name="_xlnm._FilterDatabase" vbProcedure="false">'nationalité historique entrées'!$A:$H</definedName>
    <definedName function="false" hidden="true" localSheetId="10" name="_xlnm._FilterDatabase" vbProcedure="false">'présence DUBLINES par mois '!$A$1:$Y$13</definedName>
    <definedName function="false" hidden="true" localSheetId="7" name="_xlnm._FilterDatabase" vbProcedure="false">'PRESENCE PAR TYPE ET PAR DPTS'!$A$1:$U$96</definedName>
    <definedName function="false" hidden="true" localSheetId="8" name="_xlnm._FilterDatabase" vbProcedure="false">'PRESENCE PAR TYPE ET PAR REGION'!$A$1:$Z$14</definedName>
    <definedName function="false" hidden="true" localSheetId="16" name="_xlnm._FilterDatabase" vbProcedure="false">'SORTIES 2025 PAR DPTS'!$B$1:$O$96</definedName>
    <definedName function="false" hidden="true" localSheetId="12" name="_xlnm._FilterDatabase" vbProcedure="false">'SORTIES PAR REGIONS'!$A$1:$S$14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<sst xmlns="http://schemas.openxmlformats.org/spreadsheetml/2006/main" count="2921" uniqueCount="1013">
  <si>
    <t xml:space="preserve">NR</t>
  </si>
  <si>
    <t xml:space="preserve">guda</t>
  </si>
  <si>
    <t xml:space="preserve">nd</t>
  </si>
  <si>
    <t xml:space="preserve">Département</t>
  </si>
  <si>
    <t xml:space="preserve">CADA</t>
  </si>
  <si>
    <t xml:space="preserve">CAES</t>
  </si>
  <si>
    <t xml:space="preserve">CPH</t>
  </si>
  <si>
    <t xml:space="preserve">HUDA</t>
  </si>
  <si>
    <t xml:space="preserve">PRAHDA</t>
  </si>
  <si>
    <t xml:space="preserve">OCCUPEES CADA</t>
  </si>
  <si>
    <t xml:space="preserve">CADA INDISPO</t>
  </si>
  <si>
    <t xml:space="preserve">CAES INDISPO</t>
  </si>
  <si>
    <t xml:space="preserve">CPH INDISPO</t>
  </si>
  <si>
    <t xml:space="preserve">HUDA INDISPO</t>
  </si>
  <si>
    <t xml:space="preserve">PRAHDA INDISPO</t>
  </si>
  <si>
    <t xml:space="preserve">CADA VACANTES</t>
  </si>
  <si>
    <t xml:space="preserve">CAES VACANTES</t>
  </si>
  <si>
    <t xml:space="preserve">CPH VACANTES</t>
  </si>
  <si>
    <t xml:space="preserve">HUDA VACANTES</t>
  </si>
  <si>
    <t xml:space="preserve">PRAHDA VACANTES</t>
  </si>
  <si>
    <t xml:space="preserve">OCCUPEES</t>
  </si>
  <si>
    <t xml:space="preserve">VACANTES</t>
  </si>
  <si>
    <t xml:space="preserve">INDISPONIBLES</t>
  </si>
  <si>
    <t xml:space="preserve">Total</t>
  </si>
  <si>
    <t xml:space="preserve">Allier</t>
  </si>
  <si>
    <t xml:space="preserve">Cantal</t>
  </si>
  <si>
    <t xml:space="preserve">Haute-Loire</t>
  </si>
  <si>
    <t xml:space="preserve">Puy-de-Dôme</t>
  </si>
  <si>
    <t xml:space="preserve">Drôme</t>
  </si>
  <si>
    <t xml:space="preserve">Haute-Savoie</t>
  </si>
  <si>
    <t xml:space="preserve">Isère</t>
  </si>
  <si>
    <t xml:space="preserve">Savoie</t>
  </si>
  <si>
    <t xml:space="preserve">Ain</t>
  </si>
  <si>
    <t xml:space="preserve">Ardèche</t>
  </si>
  <si>
    <t xml:space="preserve">Loire</t>
  </si>
  <si>
    <t xml:space="preserve">Rhône</t>
  </si>
  <si>
    <t xml:space="preserve">Doubs</t>
  </si>
  <si>
    <t xml:space="preserve">Haute-Saône</t>
  </si>
  <si>
    <t xml:space="preserve">Jura</t>
  </si>
  <si>
    <t xml:space="preserve">Territoire de Belfort</t>
  </si>
  <si>
    <t xml:space="preserve">Côte-d'Or</t>
  </si>
  <si>
    <t xml:space="preserve">Nièvre</t>
  </si>
  <si>
    <t xml:space="preserve">Saône-et-Loire</t>
  </si>
  <si>
    <t xml:space="preserve">Yonne</t>
  </si>
  <si>
    <t xml:space="preserve">Côtes-d'Armor</t>
  </si>
  <si>
    <t xml:space="preserve">Finistère</t>
  </si>
  <si>
    <t xml:space="preserve">Ille-et-Vilaine</t>
  </si>
  <si>
    <t xml:space="preserve">Morbihan</t>
  </si>
  <si>
    <t xml:space="preserve">Cher</t>
  </si>
  <si>
    <t xml:space="preserve">Eure-et-Loir</t>
  </si>
  <si>
    <t xml:space="preserve">Indre</t>
  </si>
  <si>
    <t xml:space="preserve">Indre-et-Loire</t>
  </si>
  <si>
    <t xml:space="preserve">Loiret</t>
  </si>
  <si>
    <t xml:space="preserve">Loir-et-Cher</t>
  </si>
  <si>
    <t xml:space="preserve">Meurthe-et-Moselle</t>
  </si>
  <si>
    <t xml:space="preserve">Meuse</t>
  </si>
  <si>
    <t xml:space="preserve">Moselle</t>
  </si>
  <si>
    <t xml:space="preserve">Vosges</t>
  </si>
  <si>
    <t xml:space="preserve">Ardennes</t>
  </si>
  <si>
    <t xml:space="preserve">Aube</t>
  </si>
  <si>
    <t xml:space="preserve">Haute-Marne</t>
  </si>
  <si>
    <t xml:space="preserve">Marne</t>
  </si>
  <si>
    <t xml:space="preserve">Bas-Rhin</t>
  </si>
  <si>
    <t xml:space="preserve">Haut-Rhin</t>
  </si>
  <si>
    <t xml:space="preserve">Aisne</t>
  </si>
  <si>
    <t xml:space="preserve">Oise</t>
  </si>
  <si>
    <t xml:space="preserve">Somme</t>
  </si>
  <si>
    <t xml:space="preserve">Nord</t>
  </si>
  <si>
    <t xml:space="preserve">Pas-de-Calais</t>
  </si>
  <si>
    <t xml:space="preserve">Seine-Saint-Denis</t>
  </si>
  <si>
    <t xml:space="preserve">Val-d'Oise</t>
  </si>
  <si>
    <t xml:space="preserve">Essonne</t>
  </si>
  <si>
    <t xml:space="preserve">Val-de-Marne</t>
  </si>
  <si>
    <t xml:space="preserve">Seine-et-Marne</t>
  </si>
  <si>
    <t xml:space="preserve">Hauts-de-Seine</t>
  </si>
  <si>
    <t xml:space="preserve">Yvelines</t>
  </si>
  <si>
    <t xml:space="preserve">Paris</t>
  </si>
  <si>
    <t xml:space="preserve">Calvados</t>
  </si>
  <si>
    <t xml:space="preserve">Manche</t>
  </si>
  <si>
    <t xml:space="preserve">Orne</t>
  </si>
  <si>
    <t xml:space="preserve">Eure</t>
  </si>
  <si>
    <t xml:space="preserve">Seine-Maritime</t>
  </si>
  <si>
    <t xml:space="preserve">Dordogne</t>
  </si>
  <si>
    <t xml:space="preserve">Gironde</t>
  </si>
  <si>
    <t xml:space="preserve">Landes</t>
  </si>
  <si>
    <t xml:space="preserve">Lot-et-Garonne</t>
  </si>
  <si>
    <t xml:space="preserve">Pyrénées-Atlantiques</t>
  </si>
  <si>
    <t xml:space="preserve">Corrèze</t>
  </si>
  <si>
    <t xml:space="preserve">Creuse</t>
  </si>
  <si>
    <t xml:space="preserve">Haute-Vienne</t>
  </si>
  <si>
    <t xml:space="preserve">Charente</t>
  </si>
  <si>
    <t xml:space="preserve">Charente-Maritime</t>
  </si>
  <si>
    <t xml:space="preserve">Deux-Sèvres</t>
  </si>
  <si>
    <t xml:space="preserve">Vienne</t>
  </si>
  <si>
    <t xml:space="preserve">Aude</t>
  </si>
  <si>
    <t xml:space="preserve">Gard</t>
  </si>
  <si>
    <t xml:space="preserve">Hérault</t>
  </si>
  <si>
    <t xml:space="preserve">Lozère</t>
  </si>
  <si>
    <t xml:space="preserve">Pyrénées-Orientales</t>
  </si>
  <si>
    <t xml:space="preserve">Ariège</t>
  </si>
  <si>
    <t xml:space="preserve">Aveyron</t>
  </si>
  <si>
    <t xml:space="preserve">Gers</t>
  </si>
  <si>
    <t xml:space="preserve">Haute-Garonne</t>
  </si>
  <si>
    <t xml:space="preserve">Hautes-Pyrénées</t>
  </si>
  <si>
    <t xml:space="preserve">Lot</t>
  </si>
  <si>
    <t xml:space="preserve">Tarn</t>
  </si>
  <si>
    <t xml:space="preserve">Tarn-et-Garonne</t>
  </si>
  <si>
    <t xml:space="preserve">Loire-Atlantique</t>
  </si>
  <si>
    <t xml:space="preserve">Maine-et-Loire</t>
  </si>
  <si>
    <t xml:space="preserve">Mayenne</t>
  </si>
  <si>
    <t xml:space="preserve">Sarthe</t>
  </si>
  <si>
    <t xml:space="preserve">Vendée</t>
  </si>
  <si>
    <t xml:space="preserve">Alpes-de-Hautes-Provence</t>
  </si>
  <si>
    <t xml:space="preserve">Bouches-du-Rhône</t>
  </si>
  <si>
    <t xml:space="preserve">Hautes-Alpes</t>
  </si>
  <si>
    <t xml:space="preserve">Vaucluse</t>
  </si>
  <si>
    <t xml:space="preserve">Alpes-Maritimes</t>
  </si>
  <si>
    <t xml:space="preserve">Var</t>
  </si>
  <si>
    <t xml:space="preserve">ZZZTOTAL</t>
  </si>
  <si>
    <t xml:space="preserve">TOTAL GENERAL</t>
  </si>
  <si>
    <t xml:space="preserve">mois</t>
  </si>
  <si>
    <t xml:space="preserve">INDISPO CADA</t>
  </si>
  <si>
    <t xml:space="preserve">INDISPO CAES</t>
  </si>
  <si>
    <t xml:space="preserve">INDISPO CPH</t>
  </si>
  <si>
    <t xml:space="preserve">INDISPO HUDA</t>
  </si>
  <si>
    <t xml:space="preserve">INDISPO PRAHDA</t>
  </si>
  <si>
    <t xml:space="preserve">VACANTES CADA</t>
  </si>
  <si>
    <t xml:space="preserve">VACANTES CPH</t>
  </si>
  <si>
    <t xml:space="preserve">VACANTES HUDA</t>
  </si>
  <si>
    <t xml:space="preserve">VACANTES PRAHDA</t>
  </si>
  <si>
    <t xml:space="preserve">TOTAL VACANTES</t>
  </si>
  <si>
    <t xml:space="preserve">TOTAL INDISPO</t>
  </si>
  <si>
    <t xml:space="preserve">TOTAL</t>
  </si>
  <si>
    <t xml:space="preserve">ANNEE</t>
  </si>
  <si>
    <t xml:space="preserve">MOIS</t>
  </si>
  <si>
    <t xml:space="preserve">TOTAL SNADAR</t>
  </si>
  <si>
    <t xml:space="preserve">TOTAL RECENSEES</t>
  </si>
  <si>
    <t xml:space="preserve">TOTAL INDISPONIBLES </t>
  </si>
  <si>
    <t xml:space="preserve">TOTAL OCCUPEES</t>
  </si>
  <si>
    <t xml:space="preserve">TOTAL NON RECENSEES</t>
  </si>
  <si>
    <t xml:space="preserve">TX OCCUPATION OFII</t>
  </si>
  <si>
    <t xml:space="preserve">TX OCCUP/FINANCEES</t>
  </si>
  <si>
    <t xml:space="preserve">CADA I</t>
  </si>
  <si>
    <t xml:space="preserve">HUDA I</t>
  </si>
  <si>
    <t xml:space="preserve">PRAHDA I</t>
  </si>
  <si>
    <t xml:space="preserve">ISOLES</t>
  </si>
  <si>
    <t xml:space="preserve">CADA F</t>
  </si>
  <si>
    <t xml:space="preserve">HUDA F</t>
  </si>
  <si>
    <t xml:space="preserve">PRAHDA F</t>
  </si>
  <si>
    <t xml:space="preserve">FAMILLES</t>
  </si>
  <si>
    <t xml:space="preserve">Région</t>
  </si>
  <si>
    <t xml:space="preserve">GUDA</t>
  </si>
  <si>
    <t xml:space="preserve">ND</t>
  </si>
  <si>
    <t xml:space="preserve">Total GENERAL</t>
  </si>
  <si>
    <t xml:space="preserve">année</t>
  </si>
  <si>
    <t xml:space="preserve">ISO</t>
  </si>
  <si>
    <t xml:space="preserve">Nationalités</t>
  </si>
  <si>
    <t xml:space="preserve">CADA i</t>
  </si>
  <si>
    <t xml:space="preserve">HUDAi</t>
  </si>
  <si>
    <t xml:space="preserve">PRAHDA i</t>
  </si>
  <si>
    <t xml:space="preserve">isoles</t>
  </si>
  <si>
    <t xml:space="preserve">PART FAM</t>
  </si>
  <si>
    <t xml:space="preserve">AF</t>
  </si>
  <si>
    <t xml:space="preserve">Afghane</t>
  </si>
  <si>
    <t xml:space="preserve">GE</t>
  </si>
  <si>
    <t xml:space="preserve">Géorgienne</t>
  </si>
  <si>
    <t xml:space="preserve">AL</t>
  </si>
  <si>
    <t xml:space="preserve">Albanaise</t>
  </si>
  <si>
    <t xml:space="preserve">CD</t>
  </si>
  <si>
    <t xml:space="preserve">Congolaise</t>
  </si>
  <si>
    <t xml:space="preserve">GN</t>
  </si>
  <si>
    <t xml:space="preserve">Guinéenne</t>
  </si>
  <si>
    <t xml:space="preserve">CI</t>
  </si>
  <si>
    <t xml:space="preserve">Ivoirienne</t>
  </si>
  <si>
    <t xml:space="preserve">BD</t>
  </si>
  <si>
    <t xml:space="preserve">Bangladaise</t>
  </si>
  <si>
    <t xml:space="preserve">NG</t>
  </si>
  <si>
    <t xml:space="preserve">Nigériane</t>
  </si>
  <si>
    <t xml:space="preserve">SD</t>
  </si>
  <si>
    <t xml:space="preserve">Soudanaise</t>
  </si>
  <si>
    <t xml:space="preserve">AM</t>
  </si>
  <si>
    <t xml:space="preserve">Arménienne</t>
  </si>
  <si>
    <t xml:space="preserve">TR</t>
  </si>
  <si>
    <t xml:space="preserve">Turque</t>
  </si>
  <si>
    <t xml:space="preserve">RU</t>
  </si>
  <si>
    <t xml:space="preserve">Russe</t>
  </si>
  <si>
    <t xml:space="preserve">CO</t>
  </si>
  <si>
    <t xml:space="preserve">Colombienne</t>
  </si>
  <si>
    <t xml:space="preserve">PK</t>
  </si>
  <si>
    <t xml:space="preserve">Pakistanaise</t>
  </si>
  <si>
    <t xml:space="preserve">ML</t>
  </si>
  <si>
    <t xml:space="preserve">Malienne</t>
  </si>
  <si>
    <t xml:space="preserve">SO</t>
  </si>
  <si>
    <t xml:space="preserve">Somalienne</t>
  </si>
  <si>
    <t xml:space="preserve">CM</t>
  </si>
  <si>
    <t xml:space="preserve">Camerounaise</t>
  </si>
  <si>
    <t xml:space="preserve">MR</t>
  </si>
  <si>
    <t xml:space="preserve">Mauritanienne</t>
  </si>
  <si>
    <t xml:space="preserve">TD</t>
  </si>
  <si>
    <t xml:space="preserve">Tchadienne</t>
  </si>
  <si>
    <t xml:space="preserve">XK</t>
  </si>
  <si>
    <t xml:space="preserve">Kosovare</t>
  </si>
  <si>
    <t xml:space="preserve">SY</t>
  </si>
  <si>
    <t xml:space="preserve">Syrienne</t>
  </si>
  <si>
    <t xml:space="preserve">SN</t>
  </si>
  <si>
    <t xml:space="preserve">Sénégalaise</t>
  </si>
  <si>
    <t xml:space="preserve">AO</t>
  </si>
  <si>
    <t xml:space="preserve">Angolaise</t>
  </si>
  <si>
    <t xml:space="preserve">ER</t>
  </si>
  <si>
    <t xml:space="preserve">Érythréenne</t>
  </si>
  <si>
    <t xml:space="preserve">CG</t>
  </si>
  <si>
    <t xml:space="preserve">ET</t>
  </si>
  <si>
    <t xml:space="preserve">Éthiopienne</t>
  </si>
  <si>
    <t xml:space="preserve">RS</t>
  </si>
  <si>
    <t xml:space="preserve">Serbe</t>
  </si>
  <si>
    <t xml:space="preserve">AZ</t>
  </si>
  <si>
    <t xml:space="preserve">Azerbaïdjanaise</t>
  </si>
  <si>
    <t xml:space="preserve">DZ</t>
  </si>
  <si>
    <t xml:space="preserve">Algérienne</t>
  </si>
  <si>
    <t xml:space="preserve">CN</t>
  </si>
  <si>
    <t xml:space="preserve">Chinoise</t>
  </si>
  <si>
    <t xml:space="preserve">VE</t>
  </si>
  <si>
    <t xml:space="preserve">Vénézuélienne</t>
  </si>
  <si>
    <t xml:space="preserve">MK</t>
  </si>
  <si>
    <t xml:space="preserve">Macédonienne</t>
  </si>
  <si>
    <t xml:space="preserve">UA</t>
  </si>
  <si>
    <t xml:space="preserve">Ukrainienne</t>
  </si>
  <si>
    <t xml:space="preserve">SL</t>
  </si>
  <si>
    <t xml:space="preserve">Sierra-Leonaise</t>
  </si>
  <si>
    <t xml:space="preserve">IR</t>
  </si>
  <si>
    <t xml:space="preserve">Iranienne</t>
  </si>
  <si>
    <t xml:space="preserve">IQ</t>
  </si>
  <si>
    <t xml:space="preserve">Irakienne</t>
  </si>
  <si>
    <t xml:space="preserve">LK</t>
  </si>
  <si>
    <t xml:space="preserve">Sri LANKA</t>
  </si>
  <si>
    <t xml:space="preserve">TN</t>
  </si>
  <si>
    <t xml:space="preserve">Tunisienne</t>
  </si>
  <si>
    <t xml:space="preserve">DJ</t>
  </si>
  <si>
    <t xml:space="preserve">Djiboutienne</t>
  </si>
  <si>
    <t xml:space="preserve">MA</t>
  </si>
  <si>
    <t xml:space="preserve">Marocaine</t>
  </si>
  <si>
    <t xml:space="preserve">MD</t>
  </si>
  <si>
    <t xml:space="preserve">Moldave</t>
  </si>
  <si>
    <t xml:space="preserve">BA</t>
  </si>
  <si>
    <t xml:space="preserve">Bosnienne</t>
  </si>
  <si>
    <t xml:space="preserve">EG</t>
  </si>
  <si>
    <t xml:space="preserve">Égyptienne</t>
  </si>
  <si>
    <t xml:space="preserve">LY</t>
  </si>
  <si>
    <t xml:space="preserve">Libyenne</t>
  </si>
  <si>
    <t xml:space="preserve">BF</t>
  </si>
  <si>
    <t xml:space="preserve">Burkinabé</t>
  </si>
  <si>
    <t xml:space="preserve">BR</t>
  </si>
  <si>
    <t xml:space="preserve">Brésilienne</t>
  </si>
  <si>
    <t xml:space="preserve">RW</t>
  </si>
  <si>
    <t xml:space="preserve">Rwandaise</t>
  </si>
  <si>
    <t xml:space="preserve">HT</t>
  </si>
  <si>
    <t xml:space="preserve">Haïtienne</t>
  </si>
  <si>
    <t xml:space="preserve">BY</t>
  </si>
  <si>
    <t xml:space="preserve">Biélorusse</t>
  </si>
  <si>
    <t xml:space="preserve">PE</t>
  </si>
  <si>
    <t xml:space="preserve">Péruvienne</t>
  </si>
  <si>
    <t xml:space="preserve">BJ</t>
  </si>
  <si>
    <t xml:space="preserve">Béninoise</t>
  </si>
  <si>
    <t xml:space="preserve">CF</t>
  </si>
  <si>
    <t xml:space="preserve">Centrafricaine</t>
  </si>
  <si>
    <t xml:space="preserve">LB</t>
  </si>
  <si>
    <t xml:space="preserve">Libanaise</t>
  </si>
  <si>
    <t xml:space="preserve">GM</t>
  </si>
  <si>
    <t xml:space="preserve">Gambienne</t>
  </si>
  <si>
    <t xml:space="preserve">UNK</t>
  </si>
  <si>
    <t xml:space="preserve">indéterminée</t>
  </si>
  <si>
    <t xml:space="preserve">YE</t>
  </si>
  <si>
    <t xml:space="preserve">Yéménite</t>
  </si>
  <si>
    <t xml:space="preserve">TG</t>
  </si>
  <si>
    <t xml:space="preserve">Togolaise</t>
  </si>
  <si>
    <t xml:space="preserve">KZ</t>
  </si>
  <si>
    <t xml:space="preserve">Kazakhstanais</t>
  </si>
  <si>
    <t xml:space="preserve">IN</t>
  </si>
  <si>
    <t xml:space="preserve">Indienne</t>
  </si>
  <si>
    <t xml:space="preserve">MN</t>
  </si>
  <si>
    <t xml:space="preserve">Mongole</t>
  </si>
  <si>
    <t xml:space="preserve">GA</t>
  </si>
  <si>
    <t xml:space="preserve">Gabonaise</t>
  </si>
  <si>
    <t xml:space="preserve">KW</t>
  </si>
  <si>
    <t xml:space="preserve">Koweïtienne</t>
  </si>
  <si>
    <t xml:space="preserve">GH</t>
  </si>
  <si>
    <t xml:space="preserve">Ghanéenne</t>
  </si>
  <si>
    <t xml:space="preserve">SS</t>
  </si>
  <si>
    <t xml:space="preserve">Sud-Soudanaise</t>
  </si>
  <si>
    <t xml:space="preserve">NE</t>
  </si>
  <si>
    <t xml:space="preserve">Nigérienne</t>
  </si>
  <si>
    <t xml:space="preserve">BI</t>
  </si>
  <si>
    <t xml:space="preserve">Burundaise</t>
  </si>
  <si>
    <t xml:space="preserve">LR</t>
  </si>
  <si>
    <t xml:space="preserve">Libérienne</t>
  </si>
  <si>
    <t xml:space="preserve">GQ</t>
  </si>
  <si>
    <t xml:space="preserve">TJ</t>
  </si>
  <si>
    <t xml:space="preserve">Tadjike</t>
  </si>
  <si>
    <t xml:space="preserve">CU</t>
  </si>
  <si>
    <t xml:space="preserve">Cubaine</t>
  </si>
  <si>
    <t xml:space="preserve">ME</t>
  </si>
  <si>
    <t xml:space="preserve">Monténégrine</t>
  </si>
  <si>
    <t xml:space="preserve">PS</t>
  </si>
  <si>
    <t xml:space="preserve">Palestinienne</t>
  </si>
  <si>
    <t xml:space="preserve">FR</t>
  </si>
  <si>
    <t xml:space="preserve">Française</t>
  </si>
  <si>
    <t xml:space="preserve">UZ</t>
  </si>
  <si>
    <t xml:space="preserve">Ouzbèke</t>
  </si>
  <si>
    <t xml:space="preserve">KG</t>
  </si>
  <si>
    <t xml:space="preserve">Kirghize</t>
  </si>
  <si>
    <t xml:space="preserve">UG</t>
  </si>
  <si>
    <t xml:space="preserve">Ougandaise</t>
  </si>
  <si>
    <t xml:space="preserve">SV</t>
  </si>
  <si>
    <t xml:space="preserve">Salvadorienne</t>
  </si>
  <si>
    <t xml:space="preserve">NI</t>
  </si>
  <si>
    <t xml:space="preserve">Nicaraguayenne</t>
  </si>
  <si>
    <t xml:space="preserve">NP</t>
  </si>
  <si>
    <t xml:space="preserve">Népalaise</t>
  </si>
  <si>
    <t xml:space="preserve">MG</t>
  </si>
  <si>
    <t xml:space="preserve">Malgache</t>
  </si>
  <si>
    <t xml:space="preserve">KE</t>
  </si>
  <si>
    <t xml:space="preserve">Kényane</t>
  </si>
  <si>
    <t xml:space="preserve">ZA</t>
  </si>
  <si>
    <t xml:space="preserve">Sud-Africaine</t>
  </si>
  <si>
    <t xml:space="preserve">MM</t>
  </si>
  <si>
    <t xml:space="preserve">Myanmar</t>
  </si>
  <si>
    <t xml:space="preserve">US</t>
  </si>
  <si>
    <t xml:space="preserve">Américaine</t>
  </si>
  <si>
    <t xml:space="preserve">MX</t>
  </si>
  <si>
    <t xml:space="preserve">Mexicaine</t>
  </si>
  <si>
    <t xml:space="preserve">PT</t>
  </si>
  <si>
    <t xml:space="preserve">Portugaise</t>
  </si>
  <si>
    <t xml:space="preserve">JM</t>
  </si>
  <si>
    <t xml:space="preserve">Jamaïcaine</t>
  </si>
  <si>
    <t xml:space="preserve">KM</t>
  </si>
  <si>
    <t xml:space="preserve">Comorienne</t>
  </si>
  <si>
    <t xml:space="preserve">MU</t>
  </si>
  <si>
    <t xml:space="preserve">Mauricienne</t>
  </si>
  <si>
    <t xml:space="preserve">ZW</t>
  </si>
  <si>
    <t xml:space="preserve">Zimbabwéenne</t>
  </si>
  <si>
    <t xml:space="preserve">STLS</t>
  </si>
  <si>
    <t xml:space="preserve">Apatride</t>
  </si>
  <si>
    <t xml:space="preserve">SA</t>
  </si>
  <si>
    <t xml:space="preserve">Saoudienne</t>
  </si>
  <si>
    <t xml:space="preserve">JO</t>
  </si>
  <si>
    <t xml:space="preserve">Jordanienne</t>
  </si>
  <si>
    <t xml:space="preserve">AR</t>
  </si>
  <si>
    <t xml:space="preserve">Argentine</t>
  </si>
  <si>
    <t xml:space="preserve">DE</t>
  </si>
  <si>
    <t xml:space="preserve">Allemande</t>
  </si>
  <si>
    <t xml:space="preserve">ES</t>
  </si>
  <si>
    <t xml:space="preserve">Espagnole</t>
  </si>
  <si>
    <t xml:space="preserve">CL</t>
  </si>
  <si>
    <t xml:space="preserve">Chilienne</t>
  </si>
  <si>
    <t xml:space="preserve">GB</t>
  </si>
  <si>
    <t xml:space="preserve">Britannique</t>
  </si>
  <si>
    <t xml:space="preserve">MY</t>
  </si>
  <si>
    <t xml:space="preserve">Malaisienne</t>
  </si>
  <si>
    <t xml:space="preserve">MZ</t>
  </si>
  <si>
    <t xml:space="preserve">Mozambicaine</t>
  </si>
  <si>
    <t xml:space="preserve">HN</t>
  </si>
  <si>
    <t xml:space="preserve">Hondurienne</t>
  </si>
  <si>
    <t xml:space="preserve">EC</t>
  </si>
  <si>
    <t xml:space="preserve">Équatorienne</t>
  </si>
  <si>
    <t xml:space="preserve">KH</t>
  </si>
  <si>
    <t xml:space="preserve">Cambodgienne</t>
  </si>
  <si>
    <t xml:space="preserve">BO</t>
  </si>
  <si>
    <t xml:space="preserve">Bolivienne</t>
  </si>
  <si>
    <t xml:space="preserve">SZ</t>
  </si>
  <si>
    <t xml:space="preserve">Swazie</t>
  </si>
  <si>
    <t xml:space="preserve">SR</t>
  </si>
  <si>
    <t xml:space="preserve">Surinamienne</t>
  </si>
  <si>
    <t xml:space="preserve">IT</t>
  </si>
  <si>
    <t xml:space="preserve">Italienne</t>
  </si>
  <si>
    <t xml:space="preserve">CA</t>
  </si>
  <si>
    <t xml:space="preserve">Canadienne</t>
  </si>
  <si>
    <t xml:space="preserve">BT</t>
  </si>
  <si>
    <t xml:space="preserve">Bhoutanaise</t>
  </si>
  <si>
    <t xml:space="preserve">TH</t>
  </si>
  <si>
    <t xml:space="preserve">Thailandaise</t>
  </si>
  <si>
    <t xml:space="preserve">SE</t>
  </si>
  <si>
    <t xml:space="preserve">Suédoise</t>
  </si>
  <si>
    <t xml:space="preserve">PY</t>
  </si>
  <si>
    <t xml:space="preserve">Paraguayenne</t>
  </si>
  <si>
    <t xml:space="preserve">TZ</t>
  </si>
  <si>
    <t xml:space="preserve">Tanzanienne</t>
  </si>
  <si>
    <t xml:space="preserve">VN</t>
  </si>
  <si>
    <t xml:space="preserve">Vietnamienne</t>
  </si>
  <si>
    <t xml:space="preserve">CV</t>
  </si>
  <si>
    <t xml:space="preserve">Cap-Verdienne</t>
  </si>
  <si>
    <t xml:space="preserve">RO</t>
  </si>
  <si>
    <t xml:space="preserve">Roumaine</t>
  </si>
  <si>
    <t xml:space="preserve">UY</t>
  </si>
  <si>
    <t xml:space="preserve">Uruguayenne</t>
  </si>
  <si>
    <t xml:space="preserve">ID</t>
  </si>
  <si>
    <t xml:space="preserve">Indonésienne</t>
  </si>
  <si>
    <t xml:space="preserve">ZM</t>
  </si>
  <si>
    <t xml:space="preserve">Zambienne</t>
  </si>
  <si>
    <t xml:space="preserve">LA</t>
  </si>
  <si>
    <t xml:space="preserve">Laotienne</t>
  </si>
  <si>
    <t xml:space="preserve">TM</t>
  </si>
  <si>
    <t xml:space="preserve">Turkmène</t>
  </si>
  <si>
    <t xml:space="preserve">PH</t>
  </si>
  <si>
    <t xml:space="preserve">Philippine</t>
  </si>
  <si>
    <t xml:space="preserve">EE</t>
  </si>
  <si>
    <t xml:space="preserve">Estonienne</t>
  </si>
  <si>
    <t xml:space="preserve">BG</t>
  </si>
  <si>
    <t xml:space="preserve">Bulgare</t>
  </si>
  <si>
    <t xml:space="preserve">NL</t>
  </si>
  <si>
    <t xml:space="preserve">Néerlandaise</t>
  </si>
  <si>
    <t xml:space="preserve">CH</t>
  </si>
  <si>
    <t xml:space="preserve">Suisse</t>
  </si>
  <si>
    <t xml:space="preserve">MW</t>
  </si>
  <si>
    <t xml:space="preserve">Malawite</t>
  </si>
  <si>
    <t xml:space="preserve">HR</t>
  </si>
  <si>
    <t xml:space="preserve">Croate</t>
  </si>
  <si>
    <t xml:space="preserve">GY</t>
  </si>
  <si>
    <t xml:space="preserve">Guyana</t>
  </si>
  <si>
    <t xml:space="preserve">TT</t>
  </si>
  <si>
    <t xml:space="preserve">Trinidadienne</t>
  </si>
  <si>
    <t xml:space="preserve">DO</t>
  </si>
  <si>
    <t xml:space="preserve">Dominicaine</t>
  </si>
  <si>
    <t xml:space="preserve">GR</t>
  </si>
  <si>
    <t xml:space="preserve">Grecque</t>
  </si>
  <si>
    <t xml:space="preserve">SriLankaise</t>
  </si>
  <si>
    <t xml:space="preserve">Guinéenne eq</t>
  </si>
  <si>
    <t xml:space="preserve">GW</t>
  </si>
  <si>
    <t xml:space="preserve">Guinéenne b</t>
  </si>
  <si>
    <t xml:space="preserve">IL</t>
  </si>
  <si>
    <t xml:space="preserve">Israélienne</t>
  </si>
  <si>
    <t xml:space="preserve">TW</t>
  </si>
  <si>
    <t xml:space="preserve">Taiwanaise</t>
  </si>
  <si>
    <t xml:space="preserve">NC</t>
  </si>
  <si>
    <t xml:space="preserve">CR</t>
  </si>
  <si>
    <t xml:space="preserve">Costaricaine</t>
  </si>
  <si>
    <t xml:space="preserve">GT</t>
  </si>
  <si>
    <t xml:space="preserve">Guatémaltèque</t>
  </si>
  <si>
    <t xml:space="preserve">BS</t>
  </si>
  <si>
    <t xml:space="preserve">Bahaméenne</t>
  </si>
  <si>
    <t xml:space="preserve">JP</t>
  </si>
  <si>
    <t xml:space="preserve">Japonaise</t>
  </si>
  <si>
    <t xml:space="preserve">AT</t>
  </si>
  <si>
    <t xml:space="preserve">Autrichienne</t>
  </si>
  <si>
    <t xml:space="preserve">NA</t>
  </si>
  <si>
    <t xml:space="preserve">Namibienne</t>
  </si>
  <si>
    <t xml:space="preserve">LT</t>
  </si>
  <si>
    <t xml:space="preserve">Lituanienne</t>
  </si>
  <si>
    <t xml:space="preserve">CY</t>
  </si>
  <si>
    <t xml:space="preserve">Chypriote</t>
  </si>
  <si>
    <t xml:space="preserve">PG</t>
  </si>
  <si>
    <t xml:space="preserve">Papouasienne</t>
  </si>
  <si>
    <t xml:space="preserve">BW</t>
  </si>
  <si>
    <t xml:space="preserve">Bostwanaise</t>
  </si>
  <si>
    <t xml:space="preserve">SG</t>
  </si>
  <si>
    <t xml:space="preserve">Singapourienne</t>
  </si>
  <si>
    <t xml:space="preserve">ESWATINI</t>
  </si>
  <si>
    <t xml:space="preserve">CZ</t>
  </si>
  <si>
    <t xml:space="preserve">TCHEQUE</t>
  </si>
  <si>
    <t xml:space="preserve">MALAISIE</t>
  </si>
  <si>
    <t xml:space="preserve">PAYS BAS</t>
  </si>
  <si>
    <t xml:space="preserve">AU</t>
  </si>
  <si>
    <t xml:space="preserve">AUSTRALIE</t>
  </si>
  <si>
    <t xml:space="preserve">BZ</t>
  </si>
  <si>
    <t xml:space="preserve">BELIZE</t>
  </si>
  <si>
    <t xml:space="preserve">PA</t>
  </si>
  <si>
    <t xml:space="preserve">PANAMA</t>
  </si>
  <si>
    <t xml:space="preserve">SUEDE</t>
  </si>
  <si>
    <t xml:space="preserve">DOMINICAIN</t>
  </si>
  <si>
    <t xml:space="preserve">LC</t>
  </si>
  <si>
    <t xml:space="preserve">LUCIEN</t>
  </si>
  <si>
    <t xml:space="preserve">AE</t>
  </si>
  <si>
    <t xml:space="preserve">EMIRATI</t>
  </si>
  <si>
    <t xml:space="preserve">PL</t>
  </si>
  <si>
    <t xml:space="preserve">POLOGNE</t>
  </si>
  <si>
    <t xml:space="preserve">TL</t>
  </si>
  <si>
    <t xml:space="preserve">TIMOR</t>
  </si>
  <si>
    <t xml:space="preserve">HU</t>
  </si>
  <si>
    <t xml:space="preserve">HONGRIE</t>
  </si>
  <si>
    <t xml:space="preserve">Sri</t>
  </si>
  <si>
    <t xml:space="preserve">(Guinée-Bissau)</t>
  </si>
  <si>
    <t xml:space="preserve">(G.équatoriale)</t>
  </si>
  <si>
    <t xml:space="preserve">Panaméenne</t>
  </si>
  <si>
    <t xml:space="preserve">KR</t>
  </si>
  <si>
    <t xml:space="preserve">Coréenne</t>
  </si>
  <si>
    <t xml:space="preserve">LS</t>
  </si>
  <si>
    <t xml:space="preserve">Lesothienne</t>
  </si>
  <si>
    <t xml:space="preserve">BB</t>
  </si>
  <si>
    <t xml:space="preserve">Barbadienne</t>
  </si>
  <si>
    <t xml:space="preserve">SM</t>
  </si>
  <si>
    <t xml:space="preserve">Saint-Marinaise</t>
  </si>
  <si>
    <t xml:space="preserve">Polonaise</t>
  </si>
  <si>
    <t xml:space="preserve">Tchèque</t>
  </si>
  <si>
    <t xml:space="preserve">Timoraise</t>
  </si>
  <si>
    <t xml:space="preserve">25/24</t>
  </si>
  <si>
    <t xml:space="preserve">25/23</t>
  </si>
  <si>
    <t xml:space="preserve">25/22</t>
  </si>
  <si>
    <t xml:space="preserve">DPT</t>
  </si>
  <si>
    <t xml:space="preserve">PRADHA</t>
  </si>
  <si>
    <t xml:space="preserve">cada autorisés</t>
  </si>
  <si>
    <t xml:space="preserve">huda autorisés</t>
  </si>
  <si>
    <t xml:space="preserve">prahda autorisés</t>
  </si>
  <si>
    <t xml:space="preserve">CADA BPI</t>
  </si>
  <si>
    <t xml:space="preserve">HUDA BPI PI</t>
  </si>
  <si>
    <t xml:space="preserve">PRAHDA BPI PI</t>
  </si>
  <si>
    <t xml:space="preserve">CADA DEBOUTES PI</t>
  </si>
  <si>
    <t xml:space="preserve">HUDA DEBOUTES PI</t>
  </si>
  <si>
    <t xml:space="preserve">PRAHDA DEBOUTES PI</t>
  </si>
  <si>
    <t xml:space="preserve">TOTAL AUTORISES</t>
  </si>
  <si>
    <t xml:space="preserve">Total BPI PI</t>
  </si>
  <si>
    <t xml:space="preserve">Total DEB PI</t>
  </si>
  <si>
    <t xml:space="preserve">Total PLACES</t>
  </si>
  <si>
    <t xml:space="preserve">TX PI</t>
  </si>
  <si>
    <t xml:space="preserve">Territoire BELFORT</t>
  </si>
  <si>
    <t xml:space="preserve">nr</t>
  </si>
  <si>
    <t xml:space="preserve">REGION</t>
  </si>
  <si>
    <t xml:space="preserve">CADA OCC</t>
  </si>
  <si>
    <t xml:space="preserve">HUDA OCCUPES</t>
  </si>
  <si>
    <t xml:space="preserve">PRAHDA OCC</t>
  </si>
  <si>
    <t xml:space="preserve">OCCUPES </t>
  </si>
  <si>
    <t xml:space="preserve">cada da ofpra cnda</t>
  </si>
  <si>
    <t xml:space="preserve">huda ofpra cnda</t>
  </si>
  <si>
    <t xml:space="preserve">prahda ofpra cnda</t>
  </si>
  <si>
    <t xml:space="preserve">da ofpra cnda</t>
  </si>
  <si>
    <t xml:space="preserve">cad dublinés</t>
  </si>
  <si>
    <t xml:space="preserve">huda dublinés</t>
  </si>
  <si>
    <t xml:space="preserve">prahda dublinés</t>
  </si>
  <si>
    <t xml:space="preserve">dublinés</t>
  </si>
  <si>
    <t xml:space="preserve">CADA DA</t>
  </si>
  <si>
    <t xml:space="preserve">HUDA DA</t>
  </si>
  <si>
    <t xml:space="preserve">PRAHDA DA</t>
  </si>
  <si>
    <t xml:space="preserve">DA </t>
  </si>
  <si>
    <t xml:space="preserve">HUDA BPI</t>
  </si>
  <si>
    <t xml:space="preserve">PRAHDA BPI</t>
  </si>
  <si>
    <t xml:space="preserve">BPI</t>
  </si>
  <si>
    <t xml:space="preserve">CADA DEB</t>
  </si>
  <si>
    <t xml:space="preserve">HUDA DEB</t>
  </si>
  <si>
    <t xml:space="preserve">PRAHDA DEB</t>
  </si>
  <si>
    <t xml:space="preserve">DEBOUTES</t>
  </si>
  <si>
    <t xml:space="preserve">part dublinés</t>
  </si>
  <si>
    <t xml:space="preserve">PART DA OFPRA</t>
  </si>
  <si>
    <t xml:space="preserve">PART DA</t>
  </si>
  <si>
    <t xml:space="preserve">PART BPI</t>
  </si>
  <si>
    <t xml:space="preserve">PART DEB</t>
  </si>
  <si>
    <t xml:space="preserve">ILE DE FRANCE</t>
  </si>
  <si>
    <t xml:space="preserve">CENTRE VAL DE LOIRE</t>
  </si>
  <si>
    <t xml:space="preserve">BOURGOGNE FRANCHE COMTE</t>
  </si>
  <si>
    <t xml:space="preserve">NORMANDIE</t>
  </si>
  <si>
    <t xml:space="preserve">HAUTS DE FRANCE</t>
  </si>
  <si>
    <t xml:space="preserve">GRAND EST</t>
  </si>
  <si>
    <t xml:space="preserve">PAYS DE LA LOIRE</t>
  </si>
  <si>
    <t xml:space="preserve">BRETAGNE</t>
  </si>
  <si>
    <t xml:space="preserve">NOUVELLE AQUITAINE</t>
  </si>
  <si>
    <t xml:space="preserve">OCCITANIE</t>
  </si>
  <si>
    <t xml:space="preserve">AUVERGNE RHONE ALPES</t>
  </si>
  <si>
    <t xml:space="preserve">PROVENCE ALPES COTE D’AZUR</t>
  </si>
  <si>
    <t xml:space="preserve">CADA DUBLINES</t>
  </si>
  <si>
    <t xml:space="preserve">HUDA DUBLINES</t>
  </si>
  <si>
    <t xml:space="preserve">PRAHDA DUBLINES</t>
  </si>
  <si>
    <t xml:space="preserve">DUBLINES</t>
  </si>
  <si>
    <t xml:space="preserve">annee</t>
  </si>
  <si>
    <t xml:space="preserve">TOTA</t>
  </si>
  <si>
    <t xml:space="preserve">Territoire</t>
  </si>
  <si>
    <t xml:space="preserve">HUDA </t>
  </si>
  <si>
    <t xml:space="preserve">TOTAL DA</t>
  </si>
  <si>
    <t xml:space="preserve">CADA DA OFPRA</t>
  </si>
  <si>
    <t xml:space="preserve">HUDA DA OFPRA</t>
  </si>
  <si>
    <t xml:space="preserve">PRAHDA DA OFPRA</t>
  </si>
  <si>
    <t xml:space="preserve">DA OFPRA</t>
  </si>
  <si>
    <t xml:space="preserve">cada dub</t>
  </si>
  <si>
    <t xml:space="preserve">huda dub</t>
  </si>
  <si>
    <t xml:space="preserve">prahda dub</t>
  </si>
  <si>
    <t xml:space="preserve">TOTAL BPI</t>
  </si>
  <si>
    <t xml:space="preserve">TOTAL DEB</t>
  </si>
  <si>
    <t xml:space="preserve">part bpi dna</t>
  </si>
  <si>
    <t xml:space="preserve">CADA BPI PI</t>
  </si>
  <si>
    <t xml:space="preserve">HUDA BPI pi</t>
  </si>
  <si>
    <t xml:space="preserve">PRAHDA BPI pi</t>
  </si>
  <si>
    <t xml:space="preserve">TOTAL BPI pi</t>
  </si>
  <si>
    <t xml:space="preserve">CADA DEB PI</t>
  </si>
  <si>
    <t xml:space="preserve">HUDA DEB PI</t>
  </si>
  <si>
    <t xml:space="preserve">PRAHDA DEB PI</t>
  </si>
  <si>
    <t xml:space="preserve">DEBOUTES PI</t>
  </si>
  <si>
    <t xml:space="preserve">CADA BPI A</t>
  </si>
  <si>
    <t xml:space="preserve">HUDA BPI A</t>
  </si>
  <si>
    <t xml:space="preserve">PRAHDA BPI A</t>
  </si>
  <si>
    <t xml:space="preserve">BPI A</t>
  </si>
  <si>
    <t xml:space="preserve">CADA DEB A</t>
  </si>
  <si>
    <t xml:space="preserve">HUDA DEB A</t>
  </si>
  <si>
    <t xml:space="preserve">PRAHDA DEB A</t>
  </si>
  <si>
    <t xml:space="preserve">DEBOUTES A</t>
  </si>
  <si>
    <t xml:space="preserve">cada</t>
  </si>
  <si>
    <t xml:space="preserve">huda</t>
  </si>
  <si>
    <t xml:space="preserve">prahda</t>
  </si>
  <si>
    <t xml:space="preserve">total</t>
  </si>
  <si>
    <t xml:space="preserve">cada bpi</t>
  </si>
  <si>
    <t xml:space="preserve">huda bpi</t>
  </si>
  <si>
    <t xml:space="preserve">prahda bpi</t>
  </si>
  <si>
    <t xml:space="preserve">bpi</t>
  </si>
  <si>
    <t xml:space="preserve">cada deb</t>
  </si>
  <si>
    <t xml:space="preserve">huda deb</t>
  </si>
  <si>
    <t xml:space="preserve">prahda deb</t>
  </si>
  <si>
    <t xml:space="preserve">deboutés </t>
  </si>
  <si>
    <t xml:space="preserve">cada da</t>
  </si>
  <si>
    <t xml:space="preserve">huda da</t>
  </si>
  <si>
    <t xml:space="preserve">prahda da</t>
  </si>
  <si>
    <t xml:space="preserve">demandeurs asile</t>
  </si>
  <si>
    <t xml:space="preserve">Janvier</t>
  </si>
  <si>
    <t xml:space="preserve">otal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</si>
  <si>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</si>
  <si>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</si>
  <si>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</si>
  <si>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</si>
  <si>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</si>
  <si>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</si>
  <si>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</si>
  <si>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</si>
  <si>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</si>
  <si>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</si>
  <si>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decembre</t>
  </si>
  <si>
    <t xml:space="preserve">JANVIER</t>
  </si>
  <si>
    <t xml:space="preserve">FEV</t>
  </si>
  <si>
    <t xml:space="preserve">MARS</t>
  </si>
  <si>
    <t xml:space="preserve">AVRIL</t>
  </si>
  <si>
    <t xml:space="preserve">MAI</t>
  </si>
  <si>
    <t xml:space="preserve">JUN</t>
  </si>
  <si>
    <t xml:space="preserve">JUILLET</t>
  </si>
  <si>
    <t xml:space="preserve">AOUT</t>
  </si>
  <si>
    <t xml:space="preserve">SEPT</t>
  </si>
  <si>
    <t xml:space="preserve">OCTOBRE</t>
  </si>
  <si>
    <t xml:space="preserve">NOVEMBRE</t>
  </si>
  <si>
    <t xml:space="preserve">DECEMBRE</t>
  </si>
  <si>
    <t xml:space="preserve">HUDA P</t>
  </si>
  <si>
    <t xml:space="preserve">DEMANDEURS ASILE</t>
  </si>
  <si>
    <t xml:space="preserve">TX ACCORDS </t>
  </si>
  <si>
    <t xml:space="preserve">normale</t>
  </si>
  <si>
    <t xml:space="preserve">accélérée</t>
  </si>
  <si>
    <t xml:space="preserve">DUBLIN</t>
  </si>
  <si>
    <t xml:space="preserve">SANS CMA</t>
  </si>
  <si>
    <t xml:space="preserve">da pendantes adultes</t>
  </si>
  <si>
    <t xml:space="preserve">BENEFICIAIRES TOTAL</t>
  </si>
  <si>
    <t xml:space="preserve">ENFANTS</t>
  </si>
  <si>
    <t xml:space="preserve">DA PENDANTES</t>
  </si>
  <si>
    <t xml:space="preserve">PART </t>
  </si>
  <si>
    <t xml:space="preserve">caes</t>
  </si>
  <si>
    <t xml:space="preserve">cph</t>
  </si>
  <si>
    <t xml:space="preserve">cada OCC</t>
  </si>
  <si>
    <t xml:space="preserve">caes OCC</t>
  </si>
  <si>
    <t xml:space="preserve">cph,OCC</t>
  </si>
  <si>
    <t xml:space="preserve">huda OCC</t>
  </si>
  <si>
    <t xml:space="preserve">prahda OCC</t>
  </si>
  <si>
    <t xml:space="preserve">OCCUPEES DNA DA</t>
  </si>
  <si>
    <t xml:space="preserve">CAES DA</t>
  </si>
  <si>
    <t xml:space="preserve">CPH DA</t>
  </si>
  <si>
    <t xml:space="preserve">DA</t>
  </si>
  <si>
    <t xml:space="preserve">CAES BPI</t>
  </si>
  <si>
    <t xml:space="preserve">CPH BPI</t>
  </si>
  <si>
    <t xml:space="preserve">CAES DEB</t>
  </si>
  <si>
    <t xml:space="preserve">CPH DEB</t>
  </si>
  <si>
    <t xml:space="preserve">citizen</t>
  </si>
  <si>
    <t xml:space="preserve">ENTREES DNA</t>
  </si>
  <si>
    <t xml:space="preserve">DA ENREGISTREES</t>
  </si>
  <si>
    <t xml:space="preserve">DM</t>
  </si>
  <si>
    <t xml:space="preserve">EH</t>
  </si>
  <si>
    <t xml:space="preserve">CADA da</t>
  </si>
  <si>
    <t xml:space="preserve">HUDA da</t>
  </si>
  <si>
    <t xml:space="preserve">PRAHDA da</t>
  </si>
  <si>
    <t xml:space="preserve">CADA bpi</t>
  </si>
  <si>
    <t xml:space="preserve">HUDA bpi</t>
  </si>
  <si>
    <t xml:space="preserve">PRAHDA bpi</t>
  </si>
  <si>
    <t xml:space="preserve">CADA deb</t>
  </si>
  <si>
    <t xml:space="preserve">HUDA deb</t>
  </si>
  <si>
    <t xml:space="preserve">PRAHDA deb</t>
  </si>
  <si>
    <t xml:space="preserve">da</t>
  </si>
  <si>
    <t xml:space="preserve">deb</t>
  </si>
  <si>
    <t xml:space="preserve">tx protection</t>
  </si>
  <si>
    <t xml:space="preserve">LAT</t>
  </si>
  <si>
    <t xml:space="preserve">LON</t>
  </si>
  <si>
    <t xml:space="preserve">DEPARTEMENTS</t>
  </si>
  <si>
    <t xml:space="preserve">lancement AGIR</t>
  </si>
  <si>
    <t xml:space="preserve">Opérateur AGIR</t>
  </si>
  <si>
    <t xml:space="preserve">BPI 2024 2025</t>
  </si>
  <si>
    <t xml:space="preserve">ORIENTATIONS 2023</t>
  </si>
  <si>
    <t xml:space="preserve">DOSSIERS SUIVIS 2023</t>
  </si>
  <si>
    <t xml:space="preserve">File active au 19/12/2024 (SI AGIR)</t>
  </si>
  <si>
    <t xml:space="preserve">Plafond 2025</t>
  </si>
  <si>
    <t xml:space="preserve">Orientations 2025</t>
  </si>
  <si>
    <t xml:space="preserve">PART PLAFOND</t>
  </si>
  <si>
    <t xml:space="preserve">sorties</t>
  </si>
  <si>
    <t xml:space="preserve">Evolution/2023</t>
  </si>
  <si>
    <t xml:space="preserve">EST PART BPI ORIENTES</t>
  </si>
  <si>
    <t xml:space="preserve">46.0652385</t>
  </si>
  <si>
    <t xml:space="preserve">5.2847717</t>
  </si>
  <si>
    <t xml:space="preserve">AIN</t>
  </si>
  <si>
    <t xml:space="preserve">Forum réfugiés - Alfa3a</t>
  </si>
  <si>
    <t xml:space="preserve">49.4532854</t>
  </si>
  <si>
    <t xml:space="preserve">3.606899</t>
  </si>
  <si>
    <t xml:space="preserve">AISNE</t>
  </si>
  <si>
    <t xml:space="preserve">SOS Solidarités</t>
  </si>
  <si>
    <t xml:space="preserve">46.3674641</t>
  </si>
  <si>
    <t xml:space="preserve">3.1638828</t>
  </si>
  <si>
    <t xml:space="preserve">ALLIER</t>
  </si>
  <si>
    <t xml:space="preserve">Coallia</t>
  </si>
  <si>
    <t xml:space="preserve">44.1640832</t>
  </si>
  <si>
    <t xml:space="preserve">6.1878515</t>
  </si>
  <si>
    <t xml:space="preserve">ALPES-DE-HAUTE-PROVENCE</t>
  </si>
  <si>
    <t xml:space="preserve">44.6564666</t>
  </si>
  <si>
    <t xml:space="preserve">6.3520246</t>
  </si>
  <si>
    <t xml:space="preserve">HAUTES-ALPES</t>
  </si>
  <si>
    <t xml:space="preserve">France terre d'asile - ACPM</t>
  </si>
  <si>
    <t xml:space="preserve">43.9210587</t>
  </si>
  <si>
    <t xml:space="preserve">7.1790785</t>
  </si>
  <si>
    <t xml:space="preserve">ALPES-MARITIMES</t>
  </si>
  <si>
    <t xml:space="preserve">44.815194</t>
  </si>
  <si>
    <t xml:space="preserve">4.3986525</t>
  </si>
  <si>
    <t xml:space="preserve">ARDECHE</t>
  </si>
  <si>
    <t xml:space="preserve">Forum réfugiés</t>
  </si>
  <si>
    <t xml:space="preserve">49.6980117</t>
  </si>
  <si>
    <t xml:space="preserve">4.6716005</t>
  </si>
  <si>
    <t xml:space="preserve">ARDENNES</t>
  </si>
  <si>
    <t xml:space="preserve">AFND</t>
  </si>
  <si>
    <t xml:space="preserve">42.9455368</t>
  </si>
  <si>
    <t xml:space="preserve">1.4065544</t>
  </si>
  <si>
    <t xml:space="preserve">ARIEGE</t>
  </si>
  <si>
    <t xml:space="preserve">Forum réfugiés - Hérisson Bellor</t>
  </si>
  <si>
    <t xml:space="preserve">48.3201921</t>
  </si>
  <si>
    <t xml:space="preserve">4.1905397</t>
  </si>
  <si>
    <t xml:space="preserve">AUBE</t>
  </si>
  <si>
    <t xml:space="preserve">AFND (Croix Rouge Française - AATM)</t>
  </si>
  <si>
    <t xml:space="preserve">43.0542733</t>
  </si>
  <si>
    <t xml:space="preserve">2.5124715</t>
  </si>
  <si>
    <t xml:space="preserve">AUDE</t>
  </si>
  <si>
    <t xml:space="preserve">44.3158574</t>
  </si>
  <si>
    <t xml:space="preserve">2.5065697</t>
  </si>
  <si>
    <t xml:space="preserve">AVEYRON</t>
  </si>
  <si>
    <t xml:space="preserve">Habitat &amp; Humanisme</t>
  </si>
  <si>
    <t xml:space="preserve">43.5424182</t>
  </si>
  <si>
    <t xml:space="preserve">5.0343236</t>
  </si>
  <si>
    <t xml:space="preserve">BOUCHES-DU-RHONE</t>
  </si>
  <si>
    <t xml:space="preserve">Envergure</t>
  </si>
  <si>
    <t xml:space="preserve">49.0907648</t>
  </si>
  <si>
    <t xml:space="preserve">-0.2413951</t>
  </si>
  <si>
    <t xml:space="preserve">CALVADOS</t>
  </si>
  <si>
    <t xml:space="preserve">France terre d'asile</t>
  </si>
  <si>
    <t xml:space="preserve">45.0497701</t>
  </si>
  <si>
    <t xml:space="preserve">2.6997176</t>
  </si>
  <si>
    <t xml:space="preserve">CANTAL</t>
  </si>
  <si>
    <t xml:space="preserve">45.6667902</t>
  </si>
  <si>
    <t xml:space="preserve">0.097305</t>
  </si>
  <si>
    <t xml:space="preserve">CHARENTE</t>
  </si>
  <si>
    <t xml:space="preserve">Viltaïs</t>
  </si>
  <si>
    <t xml:space="preserve">45.7302267</t>
  </si>
  <si>
    <t xml:space="preserve">-0.7212876</t>
  </si>
  <si>
    <t xml:space="preserve">CHARENTE-MARITIME</t>
  </si>
  <si>
    <t xml:space="preserve">COS - Diaconesses de Reuilly - SOS Solidarités</t>
  </si>
  <si>
    <t xml:space="preserve">47.0248824</t>
  </si>
  <si>
    <t xml:space="preserve">2.5753334</t>
  </si>
  <si>
    <t xml:space="preserve">CHER</t>
  </si>
  <si>
    <t xml:space="preserve">Le Relais</t>
  </si>
  <si>
    <t xml:space="preserve">45.3429047</t>
  </si>
  <si>
    <t xml:space="preserve">1.8176424</t>
  </si>
  <si>
    <t xml:space="preserve">CORREZE</t>
  </si>
  <si>
    <t xml:space="preserve">42.1880896</t>
  </si>
  <si>
    <t xml:space="preserve">9.0684138</t>
  </si>
  <si>
    <t xml:space="preserve">CORSE</t>
  </si>
  <si>
    <t xml:space="preserve">47.4655034</t>
  </si>
  <si>
    <t xml:space="preserve">4.7481223</t>
  </si>
  <si>
    <t xml:space="preserve">COTE-D-OR</t>
  </si>
  <si>
    <t xml:space="preserve">48.4614877</t>
  </si>
  <si>
    <t xml:space="preserve">-2.7514328</t>
  </si>
  <si>
    <t xml:space="preserve">COTES-D’ARMOR</t>
  </si>
  <si>
    <t xml:space="preserve">46.0593485</t>
  </si>
  <si>
    <t xml:space="preserve">2.048901</t>
  </si>
  <si>
    <t xml:space="preserve">CREUSE-</t>
  </si>
  <si>
    <t xml:space="preserve">45.1429198</t>
  </si>
  <si>
    <t xml:space="preserve">0.6321258</t>
  </si>
  <si>
    <t xml:space="preserve">DORDOGNE</t>
  </si>
  <si>
    <t xml:space="preserve">ARSL</t>
  </si>
  <si>
    <t xml:space="preserve">47.0669915</t>
  </si>
  <si>
    <t xml:space="preserve">6.2356228</t>
  </si>
  <si>
    <t xml:space="preserve">DOUBS</t>
  </si>
  <si>
    <t xml:space="preserve">44.7295347</t>
  </si>
  <si>
    <t xml:space="preserve">5.2046372</t>
  </si>
  <si>
    <t xml:space="preserve">DROME</t>
  </si>
  <si>
    <t xml:space="preserve">Entraide Pierre Valdo</t>
  </si>
  <si>
    <t xml:space="preserve">49.0756358</t>
  </si>
  <si>
    <t xml:space="preserve">0.9652026</t>
  </si>
  <si>
    <t xml:space="preserve">EURE</t>
  </si>
  <si>
    <t xml:space="preserve">48.4474102</t>
  </si>
  <si>
    <t xml:space="preserve">1.399882</t>
  </si>
  <si>
    <t xml:space="preserve">EURE-ET-LOIR</t>
  </si>
  <si>
    <t xml:space="preserve">48.2451152</t>
  </si>
  <si>
    <t xml:space="preserve">-4.0440902</t>
  </si>
  <si>
    <t xml:space="preserve">FINISTERE</t>
  </si>
  <si>
    <t xml:space="preserve">43.95995</t>
  </si>
  <si>
    <t xml:space="preserve">4.297637</t>
  </si>
  <si>
    <t xml:space="preserve">GARD</t>
  </si>
  <si>
    <t xml:space="preserve">43.3054546</t>
  </si>
  <si>
    <t xml:space="preserve">0.9716792</t>
  </si>
  <si>
    <t xml:space="preserve">HAUTE-GARONNE</t>
  </si>
  <si>
    <t xml:space="preserve">43.6955276</t>
  </si>
  <si>
    <t xml:space="preserve">0.4101019</t>
  </si>
  <si>
    <t xml:space="preserve">GERS</t>
  </si>
  <si>
    <t xml:space="preserve">REGAR</t>
  </si>
  <si>
    <t xml:space="preserve">44.883746</t>
  </si>
  <si>
    <t xml:space="preserve">-0.6051264</t>
  </si>
  <si>
    <t xml:space="preserve">GIRONDE</t>
  </si>
  <si>
    <t xml:space="preserve">SOS Solidarités - COS</t>
  </si>
  <si>
    <t xml:space="preserve">43.591422</t>
  </si>
  <si>
    <t xml:space="preserve">3.3553309</t>
  </si>
  <si>
    <t xml:space="preserve">HERAULT</t>
  </si>
  <si>
    <t xml:space="preserve">48.2878779</t>
  </si>
  <si>
    <t xml:space="preserve">-1.5108917</t>
  </si>
  <si>
    <t xml:space="preserve">ILLE-ET-VILLAINE</t>
  </si>
  <si>
    <t xml:space="preserve">46.8121056</t>
  </si>
  <si>
    <t xml:space="preserve">1.5382052</t>
  </si>
  <si>
    <t xml:space="preserve">INDRE</t>
  </si>
  <si>
    <t xml:space="preserve">47.2232046</t>
  </si>
  <si>
    <t xml:space="preserve">0.6866703</t>
  </si>
  <si>
    <t xml:space="preserve">INDRE-ET-LOIRE</t>
  </si>
  <si>
    <t xml:space="preserve">Entraide et Solidarités</t>
  </si>
  <si>
    <t xml:space="preserve">45.2897932</t>
  </si>
  <si>
    <t xml:space="preserve">5.6343825</t>
  </si>
  <si>
    <t xml:space="preserve">ISERE</t>
  </si>
  <si>
    <t xml:space="preserve">Forum réfugiés -Alfa3a</t>
  </si>
  <si>
    <t xml:space="preserve">46.7833625</t>
  </si>
  <si>
    <t xml:space="preserve">5.7832857</t>
  </si>
  <si>
    <t xml:space="preserve">JURA</t>
  </si>
  <si>
    <t xml:space="preserve">COOP-AGIR</t>
  </si>
  <si>
    <t xml:space="preserve">44.0099694</t>
  </si>
  <si>
    <t xml:space="preserve">-0.6433872</t>
  </si>
  <si>
    <t xml:space="preserve">LANDES</t>
  </si>
  <si>
    <t xml:space="preserve">47.6597752</t>
  </si>
  <si>
    <t xml:space="preserve">1.2971835</t>
  </si>
  <si>
    <t xml:space="preserve">LOIR-ET-CHER</t>
  </si>
  <si>
    <t xml:space="preserve">45.7538536</t>
  </si>
  <si>
    <t xml:space="preserve">4.0454737</t>
  </si>
  <si>
    <t xml:space="preserve">LOIRE</t>
  </si>
  <si>
    <t xml:space="preserve">45.0857249</t>
  </si>
  <si>
    <t xml:space="preserve">3.8338261</t>
  </si>
  <si>
    <t xml:space="preserve">HAUTE-LOIRE</t>
  </si>
  <si>
    <t xml:space="preserve">47.3481614</t>
  </si>
  <si>
    <t xml:space="preserve">-1.8727461</t>
  </si>
  <si>
    <t xml:space="preserve">LOIRE-ATLANTIQUE</t>
  </si>
  <si>
    <t xml:space="preserve">47.9138724</t>
  </si>
  <si>
    <t xml:space="preserve">2.3075036</t>
  </si>
  <si>
    <t xml:space="preserve">LOIRET</t>
  </si>
  <si>
    <t xml:space="preserve">44.6249918</t>
  </si>
  <si>
    <t xml:space="preserve">1.6657742</t>
  </si>
  <si>
    <t xml:space="preserve">LOT</t>
  </si>
  <si>
    <t xml:space="preserve">REGAR - Lot pour toit</t>
  </si>
  <si>
    <t xml:space="preserve">44.3691703</t>
  </si>
  <si>
    <t xml:space="preserve">0.4539158</t>
  </si>
  <si>
    <t xml:space="preserve">LOT-ET-GARONNE</t>
  </si>
  <si>
    <t xml:space="preserve">44.5425706</t>
  </si>
  <si>
    <t xml:space="preserve">3.5211146</t>
  </si>
  <si>
    <t xml:space="preserve">LOZERE</t>
  </si>
  <si>
    <t xml:space="preserve">47.3886305</t>
  </si>
  <si>
    <t xml:space="preserve">-0.3909097</t>
  </si>
  <si>
    <t xml:space="preserve">MAINE-ET-LOIRE</t>
  </si>
  <si>
    <t xml:space="preserve">Corylus Formation</t>
  </si>
  <si>
    <t xml:space="preserve">49.0918952</t>
  </si>
  <si>
    <t xml:space="preserve">-1.2454952</t>
  </si>
  <si>
    <t xml:space="preserve">MANCHE</t>
  </si>
  <si>
    <t xml:space="preserve">48.961264</t>
  </si>
  <si>
    <t xml:space="preserve">4.3122436</t>
  </si>
  <si>
    <t xml:space="preserve">MARNE</t>
  </si>
  <si>
    <t xml:space="preserve">48.1329414</t>
  </si>
  <si>
    <t xml:space="preserve">5.2529108</t>
  </si>
  <si>
    <t xml:space="preserve">HAUTE-MARNE</t>
  </si>
  <si>
    <t xml:space="preserve">48.1507819</t>
  </si>
  <si>
    <t xml:space="preserve">-0.6491274</t>
  </si>
  <si>
    <t xml:space="preserve">MAYENNE</t>
  </si>
  <si>
    <t xml:space="preserve">48.9559682</t>
  </si>
  <si>
    <t xml:space="preserve">5.9870383</t>
  </si>
  <si>
    <t xml:space="preserve">MEURTHE-ET-MOSELLE</t>
  </si>
  <si>
    <t xml:space="preserve">ARELIA</t>
  </si>
  <si>
    <t xml:space="preserve">49.0129685</t>
  </si>
  <si>
    <t xml:space="preserve">5.4286691</t>
  </si>
  <si>
    <t xml:space="preserve">MEUSE</t>
  </si>
  <si>
    <t xml:space="preserve">ARELIA-AMIE</t>
  </si>
  <si>
    <t xml:space="preserve">47.8259812</t>
  </si>
  <si>
    <t xml:space="preserve">-2.7633493</t>
  </si>
  <si>
    <t xml:space="preserve">MORBIHAN</t>
  </si>
  <si>
    <t xml:space="preserve">49.0207259</t>
  </si>
  <si>
    <t xml:space="preserve">6.5380352</t>
  </si>
  <si>
    <t xml:space="preserve">MOSELLE</t>
  </si>
  <si>
    <t xml:space="preserve">AMLI</t>
  </si>
  <si>
    <t xml:space="preserve">47.119697</t>
  </si>
  <si>
    <t xml:space="preserve">3.5448898</t>
  </si>
  <si>
    <t xml:space="preserve">NIEVRE</t>
  </si>
  <si>
    <t xml:space="preserve">Fédération \152 uvres Laïques</t>
  </si>
  <si>
    <t xml:space="preserve">50.5289615</t>
  </si>
  <si>
    <t xml:space="preserve">3.0883508</t>
  </si>
  <si>
    <t xml:space="preserve">NORD</t>
  </si>
  <si>
    <t xml:space="preserve">France Horizon</t>
  </si>
  <si>
    <t xml:space="preserve">49.4120546</t>
  </si>
  <si>
    <t xml:space="preserve">2.4064878</t>
  </si>
  <si>
    <t xml:space="preserve">OISE</t>
  </si>
  <si>
    <t xml:space="preserve">48.575888</t>
  </si>
  <si>
    <t xml:space="preserve">0.0448794</t>
  </si>
  <si>
    <t xml:space="preserve">ORNE</t>
  </si>
  <si>
    <t xml:space="preserve">50.5144061</t>
  </si>
  <si>
    <t xml:space="preserve">2.2580078</t>
  </si>
  <si>
    <t xml:space="preserve">PAS-DE-CALAIS</t>
  </si>
  <si>
    <t xml:space="preserve">45.7715343</t>
  </si>
  <si>
    <t xml:space="preserve">3.0839934</t>
  </si>
  <si>
    <t xml:space="preserve">PUY-DE-DOME</t>
  </si>
  <si>
    <t xml:space="preserve">Entraide Pierre Valdo - Cécler</t>
  </si>
  <si>
    <t xml:space="preserve">43.1871865</t>
  </si>
  <si>
    <t xml:space="preserve">-0.7282474</t>
  </si>
  <si>
    <t xml:space="preserve">PYRENEES-ATLANTIQUES</t>
  </si>
  <si>
    <t xml:space="preserve">43.1437925</t>
  </si>
  <si>
    <t xml:space="preserve">0.1586661</t>
  </si>
  <si>
    <t xml:space="preserve">HAUTES-PYRENEES</t>
  </si>
  <si>
    <t xml:space="preserve">Atrium</t>
  </si>
  <si>
    <t xml:space="preserve">42.625894</t>
  </si>
  <si>
    <t xml:space="preserve">2.506509</t>
  </si>
  <si>
    <t xml:space="preserve">PYRENEES-ORIENTALES</t>
  </si>
  <si>
    <t xml:space="preserve">Forum Réfugiés</t>
  </si>
  <si>
    <t xml:space="preserve">48.5991783</t>
  </si>
  <si>
    <t xml:space="preserve">7.5336726</t>
  </si>
  <si>
    <t xml:space="preserve">BAS-RHIN</t>
  </si>
  <si>
    <t xml:space="preserve">47.8654746</t>
  </si>
  <si>
    <t xml:space="preserve">7.2315433</t>
  </si>
  <si>
    <t xml:space="preserve">HAUT-RHIN</t>
  </si>
  <si>
    <t xml:space="preserve">APPUIS</t>
  </si>
  <si>
    <t xml:space="preserve">45.6113382</t>
  </si>
  <si>
    <t xml:space="preserve">5.6322327</t>
  </si>
  <si>
    <t xml:space="preserve">RHONE</t>
  </si>
  <si>
    <t xml:space="preserve">47.6384233</t>
  </si>
  <si>
    <t xml:space="preserve">6.0951141</t>
  </si>
  <si>
    <t xml:space="preserve">HAUTE-SAONE</t>
  </si>
  <si>
    <t xml:space="preserve">Viltais</t>
  </si>
  <si>
    <t xml:space="preserve">46.6557086</t>
  </si>
  <si>
    <t xml:space="preserve">4.5585548</t>
  </si>
  <si>
    <t xml:space="preserve">SAONE-ET-LOIRE</t>
  </si>
  <si>
    <t xml:space="preserve">48.0269287</t>
  </si>
  <si>
    <t xml:space="preserve">0.2538217</t>
  </si>
  <si>
    <t xml:space="preserve">SARTHE</t>
  </si>
  <si>
    <t xml:space="preserve">45.4948952</t>
  </si>
  <si>
    <t xml:space="preserve">6.3846604</t>
  </si>
  <si>
    <t xml:space="preserve">SAVOIE</t>
  </si>
  <si>
    <t xml:space="preserve">Fédération Oeuvres Laïques</t>
  </si>
  <si>
    <t xml:space="preserve">45.7922308</t>
  </si>
  <si>
    <t xml:space="preserve">5.9378638</t>
  </si>
  <si>
    <t xml:space="preserve">HAUTES-SAVOIE</t>
  </si>
  <si>
    <t xml:space="preserve">48.8534951</t>
  </si>
  <si>
    <t xml:space="preserve">2.3483915</t>
  </si>
  <si>
    <t xml:space="preserve">PARIS</t>
  </si>
  <si>
    <t xml:space="preserve">49.6632374</t>
  </si>
  <si>
    <t xml:space="preserve">0.9401134</t>
  </si>
  <si>
    <t xml:space="preserve">SEINE-MARITIME</t>
  </si>
  <si>
    <t xml:space="preserve">48.6190207</t>
  </si>
  <si>
    <t xml:space="preserve">3.0418158</t>
  </si>
  <si>
    <t xml:space="preserve">SEINE-ET-MARNE</t>
  </si>
  <si>
    <t xml:space="preserve">Non-notifié</t>
  </si>
  <si>
    <t xml:space="preserve">48.7620373</t>
  </si>
  <si>
    <t xml:space="preserve">1.8871376</t>
  </si>
  <si>
    <t xml:space="preserve">YVELINES</t>
  </si>
  <si>
    <t xml:space="preserve">46.53914</t>
  </si>
  <si>
    <t xml:space="preserve">-0.2994785</t>
  </si>
  <si>
    <t xml:space="preserve">DEUX-SEVRES</t>
  </si>
  <si>
    <t xml:space="preserve">L'Escale</t>
  </si>
  <si>
    <t xml:space="preserve">49.9689482</t>
  </si>
  <si>
    <t xml:space="preserve">2.3738855</t>
  </si>
  <si>
    <t xml:space="preserve">Somme, France</t>
  </si>
  <si>
    <t xml:space="preserve">43.7921741</t>
  </si>
  <si>
    <t xml:space="preserve">2.1339648</t>
  </si>
  <si>
    <t xml:space="preserve">TARN</t>
  </si>
  <si>
    <t xml:space="preserve">44.080656</t>
  </si>
  <si>
    <t xml:space="preserve">1.2050633</t>
  </si>
  <si>
    <t xml:space="preserve">TARN-ET-GARONNE</t>
  </si>
  <si>
    <t xml:space="preserve">43.4173551</t>
  </si>
  <si>
    <t xml:space="preserve">6.2664637</t>
  </si>
  <si>
    <t xml:space="preserve">VAR</t>
  </si>
  <si>
    <t xml:space="preserve">Entraide Pierre Valdo - FACE Var</t>
  </si>
  <si>
    <t xml:space="preserve">43.9938643</t>
  </si>
  <si>
    <t xml:space="preserve">5.1818898</t>
  </si>
  <si>
    <t xml:space="preserve">VAUCLUSE</t>
  </si>
  <si>
    <t xml:space="preserve">46.6757732</t>
  </si>
  <si>
    <t xml:space="preserve">-1.2914463</t>
  </si>
  <si>
    <t xml:space="preserve">VENDEE</t>
  </si>
  <si>
    <t xml:space="preserve">46.6121165</t>
  </si>
  <si>
    <t xml:space="preserve">0.465407</t>
  </si>
  <si>
    <t xml:space="preserve">VIENNE</t>
  </si>
  <si>
    <t xml:space="preserve">45.9190192</t>
  </si>
  <si>
    <t xml:space="preserve">1.2031768</t>
  </si>
  <si>
    <t xml:space="preserve">HAUTE-VIENNE</t>
  </si>
  <si>
    <t xml:space="preserve">48.163786</t>
  </si>
  <si>
    <t xml:space="preserve">6.3820712</t>
  </si>
  <si>
    <t xml:space="preserve">VOSGES</t>
  </si>
  <si>
    <t xml:space="preserve">47.8551257</t>
  </si>
  <si>
    <t xml:space="preserve">3.6450439</t>
  </si>
  <si>
    <t xml:space="preserve">YONNE</t>
  </si>
  <si>
    <t xml:space="preserve">47.629231</t>
  </si>
  <si>
    <t xml:space="preserve">6.8993012</t>
  </si>
  <si>
    <t xml:space="preserve">TERRITOIRE-DE-BELFORT</t>
  </si>
  <si>
    <t xml:space="preserve">Association d’ hygiène sociale</t>
  </si>
  <si>
    <t xml:space="preserve">48.5303402</t>
  </si>
  <si>
    <t xml:space="preserve">2.2392918</t>
  </si>
  <si>
    <t xml:space="preserve">ESSONNE</t>
  </si>
  <si>
    <t xml:space="preserve">48.8401859</t>
  </si>
  <si>
    <t xml:space="preserve">2.19863</t>
  </si>
  <si>
    <t xml:space="preserve">HAUTS-DE-SEINE</t>
  </si>
  <si>
    <t xml:space="preserve">48.9098125</t>
  </si>
  <si>
    <t xml:space="preserve">2.4528635</t>
  </si>
  <si>
    <t xml:space="preserve">SEINE-SAINT-DENIS</t>
  </si>
  <si>
    <t xml:space="preserve">48.7744893</t>
  </si>
  <si>
    <t xml:space="preserve">2.4543321</t>
  </si>
  <si>
    <t xml:space="preserve">VAL-DE-MARNE</t>
  </si>
  <si>
    <t xml:space="preserve">49.0750704</t>
  </si>
  <si>
    <t xml:space="preserve">2.2098114</t>
  </si>
  <si>
    <t xml:space="preserve">VAL-D’oise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</si>
</sst>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0"/>
    <numFmt numFmtId="166" formatCode="@"/>
    <numFmt numFmtId="167" formatCode="dd/mm/yy"/>
    <numFmt numFmtId="168" formatCode="[$-409]mm/dd/yy"/>
    <numFmt numFmtId="169" formatCode="0"/>
    <numFmt numFmtId="170" formatCode="#,##0.0"/>
    <numFmt numFmtId="171" formatCode="#,##0"/>
    <numFmt numFmtId="172" formatCode="0.0\ %"/>
    <numFmt numFmtId="173" formatCode="0.0\ %"/>
    <numFmt numFmtId="174" formatCode="0;[RED]\-0"/>
    <numFmt numFmtId="175" formatCode="mmm\ yyyy"/>
    <numFmt numFmtId="176" formatCode="0\ %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 Narrow"/>
      <family val="2"/>
      <charset val="1"/>
    </font>
    <font>
      <sz val="8"/>
      <name val="Arial Narrow"/>
      <family val="2"/>
      <charset val="1"/>
    </font>
    <font>
      <b val="true"/>
      <sz val="8"/>
      <name val="Arial Narrow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 Narrow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E181E"/>
        <bgColor rgb="FF993300"/>
      </patternFill>
    </fill>
    <fill>
      <patternFill patternType="solid">
        <fgColor rgb="FFDDDDDD"/>
        <bgColor rgb="FFBEE3D3"/>
      </patternFill>
    </fill>
    <fill>
      <patternFill patternType="solid">
        <fgColor rgb="FFFCD3C1"/>
        <bgColor rgb="FFDDDDDD"/>
      </patternFill>
    </fill>
    <fill>
      <patternFill patternType="solid">
        <fgColor rgb="FF009353"/>
        <bgColor rgb="FF008080"/>
      </patternFill>
    </fill>
    <fill>
      <patternFill patternType="solid">
        <fgColor rgb="FFBEE3D3"/>
        <bgColor rgb="FFDDDDDD"/>
      </patternFill>
    </fill>
    <fill>
      <patternFill patternType="solid">
        <fgColor rgb="FF00599D"/>
        <bgColor rgb="FF008080"/>
      </patternFill>
    </fill>
    <fill>
      <patternFill patternType="solid">
        <fgColor rgb="FFADC5E7"/>
        <bgColor rgb="FFC0C0C0"/>
      </patternFill>
    </fill>
    <fill>
      <patternFill patternType="solid">
        <fgColor rgb="FFFAA61A"/>
        <bgColor rgb="FFFFCC00"/>
      </patternFill>
    </fill>
    <fill>
      <patternFill patternType="solid">
        <fgColor rgb="FFFFFBCC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>
        <color rgb="FF009353"/>
      </left>
      <right/>
      <top style="thin">
        <color rgb="FF009353"/>
      </top>
      <bottom/>
      <diagonal/>
    </border>
    <border diagonalUp="false" diagonalDown="false">
      <left/>
      <right/>
      <top style="thin">
        <color rgb="FF009353"/>
      </top>
      <bottom/>
      <diagonal/>
    </border>
    <border diagonalUp="false" diagonalDown="false">
      <left/>
      <right style="thin">
        <color rgb="FF009353"/>
      </right>
      <top style="thin">
        <color rgb="FF009353"/>
      </top>
      <bottom/>
      <diagonal/>
    </border>
    <border diagonalUp="false" diagonalDown="false">
      <left style="thin">
        <color rgb="FF009353"/>
      </left>
      <right/>
      <top/>
      <bottom/>
      <diagonal/>
    </border>
    <border diagonalUp="false" diagonalDown="false">
      <left/>
      <right style="thin">
        <color rgb="FF009353"/>
      </right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0" borderId="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0" borderId="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0" borderId="1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9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5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11">
    <dxf>
      <fill>
        <patternFill patternType="solid">
          <fgColor rgb="FFCE181E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FCD3C1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9353"/>
          <bgColor rgb="FF000000"/>
        </patternFill>
      </fill>
    </dxf>
    <dxf>
      <fill>
        <patternFill patternType="solid">
          <fgColor rgb="FFBEE3D3"/>
          <bgColor rgb="FF000000"/>
        </patternFill>
      </fill>
    </dxf>
    <dxf>
      <fill>
        <patternFill patternType="solid">
          <fgColor rgb="FF00599D"/>
          <bgColor rgb="FF000000"/>
        </patternFill>
      </fill>
    </dxf>
    <dxf>
      <fill>
        <patternFill patternType="solid">
          <fgColor rgb="FFADC5E7"/>
          <bgColor rgb="FF000000"/>
        </patternFill>
      </fill>
    </dxf>
    <dxf>
      <fill>
        <patternFill patternType="solid">
          <fgColor rgb="FFFAA61A"/>
          <bgColor rgb="FF000000"/>
        </patternFill>
      </fill>
    </dxf>
    <dxf>
      <fill>
        <patternFill patternType="solid">
          <fgColor rgb="FFFFFBCC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353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599D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EE3D3"/>
      <rgbColor rgb="FFFFFF99"/>
      <rgbColor rgb="FFADC5E7"/>
      <rgbColor rgb="FFFF99CC"/>
      <rgbColor rgb="FFCC99FF"/>
      <rgbColor rgb="FFFCD3C1"/>
      <rgbColor rgb="FF3366FF"/>
      <rgbColor rgb="FF33CCCC"/>
      <rgbColor rgb="FF99CC00"/>
      <rgbColor rgb="FFFFCC00"/>
      <rgbColor rgb="FFFAA61A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AB96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B19" activeCellId="0" sqref="B1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1" style="0" width="9.02"/>
    <col collapsed="false" customWidth="true" hidden="false" outlineLevel="0" max="4" min="4" style="1" width="15.64"/>
    <col collapsed="false" customWidth="true" hidden="false" outlineLevel="0" max="5" min="5" style="0" width="9.02"/>
    <col collapsed="false" customWidth="true" hidden="false" outlineLevel="0" max="6" min="6" style="0" width="8.85"/>
    <col collapsed="false" customWidth="true" hidden="false" outlineLevel="0" max="7" min="7" style="0" width="8.15"/>
    <col collapsed="false" customWidth="true" hidden="false" outlineLevel="0" max="8" min="8" style="0" width="9.2"/>
    <col collapsed="false" customWidth="true" hidden="false" outlineLevel="0" max="9" min="9" style="0" width="10.94"/>
    <col collapsed="false" customWidth="true" hidden="false" outlineLevel="0" max="10" min="10" style="2" width="17.04"/>
    <col collapsed="false" customWidth="true" hidden="false" outlineLevel="0" max="11" min="11" style="2" width="8.85"/>
    <col collapsed="false" customWidth="true" hidden="false" outlineLevel="0" max="12" min="12" style="2" width="8.15"/>
    <col collapsed="false" customWidth="true" hidden="false" outlineLevel="0" max="13" min="13" style="2" width="9.2"/>
    <col collapsed="false" customWidth="true" hidden="false" outlineLevel="0" max="14" min="14" style="2" width="10.94"/>
    <col collapsed="false" customWidth="true" hidden="false" outlineLevel="0" max="15" min="15" style="2" width="14.94"/>
    <col collapsed="false" customWidth="true" hidden="false" outlineLevel="0" max="16" min="16" style="2" width="14.78"/>
    <col collapsed="false" customWidth="true" hidden="false" outlineLevel="0" max="17" min="17" style="2" width="14.07"/>
    <col collapsed="false" customWidth="true" hidden="false" outlineLevel="0" max="18" min="18" style="2" width="15.12"/>
    <col collapsed="false" customWidth="true" hidden="false" outlineLevel="0" max="19" min="19" style="2" width="16.86"/>
    <col collapsed="false" customWidth="true" hidden="false" outlineLevel="0" max="20" min="20" style="2" width="16.69"/>
    <col collapsed="false" customWidth="true" hidden="false" outlineLevel="0" max="21" min="21" style="2" width="16.51"/>
    <col collapsed="false" customWidth="true" hidden="false" outlineLevel="0" max="22" min="22" style="2" width="15.82"/>
    <col collapsed="false" customWidth="true" hidden="false" outlineLevel="0" max="23" min="23" style="2" width="16.86"/>
    <col collapsed="false" customWidth="true" hidden="false" outlineLevel="0" max="24" min="24" style="2" width="18.6"/>
    <col collapsed="false" customWidth="true" hidden="false" outlineLevel="0" max="25" min="25" style="2" width="12.86"/>
    <col collapsed="false" customWidth="true" hidden="false" outlineLevel="0" max="26" min="26" style="2" width="12.5"/>
    <col collapsed="false" customWidth="true" hidden="false" outlineLevel="0" max="27" min="27" style="2" width="11.98"/>
    <col collapsed="false" customWidth="true" hidden="false" outlineLevel="0" max="28" min="28" style="2" width="5.89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</row>
    <row r="2" customFormat="false" ht="12.8" hidden="false" customHeight="false" outlineLevel="0" collapsed="false">
      <c r="A2" s="5" t="n">
        <v>84</v>
      </c>
      <c r="B2" s="5" t="n">
        <v>63</v>
      </c>
      <c r="C2" s="5" t="n">
        <v>3</v>
      </c>
      <c r="D2" s="5" t="s">
        <v>24</v>
      </c>
      <c r="E2" s="5" t="n">
        <v>468</v>
      </c>
      <c r="F2" s="5"/>
      <c r="G2" s="5" t="n">
        <v>105</v>
      </c>
      <c r="H2" s="5" t="n">
        <v>226</v>
      </c>
      <c r="I2" s="5" t="n">
        <v>94</v>
      </c>
      <c r="J2" s="6" t="n">
        <f aca="false">+E2-O2-T2</f>
        <v>434</v>
      </c>
      <c r="K2" s="6" t="n">
        <f aca="false">+F2-P2-U2</f>
        <v>0</v>
      </c>
      <c r="L2" s="6" t="n">
        <f aca="false">+G2-Q2-V2</f>
        <v>91</v>
      </c>
      <c r="M2" s="6" t="n">
        <f aca="false">+H2-R2-W2</f>
        <v>218</v>
      </c>
      <c r="N2" s="6" t="n">
        <f aca="false">+I2-S2-X2</f>
        <v>94</v>
      </c>
      <c r="O2" s="6" t="n">
        <v>25</v>
      </c>
      <c r="P2" s="6"/>
      <c r="Q2" s="6" t="n">
        <v>8</v>
      </c>
      <c r="R2" s="6" t="n">
        <v>8</v>
      </c>
      <c r="S2" s="6" t="n">
        <v>0</v>
      </c>
      <c r="T2" s="6" t="n">
        <v>9</v>
      </c>
      <c r="U2" s="6" t="n">
        <v>0</v>
      </c>
      <c r="V2" s="6" t="n">
        <v>6</v>
      </c>
      <c r="W2" s="6" t="n">
        <v>0</v>
      </c>
      <c r="X2" s="6" t="n">
        <v>0</v>
      </c>
      <c r="Y2" s="6" t="n">
        <f aca="false">+AB2-AA2-Z2</f>
        <v>837</v>
      </c>
      <c r="Z2" s="6" t="n">
        <v>15</v>
      </c>
      <c r="AA2" s="6" t="n">
        <v>41</v>
      </c>
      <c r="AB2" s="6" t="n">
        <v>893</v>
      </c>
    </row>
    <row r="3" customFormat="false" ht="12.8" hidden="false" customHeight="false" outlineLevel="0" collapsed="false">
      <c r="A3" s="7" t="n">
        <v>84</v>
      </c>
      <c r="B3" s="7" t="n">
        <v>63</v>
      </c>
      <c r="C3" s="7" t="n">
        <v>15</v>
      </c>
      <c r="D3" s="7" t="s">
        <v>25</v>
      </c>
      <c r="E3" s="7" t="n">
        <v>292</v>
      </c>
      <c r="F3" s="7"/>
      <c r="G3" s="7" t="n">
        <v>60</v>
      </c>
      <c r="H3" s="7" t="n">
        <v>0</v>
      </c>
      <c r="I3" s="7"/>
      <c r="J3" s="8" t="n">
        <f aca="false">+E3-O3-T3</f>
        <v>290</v>
      </c>
      <c r="K3" s="8" t="n">
        <f aca="false">+F3-P3-U3</f>
        <v>0</v>
      </c>
      <c r="L3" s="8" t="n">
        <f aca="false">+G3-Q3-V3</f>
        <v>57</v>
      </c>
      <c r="M3" s="8" t="n">
        <f aca="false">+H3-R3-W3</f>
        <v>0</v>
      </c>
      <c r="N3" s="8" t="n">
        <f aca="false">+I3-S3-X3</f>
        <v>0</v>
      </c>
      <c r="O3" s="8" t="n">
        <v>2</v>
      </c>
      <c r="P3" s="8"/>
      <c r="Q3" s="8" t="n">
        <v>2</v>
      </c>
      <c r="R3" s="8" t="n">
        <v>0</v>
      </c>
      <c r="S3" s="8" t="n">
        <v>0</v>
      </c>
      <c r="T3" s="8" t="n">
        <v>0</v>
      </c>
      <c r="U3" s="8" t="n">
        <v>0</v>
      </c>
      <c r="V3" s="8" t="n">
        <v>1</v>
      </c>
      <c r="W3" s="8" t="n">
        <v>0</v>
      </c>
      <c r="X3" s="8" t="n">
        <v>0</v>
      </c>
      <c r="Y3" s="8" t="n">
        <f aca="false">+AB3-AA3-Z3</f>
        <v>347</v>
      </c>
      <c r="Z3" s="8" t="n">
        <v>1</v>
      </c>
      <c r="AA3" s="8" t="n">
        <v>4</v>
      </c>
      <c r="AB3" s="8" t="n">
        <v>352</v>
      </c>
    </row>
    <row r="4" customFormat="false" ht="12.8" hidden="false" customHeight="false" outlineLevel="0" collapsed="false">
      <c r="A4" s="5" t="n">
        <v>84</v>
      </c>
      <c r="B4" s="5" t="n">
        <v>63</v>
      </c>
      <c r="C4" s="5" t="n">
        <v>43</v>
      </c>
      <c r="D4" s="5" t="s">
        <v>26</v>
      </c>
      <c r="E4" s="5" t="n">
        <v>207</v>
      </c>
      <c r="F4" s="5"/>
      <c r="G4" s="5" t="n">
        <v>60</v>
      </c>
      <c r="H4" s="5" t="n">
        <v>0</v>
      </c>
      <c r="I4" s="5"/>
      <c r="J4" s="6" t="n">
        <f aca="false">+E4-O4-T4</f>
        <v>195</v>
      </c>
      <c r="K4" s="6" t="n">
        <f aca="false">+F4-P4-U4</f>
        <v>0</v>
      </c>
      <c r="L4" s="6" t="n">
        <f aca="false">+G4-Q4-V4</f>
        <v>60</v>
      </c>
      <c r="M4" s="6" t="n">
        <f aca="false">+H4-R4-W4</f>
        <v>0</v>
      </c>
      <c r="N4" s="6" t="n">
        <f aca="false">+I4-S4-X4</f>
        <v>0</v>
      </c>
      <c r="O4" s="6" t="n">
        <v>10</v>
      </c>
      <c r="P4" s="6"/>
      <c r="Q4" s="6" t="n">
        <v>0</v>
      </c>
      <c r="R4" s="6" t="n">
        <v>0</v>
      </c>
      <c r="S4" s="6" t="n">
        <v>0</v>
      </c>
      <c r="T4" s="6" t="n">
        <v>2</v>
      </c>
      <c r="U4" s="6" t="n">
        <v>0</v>
      </c>
      <c r="V4" s="6" t="n">
        <v>0</v>
      </c>
      <c r="W4" s="6" t="n">
        <v>0</v>
      </c>
      <c r="X4" s="6" t="n">
        <v>0</v>
      </c>
      <c r="Y4" s="6" t="n">
        <f aca="false">+AB4-AA4-Z4</f>
        <v>255</v>
      </c>
      <c r="Z4" s="6" t="n">
        <v>2</v>
      </c>
      <c r="AA4" s="6" t="n">
        <v>10</v>
      </c>
      <c r="AB4" s="6" t="n">
        <v>267</v>
      </c>
    </row>
    <row r="5" customFormat="false" ht="12.8" hidden="false" customHeight="false" outlineLevel="0" collapsed="false">
      <c r="A5" s="7" t="n">
        <v>84</v>
      </c>
      <c r="B5" s="7" t="n">
        <v>63</v>
      </c>
      <c r="C5" s="9" t="n">
        <v>63</v>
      </c>
      <c r="D5" s="7" t="s">
        <v>27</v>
      </c>
      <c r="E5" s="7" t="n">
        <v>523</v>
      </c>
      <c r="F5" s="7" t="n">
        <v>80</v>
      </c>
      <c r="G5" s="7" t="n">
        <v>153</v>
      </c>
      <c r="H5" s="7" t="n">
        <v>617</v>
      </c>
      <c r="I5" s="7"/>
      <c r="J5" s="8" t="n">
        <f aca="false">+E5-O5-T5</f>
        <v>495</v>
      </c>
      <c r="K5" s="8" t="n">
        <f aca="false">+F5-P5-U5</f>
        <v>80</v>
      </c>
      <c r="L5" s="8" t="n">
        <f aca="false">+G5-Q5-V5</f>
        <v>146</v>
      </c>
      <c r="M5" s="8" t="n">
        <f aca="false">+H5-R5-W5</f>
        <v>580</v>
      </c>
      <c r="N5" s="8" t="n">
        <f aca="false">+I5-S5-X5</f>
        <v>0</v>
      </c>
      <c r="O5" s="8" t="n">
        <v>20</v>
      </c>
      <c r="P5" s="8"/>
      <c r="Q5" s="8" t="n">
        <v>4</v>
      </c>
      <c r="R5" s="8" t="n">
        <v>32</v>
      </c>
      <c r="S5" s="8" t="n">
        <v>0</v>
      </c>
      <c r="T5" s="8" t="n">
        <v>8</v>
      </c>
      <c r="U5" s="8" t="n">
        <v>0</v>
      </c>
      <c r="V5" s="8" t="n">
        <v>3</v>
      </c>
      <c r="W5" s="8" t="n">
        <v>5</v>
      </c>
      <c r="X5" s="8" t="n">
        <v>0</v>
      </c>
      <c r="Y5" s="8" t="n">
        <f aca="false">+AB5-AA5-Z5</f>
        <v>1301</v>
      </c>
      <c r="Z5" s="8" t="n">
        <v>16</v>
      </c>
      <c r="AA5" s="8" t="n">
        <v>56</v>
      </c>
      <c r="AB5" s="8" t="n">
        <v>1373</v>
      </c>
    </row>
    <row r="6" customFormat="false" ht="12.8" hidden="false" customHeight="false" outlineLevel="0" collapsed="false">
      <c r="A6" s="5" t="n">
        <v>84</v>
      </c>
      <c r="B6" s="5" t="n">
        <v>38</v>
      </c>
      <c r="C6" s="5" t="n">
        <v>26</v>
      </c>
      <c r="D6" s="5" t="s">
        <v>28</v>
      </c>
      <c r="E6" s="5" t="n">
        <v>363</v>
      </c>
      <c r="F6" s="5"/>
      <c r="G6" s="5" t="n">
        <v>77</v>
      </c>
      <c r="H6" s="5" t="n">
        <v>366</v>
      </c>
      <c r="I6" s="5" t="n">
        <v>20</v>
      </c>
      <c r="J6" s="6" t="n">
        <f aca="false">+E6-O6-T6</f>
        <v>360</v>
      </c>
      <c r="K6" s="6" t="n">
        <f aca="false">+F6-P6-U6</f>
        <v>0</v>
      </c>
      <c r="L6" s="6" t="n">
        <f aca="false">+G6-Q6-V6</f>
        <v>69</v>
      </c>
      <c r="M6" s="6" t="n">
        <f aca="false">+H6-R6-W6</f>
        <v>357</v>
      </c>
      <c r="N6" s="6" t="n">
        <f aca="false">+I6-S6-X6</f>
        <v>20</v>
      </c>
      <c r="O6" s="6" t="n">
        <v>3</v>
      </c>
      <c r="P6" s="6"/>
      <c r="Q6" s="6" t="n">
        <v>7</v>
      </c>
      <c r="R6" s="6" t="n">
        <v>9</v>
      </c>
      <c r="S6" s="6" t="n">
        <v>0</v>
      </c>
      <c r="T6" s="6" t="n">
        <v>0</v>
      </c>
      <c r="U6" s="6" t="n">
        <v>0</v>
      </c>
      <c r="V6" s="6" t="n">
        <v>1</v>
      </c>
      <c r="W6" s="6" t="n">
        <v>0</v>
      </c>
      <c r="X6" s="6" t="n">
        <v>0</v>
      </c>
      <c r="Y6" s="6" t="n">
        <f aca="false">+AB6-AA6-Z6</f>
        <v>806</v>
      </c>
      <c r="Z6" s="6" t="n">
        <v>1</v>
      </c>
      <c r="AA6" s="6" t="n">
        <v>19</v>
      </c>
      <c r="AB6" s="6" t="n">
        <v>826</v>
      </c>
    </row>
    <row r="7" customFormat="false" ht="12.8" hidden="false" customHeight="false" outlineLevel="0" collapsed="false">
      <c r="A7" s="7" t="n">
        <v>84</v>
      </c>
      <c r="B7" s="7" t="n">
        <v>38</v>
      </c>
      <c r="C7" s="9" t="n">
        <v>74</v>
      </c>
      <c r="D7" s="7" t="s">
        <v>29</v>
      </c>
      <c r="E7" s="7" t="n">
        <v>527</v>
      </c>
      <c r="F7" s="7"/>
      <c r="G7" s="7" t="n">
        <v>85</v>
      </c>
      <c r="H7" s="7" t="n">
        <v>588</v>
      </c>
      <c r="I7" s="7"/>
      <c r="J7" s="8" t="n">
        <f aca="false">+E7-O7-T7</f>
        <v>520</v>
      </c>
      <c r="K7" s="8" t="n">
        <f aca="false">+F7-P7-U7</f>
        <v>0</v>
      </c>
      <c r="L7" s="8" t="n">
        <f aca="false">+G7-Q7-V7</f>
        <v>81</v>
      </c>
      <c r="M7" s="8" t="n">
        <f aca="false">+H7-R7-W7</f>
        <v>587</v>
      </c>
      <c r="N7" s="8" t="n">
        <f aca="false">+I7-S7-X7</f>
        <v>0</v>
      </c>
      <c r="O7" s="8" t="n">
        <v>1</v>
      </c>
      <c r="P7" s="8"/>
      <c r="Q7" s="8" t="n">
        <v>1</v>
      </c>
      <c r="R7" s="8" t="n">
        <v>1</v>
      </c>
      <c r="S7" s="8" t="n">
        <v>0</v>
      </c>
      <c r="T7" s="8" t="n">
        <v>6</v>
      </c>
      <c r="U7" s="8" t="n">
        <v>0</v>
      </c>
      <c r="V7" s="8" t="n">
        <v>3</v>
      </c>
      <c r="W7" s="8" t="n">
        <v>0</v>
      </c>
      <c r="X7" s="8" t="n">
        <v>0</v>
      </c>
      <c r="Y7" s="8" t="n">
        <f aca="false">+AB7-AA7-Z7</f>
        <v>1188</v>
      </c>
      <c r="Z7" s="8" t="n">
        <v>9</v>
      </c>
      <c r="AA7" s="8" t="n">
        <v>3</v>
      </c>
      <c r="AB7" s="8" t="n">
        <v>1200</v>
      </c>
    </row>
    <row r="8" customFormat="false" ht="12.8" hidden="false" customHeight="false" outlineLevel="0" collapsed="false">
      <c r="A8" s="5" t="n">
        <v>84</v>
      </c>
      <c r="B8" s="5" t="n">
        <v>38</v>
      </c>
      <c r="C8" s="5" t="n">
        <v>38</v>
      </c>
      <c r="D8" s="5" t="s">
        <v>30</v>
      </c>
      <c r="E8" s="5" t="n">
        <v>974</v>
      </c>
      <c r="F8" s="5" t="n">
        <v>100</v>
      </c>
      <c r="G8" s="5" t="n">
        <v>139</v>
      </c>
      <c r="H8" s="5" t="n">
        <v>943</v>
      </c>
      <c r="I8" s="5" t="n">
        <v>192</v>
      </c>
      <c r="J8" s="6" t="n">
        <f aca="false">+E8-O8-T8</f>
        <v>964</v>
      </c>
      <c r="K8" s="6" t="n">
        <f aca="false">+F8-P8-U8</f>
        <v>100</v>
      </c>
      <c r="L8" s="6" t="n">
        <f aca="false">+G8-Q8-V8</f>
        <v>136</v>
      </c>
      <c r="M8" s="6" t="n">
        <f aca="false">+H8-R8-W8</f>
        <v>918</v>
      </c>
      <c r="N8" s="6" t="n">
        <f aca="false">+I8-S8-X8</f>
        <v>192</v>
      </c>
      <c r="O8" s="6" t="n">
        <v>10</v>
      </c>
      <c r="P8" s="6"/>
      <c r="Q8" s="6" t="n">
        <v>3</v>
      </c>
      <c r="R8" s="6" t="n">
        <v>23</v>
      </c>
      <c r="S8" s="6" t="n">
        <v>0</v>
      </c>
      <c r="T8" s="6" t="n">
        <v>0</v>
      </c>
      <c r="U8" s="6" t="n">
        <v>0</v>
      </c>
      <c r="V8" s="6" t="n">
        <v>0</v>
      </c>
      <c r="W8" s="6" t="n">
        <v>2</v>
      </c>
      <c r="X8" s="6" t="n">
        <v>0</v>
      </c>
      <c r="Y8" s="6" t="n">
        <f aca="false">+AB8-AA8-Z8</f>
        <v>2310</v>
      </c>
      <c r="Z8" s="6" t="n">
        <v>2</v>
      </c>
      <c r="AA8" s="6" t="n">
        <v>36</v>
      </c>
      <c r="AB8" s="6" t="n">
        <v>2348</v>
      </c>
    </row>
    <row r="9" customFormat="false" ht="12.8" hidden="false" customHeight="false" outlineLevel="0" collapsed="false">
      <c r="A9" s="7" t="n">
        <v>84</v>
      </c>
      <c r="B9" s="7" t="n">
        <v>38</v>
      </c>
      <c r="C9" s="7" t="n">
        <v>73</v>
      </c>
      <c r="D9" s="7" t="s">
        <v>31</v>
      </c>
      <c r="E9" s="7" t="n">
        <v>330</v>
      </c>
      <c r="F9" s="7"/>
      <c r="G9" s="7" t="n">
        <v>80</v>
      </c>
      <c r="H9" s="7" t="n">
        <v>380</v>
      </c>
      <c r="I9" s="7" t="n">
        <v>96</v>
      </c>
      <c r="J9" s="8" t="n">
        <f aca="false">+E9-O9-T9</f>
        <v>329</v>
      </c>
      <c r="K9" s="8" t="n">
        <f aca="false">+F9-P9-U9</f>
        <v>0</v>
      </c>
      <c r="L9" s="8" t="n">
        <f aca="false">+G9-Q9-V9</f>
        <v>79</v>
      </c>
      <c r="M9" s="8" t="n">
        <f aca="false">+H9-R9-W9</f>
        <v>377</v>
      </c>
      <c r="N9" s="8" t="n">
        <f aca="false">+I9-S9-X9</f>
        <v>96</v>
      </c>
      <c r="O9" s="8" t="n">
        <v>1</v>
      </c>
      <c r="P9" s="8"/>
      <c r="Q9" s="8" t="n">
        <v>1</v>
      </c>
      <c r="R9" s="8" t="n">
        <v>3</v>
      </c>
      <c r="S9" s="8" t="n">
        <v>0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  <c r="Y9" s="8" t="n">
        <f aca="false">+AB9-AA9-Z9</f>
        <v>881</v>
      </c>
      <c r="Z9" s="8" t="n">
        <v>0</v>
      </c>
      <c r="AA9" s="8" t="n">
        <v>5</v>
      </c>
      <c r="AB9" s="8" t="n">
        <v>886</v>
      </c>
    </row>
    <row r="10" customFormat="false" ht="12.8" hidden="false" customHeight="false" outlineLevel="0" collapsed="false">
      <c r="A10" s="5" t="n">
        <v>84</v>
      </c>
      <c r="B10" s="5" t="n">
        <v>69</v>
      </c>
      <c r="C10" s="5" t="n">
        <v>1</v>
      </c>
      <c r="D10" s="5" t="s">
        <v>32</v>
      </c>
      <c r="E10" s="5" t="n">
        <v>478</v>
      </c>
      <c r="F10" s="5"/>
      <c r="G10" s="5" t="n">
        <v>112</v>
      </c>
      <c r="H10" s="5" t="n">
        <v>737</v>
      </c>
      <c r="I10" s="5" t="n">
        <v>85</v>
      </c>
      <c r="J10" s="6" t="n">
        <f aca="false">+E10-O10-T10</f>
        <v>478</v>
      </c>
      <c r="K10" s="6" t="n">
        <f aca="false">+F10-P10-U10</f>
        <v>0</v>
      </c>
      <c r="L10" s="6" t="n">
        <f aca="false">+G10-Q10-V10</f>
        <v>112</v>
      </c>
      <c r="M10" s="6" t="n">
        <f aca="false">+H10-R10-W10</f>
        <v>734</v>
      </c>
      <c r="N10" s="6" t="n">
        <f aca="false">+I10-S10-X10</f>
        <v>85</v>
      </c>
      <c r="O10" s="6" t="n">
        <v>0</v>
      </c>
      <c r="P10" s="6"/>
      <c r="Q10" s="6" t="n">
        <v>0</v>
      </c>
      <c r="R10" s="6" t="n">
        <v>3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</v>
      </c>
      <c r="Y10" s="6" t="n">
        <f aca="false">+AB10-AA10-Z10</f>
        <v>1409</v>
      </c>
      <c r="Z10" s="6" t="n">
        <v>0</v>
      </c>
      <c r="AA10" s="6" t="n">
        <v>3</v>
      </c>
      <c r="AB10" s="6" t="n">
        <v>1412</v>
      </c>
    </row>
    <row r="11" customFormat="false" ht="12.8" hidden="false" customHeight="false" outlineLevel="0" collapsed="false">
      <c r="A11" s="7" t="n">
        <v>84</v>
      </c>
      <c r="B11" s="7" t="n">
        <v>69</v>
      </c>
      <c r="C11" s="9" t="n">
        <v>7</v>
      </c>
      <c r="D11" s="7" t="s">
        <v>33</v>
      </c>
      <c r="E11" s="7" t="n">
        <v>266</v>
      </c>
      <c r="F11" s="7"/>
      <c r="G11" s="7" t="n">
        <v>60</v>
      </c>
      <c r="H11" s="7" t="n">
        <v>22</v>
      </c>
      <c r="I11" s="7"/>
      <c r="J11" s="8" t="n">
        <f aca="false">+E11-O11-T11</f>
        <v>230</v>
      </c>
      <c r="K11" s="8" t="n">
        <f aca="false">+F11-P11-U11</f>
        <v>0</v>
      </c>
      <c r="L11" s="8" t="n">
        <f aca="false">+G11-Q11-V11</f>
        <v>60</v>
      </c>
      <c r="M11" s="8" t="n">
        <f aca="false">+H11-R11-W11</f>
        <v>22</v>
      </c>
      <c r="N11" s="8" t="n">
        <f aca="false">+I11-S11-X11</f>
        <v>0</v>
      </c>
      <c r="O11" s="8" t="n">
        <v>30</v>
      </c>
      <c r="P11" s="8"/>
      <c r="Q11" s="8" t="n">
        <v>0</v>
      </c>
      <c r="R11" s="8" t="n">
        <v>0</v>
      </c>
      <c r="S11" s="8" t="n">
        <v>0</v>
      </c>
      <c r="T11" s="8" t="n">
        <v>6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f aca="false">+AB11-AA11-Z11</f>
        <v>312</v>
      </c>
      <c r="Z11" s="8" t="n">
        <v>6</v>
      </c>
      <c r="AA11" s="8" t="n">
        <v>30</v>
      </c>
      <c r="AB11" s="8" t="n">
        <v>348</v>
      </c>
    </row>
    <row r="12" customFormat="false" ht="12.8" hidden="false" customHeight="false" outlineLevel="0" collapsed="false">
      <c r="A12" s="5" t="n">
        <v>84</v>
      </c>
      <c r="B12" s="5" t="n">
        <v>69</v>
      </c>
      <c r="C12" s="10" t="n">
        <v>42</v>
      </c>
      <c r="D12" s="5" t="s">
        <v>34</v>
      </c>
      <c r="E12" s="5" t="n">
        <v>697</v>
      </c>
      <c r="F12" s="5" t="n">
        <v>80</v>
      </c>
      <c r="G12" s="5" t="n">
        <v>110</v>
      </c>
      <c r="H12" s="5" t="n">
        <v>758</v>
      </c>
      <c r="I12" s="5"/>
      <c r="J12" s="6" t="n">
        <f aca="false">+E12-O12-T12</f>
        <v>692</v>
      </c>
      <c r="K12" s="6" t="n">
        <f aca="false">+F12-P12-U12</f>
        <v>80</v>
      </c>
      <c r="L12" s="6" t="n">
        <f aca="false">+G12-Q12-V12</f>
        <v>109</v>
      </c>
      <c r="M12" s="6" t="n">
        <f aca="false">+H12-R12-W12</f>
        <v>752</v>
      </c>
      <c r="N12" s="6" t="n">
        <f aca="false">+I12-S12-X12</f>
        <v>0</v>
      </c>
      <c r="O12" s="6" t="n">
        <v>5</v>
      </c>
      <c r="P12" s="6"/>
      <c r="Q12" s="6" t="n">
        <v>1</v>
      </c>
      <c r="R12" s="6" t="n">
        <v>6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6" t="n">
        <v>0</v>
      </c>
      <c r="Y12" s="6" t="n">
        <f aca="false">+AB12-AA12-Z12</f>
        <v>1633</v>
      </c>
      <c r="Z12" s="6" t="n">
        <v>0</v>
      </c>
      <c r="AA12" s="6" t="n">
        <v>12</v>
      </c>
      <c r="AB12" s="6" t="n">
        <v>1645</v>
      </c>
    </row>
    <row r="13" customFormat="false" ht="12.8" hidden="false" customHeight="false" outlineLevel="0" collapsed="false">
      <c r="A13" s="7" t="n">
        <v>84</v>
      </c>
      <c r="B13" s="7" t="n">
        <v>69</v>
      </c>
      <c r="C13" s="7" t="n">
        <v>69</v>
      </c>
      <c r="D13" s="7" t="s">
        <v>35</v>
      </c>
      <c r="E13" s="7" t="n">
        <v>1260</v>
      </c>
      <c r="F13" s="7" t="n">
        <v>150</v>
      </c>
      <c r="G13" s="7" t="n">
        <v>216</v>
      </c>
      <c r="H13" s="7" t="n">
        <v>522</v>
      </c>
      <c r="I13" s="7" t="n">
        <v>183</v>
      </c>
      <c r="J13" s="8" t="n">
        <f aca="false">+E13-O13-T13</f>
        <v>1243</v>
      </c>
      <c r="K13" s="8" t="n">
        <f aca="false">+F13-P13-U13</f>
        <v>150</v>
      </c>
      <c r="L13" s="8" t="n">
        <f aca="false">+G13-Q13-V13</f>
        <v>216</v>
      </c>
      <c r="M13" s="8" t="n">
        <f aca="false">+H13-R13-W13</f>
        <v>515</v>
      </c>
      <c r="N13" s="8" t="n">
        <f aca="false">+I13-S13-X13</f>
        <v>180</v>
      </c>
      <c r="O13" s="8" t="n">
        <v>17</v>
      </c>
      <c r="P13" s="8"/>
      <c r="Q13" s="8" t="n">
        <v>0</v>
      </c>
      <c r="R13" s="8" t="n">
        <v>7</v>
      </c>
      <c r="S13" s="8" t="n">
        <v>3</v>
      </c>
      <c r="T13" s="8" t="n">
        <v>0</v>
      </c>
      <c r="U13" s="8" t="n">
        <v>0</v>
      </c>
      <c r="V13" s="8" t="n">
        <v>0</v>
      </c>
      <c r="W13" s="8" t="n">
        <v>0</v>
      </c>
      <c r="X13" s="8" t="n">
        <v>0</v>
      </c>
      <c r="Y13" s="8" t="n">
        <f aca="false">+AB13-AA13-Z13</f>
        <v>2304</v>
      </c>
      <c r="Z13" s="8" t="n">
        <v>0</v>
      </c>
      <c r="AA13" s="8" t="n">
        <v>27</v>
      </c>
      <c r="AB13" s="8" t="n">
        <v>2331</v>
      </c>
    </row>
    <row r="14" customFormat="false" ht="12.8" hidden="false" customHeight="false" outlineLevel="0" collapsed="false">
      <c r="A14" s="5" t="n">
        <v>27</v>
      </c>
      <c r="B14" s="5" t="n">
        <v>25</v>
      </c>
      <c r="C14" s="5" t="n">
        <v>25</v>
      </c>
      <c r="D14" s="5" t="s">
        <v>36</v>
      </c>
      <c r="E14" s="5" t="n">
        <v>543</v>
      </c>
      <c r="F14" s="5" t="n">
        <v>30</v>
      </c>
      <c r="G14" s="5" t="n">
        <v>77</v>
      </c>
      <c r="H14" s="5" t="n">
        <v>337</v>
      </c>
      <c r="I14" s="5" t="n">
        <v>93</v>
      </c>
      <c r="J14" s="6" t="n">
        <f aca="false">+E14-O14-T14</f>
        <v>539</v>
      </c>
      <c r="K14" s="6" t="n">
        <f aca="false">+F14-P14-U14</f>
        <v>30</v>
      </c>
      <c r="L14" s="6" t="n">
        <f aca="false">+G14-Q14-V14</f>
        <v>77</v>
      </c>
      <c r="M14" s="6" t="n">
        <f aca="false">+H14-R14-W14</f>
        <v>334</v>
      </c>
      <c r="N14" s="6" t="n">
        <f aca="false">+I14-S14-X14</f>
        <v>93</v>
      </c>
      <c r="O14" s="6" t="n">
        <v>3</v>
      </c>
      <c r="P14" s="6"/>
      <c r="Q14" s="6" t="n">
        <v>0</v>
      </c>
      <c r="R14" s="6" t="n">
        <v>2</v>
      </c>
      <c r="S14" s="6" t="n">
        <v>0</v>
      </c>
      <c r="T14" s="6" t="n">
        <v>1</v>
      </c>
      <c r="U14" s="6" t="n">
        <v>0</v>
      </c>
      <c r="V14" s="6" t="n">
        <v>0</v>
      </c>
      <c r="W14" s="6" t="n">
        <v>1</v>
      </c>
      <c r="X14" s="6" t="n">
        <v>0</v>
      </c>
      <c r="Y14" s="6" t="n">
        <f aca="false">+AB14-AA14-Z14</f>
        <v>1073</v>
      </c>
      <c r="Z14" s="6" t="n">
        <v>2</v>
      </c>
      <c r="AA14" s="6" t="n">
        <v>5</v>
      </c>
      <c r="AB14" s="6" t="n">
        <v>1080</v>
      </c>
    </row>
    <row r="15" customFormat="false" ht="12.8" hidden="false" customHeight="false" outlineLevel="0" collapsed="false">
      <c r="A15" s="7" t="n">
        <v>27</v>
      </c>
      <c r="B15" s="7" t="n">
        <v>25</v>
      </c>
      <c r="C15" s="9" t="n">
        <v>70</v>
      </c>
      <c r="D15" s="7" t="s">
        <v>37</v>
      </c>
      <c r="E15" s="7" t="n">
        <v>271</v>
      </c>
      <c r="F15" s="7"/>
      <c r="G15" s="7" t="n">
        <v>50</v>
      </c>
      <c r="H15" s="7" t="n">
        <v>92</v>
      </c>
      <c r="I15" s="7"/>
      <c r="J15" s="8" t="n">
        <f aca="false">+E15-O15-T15</f>
        <v>264</v>
      </c>
      <c r="K15" s="8" t="n">
        <f aca="false">+F15-P15-U15</f>
        <v>0</v>
      </c>
      <c r="L15" s="8" t="n">
        <f aca="false">+G15-Q15-V15</f>
        <v>50</v>
      </c>
      <c r="M15" s="8" t="n">
        <f aca="false">+H15-R15-W15</f>
        <v>91</v>
      </c>
      <c r="N15" s="8" t="n">
        <f aca="false">+I15-S15-X15</f>
        <v>0</v>
      </c>
      <c r="O15" s="8" t="n">
        <v>3</v>
      </c>
      <c r="P15" s="8"/>
      <c r="Q15" s="8" t="n">
        <v>0</v>
      </c>
      <c r="R15" s="8" t="n">
        <v>1</v>
      </c>
      <c r="S15" s="8" t="n">
        <v>0</v>
      </c>
      <c r="T15" s="8" t="n">
        <v>4</v>
      </c>
      <c r="U15" s="8" t="n">
        <v>0</v>
      </c>
      <c r="V15" s="8" t="n">
        <v>0</v>
      </c>
      <c r="W15" s="8" t="n">
        <v>0</v>
      </c>
      <c r="X15" s="8" t="n">
        <v>0</v>
      </c>
      <c r="Y15" s="8" t="n">
        <f aca="false">+AB15-AA15-Z15</f>
        <v>405</v>
      </c>
      <c r="Z15" s="8" t="n">
        <v>4</v>
      </c>
      <c r="AA15" s="8" t="n">
        <v>4</v>
      </c>
      <c r="AB15" s="8" t="n">
        <v>413</v>
      </c>
    </row>
    <row r="16" customFormat="false" ht="12.8" hidden="false" customHeight="false" outlineLevel="0" collapsed="false">
      <c r="A16" s="5" t="n">
        <v>27</v>
      </c>
      <c r="B16" s="5" t="n">
        <v>25</v>
      </c>
      <c r="C16" s="10" t="n">
        <v>39</v>
      </c>
      <c r="D16" s="5" t="s">
        <v>38</v>
      </c>
      <c r="E16" s="5" t="n">
        <v>385</v>
      </c>
      <c r="F16" s="5"/>
      <c r="G16" s="5" t="n">
        <v>50</v>
      </c>
      <c r="H16" s="5" t="n">
        <v>89</v>
      </c>
      <c r="I16" s="5"/>
      <c r="J16" s="6" t="n">
        <f aca="false">+E16-O16-T16</f>
        <v>380</v>
      </c>
      <c r="K16" s="6" t="n">
        <f aca="false">+F16-P16-U16</f>
        <v>0</v>
      </c>
      <c r="L16" s="6" t="n">
        <f aca="false">+G16-Q16-V16</f>
        <v>49</v>
      </c>
      <c r="M16" s="6" t="n">
        <f aca="false">+H16-R16-W16</f>
        <v>86</v>
      </c>
      <c r="N16" s="6" t="n">
        <f aca="false">+I16-S16-X16</f>
        <v>0</v>
      </c>
      <c r="O16" s="6" t="n">
        <v>1</v>
      </c>
      <c r="P16" s="6"/>
      <c r="Q16" s="6" t="n">
        <v>1</v>
      </c>
      <c r="R16" s="6" t="n">
        <v>3</v>
      </c>
      <c r="S16" s="6" t="n">
        <v>0</v>
      </c>
      <c r="T16" s="6" t="n">
        <v>4</v>
      </c>
      <c r="U16" s="6" t="n">
        <v>0</v>
      </c>
      <c r="V16" s="6" t="n">
        <v>0</v>
      </c>
      <c r="W16" s="6" t="n">
        <v>0</v>
      </c>
      <c r="X16" s="6" t="n">
        <v>0</v>
      </c>
      <c r="Y16" s="6" t="n">
        <f aca="false">+AB16-AA16-Z16</f>
        <v>515</v>
      </c>
      <c r="Z16" s="6" t="n">
        <v>4</v>
      </c>
      <c r="AA16" s="6" t="n">
        <v>5</v>
      </c>
      <c r="AB16" s="6" t="n">
        <v>524</v>
      </c>
    </row>
    <row r="17" customFormat="false" ht="12.8" hidden="false" customHeight="false" outlineLevel="0" collapsed="false">
      <c r="A17" s="7" t="n">
        <v>27</v>
      </c>
      <c r="B17" s="7" t="n">
        <v>25</v>
      </c>
      <c r="C17" s="9" t="n">
        <v>90</v>
      </c>
      <c r="D17" s="7" t="s">
        <v>39</v>
      </c>
      <c r="E17" s="7" t="n">
        <v>254</v>
      </c>
      <c r="F17" s="7"/>
      <c r="G17" s="7" t="n">
        <v>50</v>
      </c>
      <c r="H17" s="11" t="n">
        <v>63</v>
      </c>
      <c r="J17" s="8" t="n">
        <v>254</v>
      </c>
      <c r="K17" s="8" t="n">
        <f aca="false">+F17-P17-U17</f>
        <v>0</v>
      </c>
      <c r="L17" s="8" t="n">
        <v>50</v>
      </c>
      <c r="M17" s="8" t="n">
        <v>63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6" t="n">
        <f aca="false">+AB17-AA17-Z17</f>
        <v>367</v>
      </c>
      <c r="Z17" s="8" t="n">
        <v>0</v>
      </c>
      <c r="AA17" s="8" t="n">
        <v>0</v>
      </c>
      <c r="AB17" s="8" t="n">
        <f aca="false">+E17+G17+H17</f>
        <v>367</v>
      </c>
    </row>
    <row r="18" customFormat="false" ht="12.8" hidden="false" customHeight="false" outlineLevel="0" collapsed="false">
      <c r="A18" s="5" t="n">
        <v>27</v>
      </c>
      <c r="B18" s="5" t="n">
        <v>21</v>
      </c>
      <c r="C18" s="10" t="n">
        <v>21</v>
      </c>
      <c r="D18" s="5" t="s">
        <v>40</v>
      </c>
      <c r="E18" s="5" t="n">
        <v>770</v>
      </c>
      <c r="F18" s="5" t="n">
        <v>80</v>
      </c>
      <c r="G18" s="5" t="n">
        <v>116</v>
      </c>
      <c r="H18" s="5" t="n">
        <v>391</v>
      </c>
      <c r="I18" s="5"/>
      <c r="J18" s="6" t="n">
        <f aca="false">+E18-O18-T18</f>
        <v>754</v>
      </c>
      <c r="K18" s="6" t="n">
        <f aca="false">+F18-P18-U18</f>
        <v>80</v>
      </c>
      <c r="L18" s="6" t="n">
        <f aca="false">+G18-Q18-V18</f>
        <v>116</v>
      </c>
      <c r="M18" s="6" t="n">
        <f aca="false">+H18-R18-W18</f>
        <v>389</v>
      </c>
      <c r="N18" s="6" t="n">
        <f aca="false">+I18-S18-X18</f>
        <v>0</v>
      </c>
      <c r="O18" s="6" t="n">
        <v>9</v>
      </c>
      <c r="P18" s="6"/>
      <c r="Q18" s="6" t="n">
        <v>0</v>
      </c>
      <c r="R18" s="6" t="n">
        <v>1</v>
      </c>
      <c r="S18" s="6" t="n">
        <v>0</v>
      </c>
      <c r="T18" s="6" t="n">
        <v>7</v>
      </c>
      <c r="U18" s="6" t="n">
        <v>0</v>
      </c>
      <c r="V18" s="6" t="n">
        <v>0</v>
      </c>
      <c r="W18" s="6" t="n">
        <v>1</v>
      </c>
      <c r="X18" s="6" t="n">
        <v>0</v>
      </c>
      <c r="Y18" s="6" t="n">
        <f aca="false">+AB18-AA18-Z18</f>
        <v>1339</v>
      </c>
      <c r="Z18" s="6" t="n">
        <v>8</v>
      </c>
      <c r="AA18" s="6" t="n">
        <v>10</v>
      </c>
      <c r="AB18" s="6" t="n">
        <v>1357</v>
      </c>
    </row>
    <row r="19" customFormat="false" ht="12.8" hidden="false" customHeight="false" outlineLevel="0" collapsed="false">
      <c r="A19" s="7" t="n">
        <v>27</v>
      </c>
      <c r="B19" s="7" t="n">
        <v>21</v>
      </c>
      <c r="C19" s="9" t="n">
        <v>58</v>
      </c>
      <c r="D19" s="7" t="s">
        <v>41</v>
      </c>
      <c r="E19" s="7" t="n">
        <v>341</v>
      </c>
      <c r="F19" s="7"/>
      <c r="G19" s="7" t="n">
        <v>50</v>
      </c>
      <c r="H19" s="7" t="n">
        <v>60</v>
      </c>
      <c r="I19" s="7"/>
      <c r="J19" s="8" t="n">
        <f aca="false">+E19-O19-T19</f>
        <v>341</v>
      </c>
      <c r="K19" s="8" t="n">
        <f aca="false">+F19-P19-U19</f>
        <v>0</v>
      </c>
      <c r="L19" s="8" t="n">
        <f aca="false">+G19-Q19-V19</f>
        <v>49</v>
      </c>
      <c r="M19" s="8" t="n">
        <f aca="false">+H19-R19-W19</f>
        <v>60</v>
      </c>
      <c r="N19" s="8" t="n">
        <f aca="false">+I19-S19-X19</f>
        <v>0</v>
      </c>
      <c r="O19" s="8" t="n">
        <v>0</v>
      </c>
      <c r="P19" s="8"/>
      <c r="Q19" s="8" t="n">
        <v>1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0</v>
      </c>
      <c r="X19" s="8" t="n">
        <v>0</v>
      </c>
      <c r="Y19" s="8" t="n">
        <f aca="false">+AB19-AA19-Z19</f>
        <v>450</v>
      </c>
      <c r="Z19" s="8" t="n">
        <v>0</v>
      </c>
      <c r="AA19" s="8" t="n">
        <v>1</v>
      </c>
      <c r="AB19" s="8" t="n">
        <v>451</v>
      </c>
    </row>
    <row r="20" customFormat="false" ht="12.8" hidden="false" customHeight="false" outlineLevel="0" collapsed="false">
      <c r="A20" s="5" t="n">
        <v>27</v>
      </c>
      <c r="B20" s="5" t="n">
        <v>71</v>
      </c>
      <c r="C20" s="5" t="n">
        <v>71</v>
      </c>
      <c r="D20" s="5" t="s">
        <v>42</v>
      </c>
      <c r="E20" s="5" t="n">
        <v>500</v>
      </c>
      <c r="F20" s="5" t="n">
        <v>75</v>
      </c>
      <c r="G20" s="5" t="n">
        <v>77</v>
      </c>
      <c r="H20" s="5" t="n">
        <v>320</v>
      </c>
      <c r="I20" s="5" t="n">
        <v>164</v>
      </c>
      <c r="J20" s="6" t="n">
        <f aca="false">+E20-O20-T20</f>
        <v>488</v>
      </c>
      <c r="K20" s="6" t="n">
        <f aca="false">+F20-P20-U20</f>
        <v>75</v>
      </c>
      <c r="L20" s="6" t="n">
        <f aca="false">+G20-Q20-V20</f>
        <v>75</v>
      </c>
      <c r="M20" s="6" t="n">
        <f aca="false">+H20-R20-W20</f>
        <v>320</v>
      </c>
      <c r="N20" s="6" t="n">
        <f aca="false">+I20-S20-X20</f>
        <v>164</v>
      </c>
      <c r="O20" s="6" t="n">
        <v>3</v>
      </c>
      <c r="P20" s="6"/>
      <c r="Q20" s="6" t="n">
        <v>0</v>
      </c>
      <c r="R20" s="6" t="n">
        <v>0</v>
      </c>
      <c r="S20" s="6" t="n">
        <v>0</v>
      </c>
      <c r="T20" s="6" t="n">
        <v>9</v>
      </c>
      <c r="U20" s="6" t="n">
        <v>0</v>
      </c>
      <c r="V20" s="6" t="n">
        <v>2</v>
      </c>
      <c r="W20" s="6" t="n">
        <v>0</v>
      </c>
      <c r="X20" s="6" t="n">
        <v>0</v>
      </c>
      <c r="Y20" s="6" t="n">
        <f aca="false">+AB20-AA20-Z20</f>
        <v>1122</v>
      </c>
      <c r="Z20" s="6" t="n">
        <v>11</v>
      </c>
      <c r="AA20" s="6" t="n">
        <v>3</v>
      </c>
      <c r="AB20" s="6" t="n">
        <v>1136</v>
      </c>
    </row>
    <row r="21" customFormat="false" ht="12.8" hidden="false" customHeight="false" outlineLevel="0" collapsed="false">
      <c r="A21" s="7" t="n">
        <v>27</v>
      </c>
      <c r="B21" s="7" t="n">
        <v>21</v>
      </c>
      <c r="C21" s="7" t="n">
        <v>89</v>
      </c>
      <c r="D21" s="7" t="s">
        <v>43</v>
      </c>
      <c r="E21" s="7" t="n">
        <v>552</v>
      </c>
      <c r="F21" s="7"/>
      <c r="G21" s="7" t="n">
        <v>50</v>
      </c>
      <c r="H21" s="7"/>
      <c r="I21" s="7" t="n">
        <v>82</v>
      </c>
      <c r="J21" s="8" t="n">
        <f aca="false">+E21-O21-T21</f>
        <v>543</v>
      </c>
      <c r="K21" s="8" t="n">
        <f aca="false">+F21-P21-U21</f>
        <v>0</v>
      </c>
      <c r="L21" s="8" t="n">
        <f aca="false">+G21-Q21-V21</f>
        <v>50</v>
      </c>
      <c r="M21" s="8" t="n">
        <f aca="false">+H21-R21-W21</f>
        <v>0</v>
      </c>
      <c r="N21" s="8" t="n">
        <f aca="false">+I21-S21-X21</f>
        <v>82</v>
      </c>
      <c r="O21" s="8" t="n">
        <v>9</v>
      </c>
      <c r="P21" s="8"/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f aca="false">+AB21-AA21-Z21</f>
        <v>675</v>
      </c>
      <c r="Z21" s="8" t="n">
        <v>0</v>
      </c>
      <c r="AA21" s="8" t="n">
        <v>9</v>
      </c>
      <c r="AB21" s="8" t="n">
        <v>684</v>
      </c>
    </row>
    <row r="22" customFormat="false" ht="12.8" hidden="false" customHeight="false" outlineLevel="0" collapsed="false">
      <c r="A22" s="5" t="n">
        <v>53</v>
      </c>
      <c r="B22" s="5" t="n">
        <v>35</v>
      </c>
      <c r="C22" s="10" t="n">
        <v>22</v>
      </c>
      <c r="D22" s="5" t="s">
        <v>44</v>
      </c>
      <c r="E22" s="5" t="n">
        <v>477</v>
      </c>
      <c r="F22" s="5" t="n">
        <v>48</v>
      </c>
      <c r="G22" s="5" t="n">
        <v>80</v>
      </c>
      <c r="H22" s="5" t="n">
        <v>266</v>
      </c>
      <c r="I22" s="5"/>
      <c r="J22" s="6" t="n">
        <f aca="false">+E22-O22-T22</f>
        <v>458</v>
      </c>
      <c r="K22" s="6" t="n">
        <f aca="false">+F22-P22-U22</f>
        <v>48</v>
      </c>
      <c r="L22" s="6" t="n">
        <f aca="false">+G22-Q22-V22</f>
        <v>77</v>
      </c>
      <c r="M22" s="6" t="n">
        <f aca="false">+H22-R22-W22</f>
        <v>266</v>
      </c>
      <c r="N22" s="6" t="n">
        <f aca="false">+I22-S22-X22</f>
        <v>0</v>
      </c>
      <c r="O22" s="6" t="n">
        <v>19</v>
      </c>
      <c r="P22" s="6"/>
      <c r="Q22" s="6" t="n">
        <v>3</v>
      </c>
      <c r="R22" s="6" t="n">
        <v>0</v>
      </c>
      <c r="S22" s="6" t="n">
        <v>0</v>
      </c>
      <c r="T22" s="6" t="n">
        <v>0</v>
      </c>
      <c r="U22" s="6" t="n">
        <v>0</v>
      </c>
      <c r="V22" s="6" t="n">
        <v>0</v>
      </c>
      <c r="W22" s="6" t="n">
        <v>0</v>
      </c>
      <c r="X22" s="6" t="n">
        <v>0</v>
      </c>
      <c r="Y22" s="6" t="n">
        <f aca="false">+AB22-AA22-Z22</f>
        <v>849</v>
      </c>
      <c r="Z22" s="6" t="n">
        <v>0</v>
      </c>
      <c r="AA22" s="6" t="n">
        <v>22</v>
      </c>
      <c r="AB22" s="6" t="n">
        <v>871</v>
      </c>
    </row>
    <row r="23" customFormat="false" ht="12.8" hidden="false" customHeight="false" outlineLevel="0" collapsed="false">
      <c r="A23" s="7" t="n">
        <v>53</v>
      </c>
      <c r="B23" s="7" t="n">
        <v>35</v>
      </c>
      <c r="C23" s="7" t="n">
        <v>29</v>
      </c>
      <c r="D23" s="7" t="s">
        <v>45</v>
      </c>
      <c r="E23" s="7" t="n">
        <v>614</v>
      </c>
      <c r="F23" s="7" t="n">
        <v>75</v>
      </c>
      <c r="G23" s="7" t="n">
        <v>121</v>
      </c>
      <c r="H23" s="7" t="n">
        <v>270</v>
      </c>
      <c r="I23" s="7" t="n">
        <v>176</v>
      </c>
      <c r="J23" s="8" t="n">
        <f aca="false">+E23-O23-T23</f>
        <v>592</v>
      </c>
      <c r="K23" s="8" t="n">
        <f aca="false">+F23-P23-U23</f>
        <v>75</v>
      </c>
      <c r="L23" s="8" t="n">
        <f aca="false">+G23-Q23-V23</f>
        <v>117</v>
      </c>
      <c r="M23" s="8" t="n">
        <f aca="false">+H23-R23-W23</f>
        <v>269</v>
      </c>
      <c r="N23" s="8" t="n">
        <f aca="false">+I23-S23-X23</f>
        <v>176</v>
      </c>
      <c r="O23" s="8" t="n">
        <v>22</v>
      </c>
      <c r="P23" s="8"/>
      <c r="Q23" s="8" t="n">
        <v>4</v>
      </c>
      <c r="R23" s="8" t="n">
        <v>1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8" t="n">
        <f aca="false">+AB23-AA23-Z23</f>
        <v>1229</v>
      </c>
      <c r="Z23" s="8" t="n">
        <v>0</v>
      </c>
      <c r="AA23" s="8" t="n">
        <v>27</v>
      </c>
      <c r="AB23" s="8" t="n">
        <v>1256</v>
      </c>
    </row>
    <row r="24" customFormat="false" ht="12.8" hidden="false" customHeight="false" outlineLevel="0" collapsed="false">
      <c r="A24" s="5" t="n">
        <v>53</v>
      </c>
      <c r="B24" s="5" t="n">
        <v>35</v>
      </c>
      <c r="C24" s="5" t="n">
        <v>35</v>
      </c>
      <c r="D24" s="5" t="s">
        <v>46</v>
      </c>
      <c r="E24" s="5" t="n">
        <v>930</v>
      </c>
      <c r="F24" s="5" t="n">
        <v>122</v>
      </c>
      <c r="G24" s="5" t="n">
        <v>234</v>
      </c>
      <c r="H24" s="5" t="n">
        <v>321</v>
      </c>
      <c r="I24" s="5" t="n">
        <v>86</v>
      </c>
      <c r="J24" s="6" t="n">
        <f aca="false">+E24-O24-T24</f>
        <v>923</v>
      </c>
      <c r="K24" s="6" t="n">
        <f aca="false">+F24-P24-U24</f>
        <v>122</v>
      </c>
      <c r="L24" s="6" t="n">
        <f aca="false">+G24-Q24-V24</f>
        <v>234</v>
      </c>
      <c r="M24" s="6" t="n">
        <f aca="false">+H24-R24-W24</f>
        <v>311</v>
      </c>
      <c r="N24" s="6" t="n">
        <f aca="false">+I24-S24-X24</f>
        <v>84</v>
      </c>
      <c r="O24" s="6" t="n">
        <v>7</v>
      </c>
      <c r="P24" s="6"/>
      <c r="Q24" s="6" t="n">
        <v>0</v>
      </c>
      <c r="R24" s="6" t="n">
        <v>10</v>
      </c>
      <c r="S24" s="6" t="n">
        <v>2</v>
      </c>
      <c r="T24" s="6" t="n">
        <v>0</v>
      </c>
      <c r="U24" s="6" t="n">
        <v>0</v>
      </c>
      <c r="V24" s="6" t="n">
        <v>0</v>
      </c>
      <c r="W24" s="6" t="n">
        <v>0</v>
      </c>
      <c r="X24" s="6" t="n">
        <v>0</v>
      </c>
      <c r="Y24" s="6" t="n">
        <f aca="false">+AB24-AA24-Z24</f>
        <v>1674</v>
      </c>
      <c r="Z24" s="6" t="n">
        <v>0</v>
      </c>
      <c r="AA24" s="6" t="n">
        <v>19</v>
      </c>
      <c r="AB24" s="6" t="n">
        <v>1693</v>
      </c>
    </row>
    <row r="25" customFormat="false" ht="12.8" hidden="false" customHeight="false" outlineLevel="0" collapsed="false">
      <c r="A25" s="7" t="n">
        <v>53</v>
      </c>
      <c r="B25" s="7" t="n">
        <v>35</v>
      </c>
      <c r="C25" s="7" t="n">
        <v>56</v>
      </c>
      <c r="D25" s="7" t="s">
        <v>47</v>
      </c>
      <c r="E25" s="7" t="n">
        <v>611</v>
      </c>
      <c r="F25" s="7" t="n">
        <v>55</v>
      </c>
      <c r="G25" s="7" t="n">
        <v>131</v>
      </c>
      <c r="H25" s="7" t="n">
        <v>398</v>
      </c>
      <c r="I25" s="7" t="n">
        <v>86</v>
      </c>
      <c r="J25" s="8" t="n">
        <f aca="false">+E25-O25-T25</f>
        <v>590</v>
      </c>
      <c r="K25" s="8" t="n">
        <f aca="false">+F25-P25-U25</f>
        <v>55</v>
      </c>
      <c r="L25" s="8" t="n">
        <f aca="false">+G25-Q25-V25</f>
        <v>128</v>
      </c>
      <c r="M25" s="8" t="n">
        <f aca="false">+H25-R25-W25</f>
        <v>397</v>
      </c>
      <c r="N25" s="8" t="n">
        <f aca="false">+I25-S25-X25</f>
        <v>86</v>
      </c>
      <c r="O25" s="8" t="n">
        <v>21</v>
      </c>
      <c r="P25" s="8"/>
      <c r="Q25" s="8" t="n">
        <v>3</v>
      </c>
      <c r="R25" s="8" t="n">
        <v>1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f aca="false">+AB25-AA25-Z25</f>
        <v>1256</v>
      </c>
      <c r="Z25" s="8" t="n">
        <v>0</v>
      </c>
      <c r="AA25" s="8" t="n">
        <v>25</v>
      </c>
      <c r="AB25" s="8" t="n">
        <v>1281</v>
      </c>
    </row>
    <row r="26" customFormat="false" ht="12.8" hidden="false" customHeight="false" outlineLevel="0" collapsed="false">
      <c r="A26" s="5" t="n">
        <v>24</v>
      </c>
      <c r="B26" s="5" t="n">
        <v>45</v>
      </c>
      <c r="C26" s="5" t="n">
        <v>18</v>
      </c>
      <c r="D26" s="5" t="s">
        <v>48</v>
      </c>
      <c r="E26" s="5" t="n">
        <v>423</v>
      </c>
      <c r="F26" s="5"/>
      <c r="G26" s="5" t="n">
        <v>67</v>
      </c>
      <c r="H26" s="5" t="n">
        <v>93</v>
      </c>
      <c r="I26" s="5" t="n">
        <v>99</v>
      </c>
      <c r="J26" s="6" t="n">
        <f aca="false">+E26-O26-T26</f>
        <v>423</v>
      </c>
      <c r="K26" s="6" t="n">
        <f aca="false">+F26-P26-U26</f>
        <v>0</v>
      </c>
      <c r="L26" s="6" t="n">
        <f aca="false">+G26-Q26-V26</f>
        <v>67</v>
      </c>
      <c r="M26" s="6" t="n">
        <f aca="false">+H26-R26-W26</f>
        <v>93</v>
      </c>
      <c r="N26" s="6" t="n">
        <f aca="false">+I26-S26-X26</f>
        <v>99</v>
      </c>
      <c r="O26" s="6" t="n">
        <v>0</v>
      </c>
      <c r="P26" s="6"/>
      <c r="Q26" s="6" t="n">
        <v>0</v>
      </c>
      <c r="R26" s="6" t="n">
        <v>0</v>
      </c>
      <c r="S26" s="6" t="n">
        <v>0</v>
      </c>
      <c r="T26" s="6" t="n">
        <v>0</v>
      </c>
      <c r="U26" s="6" t="n">
        <v>0</v>
      </c>
      <c r="V26" s="6" t="n">
        <v>0</v>
      </c>
      <c r="W26" s="6" t="n">
        <v>0</v>
      </c>
      <c r="X26" s="6" t="n">
        <v>0</v>
      </c>
      <c r="Y26" s="6" t="n">
        <f aca="false">+AB26-AA26-Z26</f>
        <v>682</v>
      </c>
      <c r="Z26" s="6" t="n">
        <v>0</v>
      </c>
      <c r="AA26" s="6" t="n">
        <v>0</v>
      </c>
      <c r="AB26" s="6" t="n">
        <v>682</v>
      </c>
    </row>
    <row r="27" customFormat="false" ht="12.8" hidden="false" customHeight="false" outlineLevel="0" collapsed="false">
      <c r="A27" s="7" t="n">
        <v>24</v>
      </c>
      <c r="B27" s="7" t="n">
        <v>45</v>
      </c>
      <c r="C27" s="9" t="n">
        <v>28</v>
      </c>
      <c r="D27" s="7" t="s">
        <v>49</v>
      </c>
      <c r="E27" s="7" t="n">
        <v>404</v>
      </c>
      <c r="F27" s="7"/>
      <c r="G27" s="7" t="n">
        <v>58</v>
      </c>
      <c r="H27" s="7" t="n">
        <v>224</v>
      </c>
      <c r="I27" s="7"/>
      <c r="J27" s="8" t="n">
        <f aca="false">+E27-O27-T27</f>
        <v>400</v>
      </c>
      <c r="K27" s="8" t="n">
        <f aca="false">+F27-P27-U27</f>
        <v>0</v>
      </c>
      <c r="L27" s="8" t="n">
        <f aca="false">+G27-Q27-V27</f>
        <v>55</v>
      </c>
      <c r="M27" s="8" t="n">
        <f aca="false">+H27-R27-W27</f>
        <v>222</v>
      </c>
      <c r="N27" s="8" t="n">
        <f aca="false">+I27-S27-X27</f>
        <v>0</v>
      </c>
      <c r="O27" s="8" t="n">
        <v>4</v>
      </c>
      <c r="P27" s="8"/>
      <c r="Q27" s="8" t="n">
        <v>3</v>
      </c>
      <c r="R27" s="8" t="n">
        <v>2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f aca="false">+AB27-AA27-Z27</f>
        <v>677</v>
      </c>
      <c r="Z27" s="8" t="n">
        <v>0</v>
      </c>
      <c r="AA27" s="8" t="n">
        <v>9</v>
      </c>
      <c r="AB27" s="8" t="n">
        <v>686</v>
      </c>
    </row>
    <row r="28" customFormat="false" ht="12.8" hidden="false" customHeight="false" outlineLevel="0" collapsed="false">
      <c r="A28" s="5" t="n">
        <v>24</v>
      </c>
      <c r="B28" s="5" t="n">
        <v>45</v>
      </c>
      <c r="C28" s="10" t="n">
        <v>36</v>
      </c>
      <c r="D28" s="5" t="s">
        <v>50</v>
      </c>
      <c r="E28" s="5" t="n">
        <v>308</v>
      </c>
      <c r="F28" s="5" t="n">
        <v>10</v>
      </c>
      <c r="G28" s="5" t="n">
        <v>52</v>
      </c>
      <c r="H28" s="5" t="n">
        <v>115</v>
      </c>
      <c r="I28" s="5"/>
      <c r="J28" s="6" t="n">
        <f aca="false">+E28-O28-T28</f>
        <v>299</v>
      </c>
      <c r="K28" s="6" t="n">
        <f aca="false">+F28-P28-U28</f>
        <v>10</v>
      </c>
      <c r="L28" s="6" t="n">
        <f aca="false">+G28-Q28-V28</f>
        <v>46</v>
      </c>
      <c r="M28" s="6" t="n">
        <f aca="false">+H28-R28-W28</f>
        <v>115</v>
      </c>
      <c r="N28" s="6" t="n">
        <f aca="false">+I28-S28-X28</f>
        <v>0</v>
      </c>
      <c r="O28" s="6" t="n">
        <v>9</v>
      </c>
      <c r="P28" s="6"/>
      <c r="Q28" s="6" t="n">
        <v>6</v>
      </c>
      <c r="R28" s="6" t="n">
        <v>0</v>
      </c>
      <c r="S28" s="6" t="n">
        <v>0</v>
      </c>
      <c r="T28" s="6" t="n">
        <v>0</v>
      </c>
      <c r="U28" s="6" t="n">
        <v>0</v>
      </c>
      <c r="V28" s="6" t="n">
        <v>0</v>
      </c>
      <c r="W28" s="6" t="n">
        <v>0</v>
      </c>
      <c r="X28" s="6" t="n">
        <v>0</v>
      </c>
      <c r="Y28" s="6" t="n">
        <f aca="false">+AB28-AA28-Z28</f>
        <v>470</v>
      </c>
      <c r="Z28" s="6" t="n">
        <v>0</v>
      </c>
      <c r="AA28" s="6" t="n">
        <v>15</v>
      </c>
      <c r="AB28" s="6" t="n">
        <v>485</v>
      </c>
    </row>
    <row r="29" customFormat="false" ht="12.8" hidden="false" customHeight="false" outlineLevel="0" collapsed="false">
      <c r="A29" s="7" t="n">
        <v>24</v>
      </c>
      <c r="B29" s="7" t="n">
        <v>45</v>
      </c>
      <c r="C29" s="9" t="n">
        <v>37</v>
      </c>
      <c r="D29" s="7" t="s">
        <v>51</v>
      </c>
      <c r="E29" s="7" t="n">
        <v>350</v>
      </c>
      <c r="F29" s="7"/>
      <c r="G29" s="7" t="n">
        <v>98</v>
      </c>
      <c r="H29" s="7" t="n">
        <v>318</v>
      </c>
      <c r="I29" s="7"/>
      <c r="J29" s="8" t="n">
        <f aca="false">+E29-O29-T29</f>
        <v>349</v>
      </c>
      <c r="K29" s="8" t="n">
        <f aca="false">+F29-P29-U29</f>
        <v>0</v>
      </c>
      <c r="L29" s="8" t="n">
        <f aca="false">+G29-Q29-V29</f>
        <v>97</v>
      </c>
      <c r="M29" s="8" t="n">
        <f aca="false">+H29-R29-W29</f>
        <v>312</v>
      </c>
      <c r="N29" s="8" t="n">
        <f aca="false">+I29-S29-X29</f>
        <v>0</v>
      </c>
      <c r="O29" s="8" t="n">
        <v>1</v>
      </c>
      <c r="P29" s="8"/>
      <c r="Q29" s="8" t="n">
        <v>1</v>
      </c>
      <c r="R29" s="8" t="n">
        <v>6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  <c r="Y29" s="8" t="n">
        <f aca="false">+AB29-AA29-Z29</f>
        <v>758</v>
      </c>
      <c r="Z29" s="8" t="n">
        <v>0</v>
      </c>
      <c r="AA29" s="8" t="n">
        <v>8</v>
      </c>
      <c r="AB29" s="8" t="n">
        <v>766</v>
      </c>
    </row>
    <row r="30" customFormat="false" ht="12.8" hidden="false" customHeight="false" outlineLevel="0" collapsed="false">
      <c r="A30" s="5" t="n">
        <v>24</v>
      </c>
      <c r="B30" s="5" t="n">
        <v>45</v>
      </c>
      <c r="C30" s="5" t="n">
        <v>45</v>
      </c>
      <c r="D30" s="5" t="s">
        <v>52</v>
      </c>
      <c r="E30" s="5" t="n">
        <v>720</v>
      </c>
      <c r="F30" s="5" t="n">
        <v>64</v>
      </c>
      <c r="G30" s="5" t="n">
        <v>93</v>
      </c>
      <c r="H30" s="5" t="n">
        <v>348</v>
      </c>
      <c r="I30" s="5" t="n">
        <v>107</v>
      </c>
      <c r="J30" s="6" t="n">
        <f aca="false">+E30-O30-T30</f>
        <v>715</v>
      </c>
      <c r="K30" s="6" t="n">
        <f aca="false">+F30-P30-U30</f>
        <v>64</v>
      </c>
      <c r="L30" s="6" t="n">
        <f aca="false">+G30-Q30-V30</f>
        <v>93</v>
      </c>
      <c r="M30" s="6" t="n">
        <f aca="false">+H30-R30-W30</f>
        <v>344</v>
      </c>
      <c r="N30" s="6" t="n">
        <f aca="false">+I30-S30-X30</f>
        <v>106</v>
      </c>
      <c r="O30" s="6" t="n">
        <v>5</v>
      </c>
      <c r="P30" s="6"/>
      <c r="Q30" s="6" t="n">
        <v>0</v>
      </c>
      <c r="R30" s="6" t="n">
        <v>4</v>
      </c>
      <c r="S30" s="6" t="n">
        <v>1</v>
      </c>
      <c r="T30" s="6" t="n">
        <v>0</v>
      </c>
      <c r="U30" s="6" t="n">
        <v>0</v>
      </c>
      <c r="V30" s="6" t="n">
        <v>0</v>
      </c>
      <c r="W30" s="6" t="n">
        <v>0</v>
      </c>
      <c r="X30" s="6" t="n">
        <v>0</v>
      </c>
      <c r="Y30" s="6" t="n">
        <f aca="false">+AB30-AA30-Z30</f>
        <v>1322</v>
      </c>
      <c r="Z30" s="6" t="n">
        <v>0</v>
      </c>
      <c r="AA30" s="6" t="n">
        <v>10</v>
      </c>
      <c r="AB30" s="6" t="n">
        <v>1332</v>
      </c>
    </row>
    <row r="31" customFormat="false" ht="12.8" hidden="false" customHeight="false" outlineLevel="0" collapsed="false">
      <c r="A31" s="7" t="n">
        <v>24</v>
      </c>
      <c r="B31" s="7" t="n">
        <v>45</v>
      </c>
      <c r="C31" s="9" t="n">
        <v>41</v>
      </c>
      <c r="D31" s="7" t="s">
        <v>53</v>
      </c>
      <c r="E31" s="7" t="n">
        <v>484</v>
      </c>
      <c r="F31" s="7" t="n">
        <v>49</v>
      </c>
      <c r="G31" s="7" t="n">
        <v>65</v>
      </c>
      <c r="H31" s="7" t="n">
        <v>168</v>
      </c>
      <c r="I31" s="7"/>
      <c r="J31" s="8" t="n">
        <f aca="false">+E31-O31-T31</f>
        <v>472</v>
      </c>
      <c r="K31" s="8" t="n">
        <f aca="false">+F31-P31-U31</f>
        <v>49</v>
      </c>
      <c r="L31" s="8" t="n">
        <f aca="false">+G31-Q31-V31</f>
        <v>64</v>
      </c>
      <c r="M31" s="8" t="n">
        <f aca="false">+H31-R31-W31</f>
        <v>167</v>
      </c>
      <c r="N31" s="8" t="n">
        <f aca="false">+I31-S31-X31</f>
        <v>0</v>
      </c>
      <c r="O31" s="8" t="n">
        <v>12</v>
      </c>
      <c r="P31" s="8"/>
      <c r="Q31" s="8" t="n">
        <v>1</v>
      </c>
      <c r="R31" s="8" t="n">
        <v>1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f aca="false">+AB31-AA31-Z31</f>
        <v>752</v>
      </c>
      <c r="Z31" s="8" t="n">
        <v>0</v>
      </c>
      <c r="AA31" s="8" t="n">
        <v>14</v>
      </c>
      <c r="AB31" s="8" t="n">
        <v>766</v>
      </c>
    </row>
    <row r="32" customFormat="false" ht="12.8" hidden="false" customHeight="false" outlineLevel="0" collapsed="false">
      <c r="A32" s="5" t="n">
        <v>44</v>
      </c>
      <c r="B32" s="5" t="n">
        <v>57</v>
      </c>
      <c r="C32" s="5" t="n">
        <v>54</v>
      </c>
      <c r="D32" s="5" t="s">
        <v>54</v>
      </c>
      <c r="E32" s="5" t="n">
        <v>669</v>
      </c>
      <c r="F32" s="5" t="n">
        <v>90</v>
      </c>
      <c r="G32" s="5" t="n">
        <v>70</v>
      </c>
      <c r="H32" s="5" t="n">
        <v>905</v>
      </c>
      <c r="I32" s="5" t="n">
        <v>150</v>
      </c>
      <c r="J32" s="6" t="n">
        <f aca="false">+E32-O32-T32</f>
        <v>657</v>
      </c>
      <c r="K32" s="6" t="n">
        <f aca="false">+F32-P32-U32</f>
        <v>90</v>
      </c>
      <c r="L32" s="6" t="n">
        <f aca="false">+G32-Q32-V32</f>
        <v>62</v>
      </c>
      <c r="M32" s="6" t="n">
        <f aca="false">+H32-R32-W32</f>
        <v>886</v>
      </c>
      <c r="N32" s="6" t="n">
        <f aca="false">+I32-S32-X32</f>
        <v>150</v>
      </c>
      <c r="O32" s="6" t="n">
        <v>12</v>
      </c>
      <c r="P32" s="6"/>
      <c r="Q32" s="6" t="n">
        <v>8</v>
      </c>
      <c r="R32" s="6" t="n">
        <v>19</v>
      </c>
      <c r="S32" s="6" t="n">
        <v>0</v>
      </c>
      <c r="T32" s="6" t="n">
        <v>0</v>
      </c>
      <c r="U32" s="6" t="n">
        <v>0</v>
      </c>
      <c r="V32" s="6" t="n">
        <v>0</v>
      </c>
      <c r="W32" s="6" t="n">
        <v>0</v>
      </c>
      <c r="X32" s="6" t="n">
        <v>0</v>
      </c>
      <c r="Y32" s="6" t="n">
        <f aca="false">+AB32-AA32-Z32</f>
        <v>1845</v>
      </c>
      <c r="Z32" s="6" t="n">
        <v>0</v>
      </c>
      <c r="AA32" s="6" t="n">
        <v>39</v>
      </c>
      <c r="AB32" s="6" t="n">
        <v>1884</v>
      </c>
    </row>
    <row r="33" customFormat="false" ht="12.8" hidden="false" customHeight="false" outlineLevel="0" collapsed="false">
      <c r="A33" s="7" t="n">
        <v>44</v>
      </c>
      <c r="B33" s="7" t="n">
        <v>57</v>
      </c>
      <c r="C33" s="9" t="n">
        <v>55</v>
      </c>
      <c r="D33" s="7" t="s">
        <v>55</v>
      </c>
      <c r="E33" s="7" t="n">
        <v>271</v>
      </c>
      <c r="F33" s="7"/>
      <c r="G33" s="7" t="n">
        <v>26</v>
      </c>
      <c r="H33" s="7" t="n">
        <v>150</v>
      </c>
      <c r="I33" s="7"/>
      <c r="J33" s="8" t="n">
        <f aca="false">+E33-O33-T33</f>
        <v>249</v>
      </c>
      <c r="K33" s="8" t="n">
        <f aca="false">+F33-P33-U33</f>
        <v>0</v>
      </c>
      <c r="L33" s="8" t="n">
        <f aca="false">+G33-Q33-V33</f>
        <v>26</v>
      </c>
      <c r="M33" s="8" t="n">
        <f aca="false">+H33-R33-W33</f>
        <v>148</v>
      </c>
      <c r="N33" s="8" t="n">
        <f aca="false">+I33-S33-X33</f>
        <v>0</v>
      </c>
      <c r="O33" s="8" t="n">
        <v>14</v>
      </c>
      <c r="P33" s="8"/>
      <c r="Q33" s="8" t="n">
        <v>0</v>
      </c>
      <c r="R33" s="8" t="n">
        <v>0</v>
      </c>
      <c r="S33" s="8" t="n">
        <v>0</v>
      </c>
      <c r="T33" s="8" t="n">
        <v>8</v>
      </c>
      <c r="U33" s="8" t="n">
        <v>0</v>
      </c>
      <c r="V33" s="8" t="n">
        <v>0</v>
      </c>
      <c r="W33" s="8" t="n">
        <v>2</v>
      </c>
      <c r="X33" s="8" t="n">
        <v>0</v>
      </c>
      <c r="Y33" s="8" t="n">
        <f aca="false">+AB33-AA33-Z33</f>
        <v>423</v>
      </c>
      <c r="Z33" s="8" t="n">
        <v>10</v>
      </c>
      <c r="AA33" s="8" t="n">
        <v>14</v>
      </c>
      <c r="AB33" s="8" t="n">
        <v>447</v>
      </c>
    </row>
    <row r="34" customFormat="false" ht="12.8" hidden="false" customHeight="false" outlineLevel="0" collapsed="false">
      <c r="A34" s="5" t="n">
        <v>44</v>
      </c>
      <c r="B34" s="5" t="n">
        <v>57</v>
      </c>
      <c r="C34" s="5" t="n">
        <v>57</v>
      </c>
      <c r="D34" s="5" t="s">
        <v>56</v>
      </c>
      <c r="E34" s="5" t="n">
        <v>872</v>
      </c>
      <c r="F34" s="5" t="n">
        <v>220</v>
      </c>
      <c r="G34" s="5" t="n">
        <v>119</v>
      </c>
      <c r="H34" s="5" t="n">
        <v>1873</v>
      </c>
      <c r="I34" s="5" t="n">
        <v>86</v>
      </c>
      <c r="J34" s="6" t="n">
        <f aca="false">+E34-O34-T34</f>
        <v>859</v>
      </c>
      <c r="K34" s="6" t="n">
        <f aca="false">+F34-P34-U34</f>
        <v>220</v>
      </c>
      <c r="L34" s="6" t="n">
        <f aca="false">+G34-Q34-V34</f>
        <v>113</v>
      </c>
      <c r="M34" s="6" t="n">
        <f aca="false">+H34-R34-W34</f>
        <v>1845</v>
      </c>
      <c r="N34" s="6" t="n">
        <f aca="false">+I34-S34-X34</f>
        <v>86</v>
      </c>
      <c r="O34" s="6" t="n">
        <v>6</v>
      </c>
      <c r="P34" s="6"/>
      <c r="Q34" s="6" t="n">
        <v>6</v>
      </c>
      <c r="R34" s="6" t="n">
        <v>28</v>
      </c>
      <c r="S34" s="6" t="n">
        <v>0</v>
      </c>
      <c r="T34" s="6" t="n">
        <v>7</v>
      </c>
      <c r="U34" s="6" t="n">
        <v>0</v>
      </c>
      <c r="V34" s="6" t="n">
        <v>0</v>
      </c>
      <c r="W34" s="6" t="n">
        <v>0</v>
      </c>
      <c r="X34" s="6" t="n">
        <v>0</v>
      </c>
      <c r="Y34" s="6" t="n">
        <f aca="false">+AB34-AA34-Z34</f>
        <v>3123</v>
      </c>
      <c r="Z34" s="6" t="n">
        <v>7</v>
      </c>
      <c r="AA34" s="6" t="n">
        <v>40</v>
      </c>
      <c r="AB34" s="6" t="n">
        <v>3170</v>
      </c>
    </row>
    <row r="35" customFormat="false" ht="12.8" hidden="false" customHeight="false" outlineLevel="0" collapsed="false">
      <c r="A35" s="7" t="n">
        <v>44</v>
      </c>
      <c r="B35" s="7" t="n">
        <v>57</v>
      </c>
      <c r="C35" s="9" t="n">
        <v>88</v>
      </c>
      <c r="D35" s="7" t="s">
        <v>57</v>
      </c>
      <c r="E35" s="7" t="n">
        <v>426</v>
      </c>
      <c r="F35" s="7"/>
      <c r="G35" s="7" t="n">
        <v>45</v>
      </c>
      <c r="H35" s="7" t="n">
        <v>622</v>
      </c>
      <c r="I35" s="7"/>
      <c r="J35" s="8" t="n">
        <f aca="false">+E35-O35-T35</f>
        <v>426</v>
      </c>
      <c r="K35" s="8" t="n">
        <f aca="false">+F35-P35-U35</f>
        <v>0</v>
      </c>
      <c r="L35" s="8" t="n">
        <f aca="false">+G35-Q35-V35</f>
        <v>45</v>
      </c>
      <c r="M35" s="8" t="n">
        <f aca="false">+H35-R35-W35</f>
        <v>622</v>
      </c>
      <c r="N35" s="8" t="n">
        <f aca="false">+I35-S35-X35</f>
        <v>0</v>
      </c>
      <c r="O35" s="8" t="n">
        <v>0</v>
      </c>
      <c r="P35" s="8"/>
      <c r="Q35" s="8" t="n">
        <v>0</v>
      </c>
      <c r="R35" s="8" t="n">
        <v>0</v>
      </c>
      <c r="S35" s="8" t="n">
        <v>0</v>
      </c>
      <c r="T35" s="8" t="n">
        <v>0</v>
      </c>
      <c r="U35" s="8" t="n">
        <v>0</v>
      </c>
      <c r="V35" s="8" t="n">
        <v>0</v>
      </c>
      <c r="W35" s="8" t="n">
        <v>0</v>
      </c>
      <c r="X35" s="8" t="n">
        <v>0</v>
      </c>
      <c r="Y35" s="8" t="n">
        <f aca="false">+AB35-AA35-Z35</f>
        <v>1093</v>
      </c>
      <c r="Z35" s="8" t="n">
        <v>0</v>
      </c>
      <c r="AA35" s="8" t="n">
        <v>0</v>
      </c>
      <c r="AB35" s="8" t="n">
        <v>1093</v>
      </c>
    </row>
    <row r="36" customFormat="false" ht="12.8" hidden="false" customHeight="false" outlineLevel="0" collapsed="false">
      <c r="A36" s="5" t="n">
        <v>44</v>
      </c>
      <c r="B36" s="5" t="n">
        <v>51</v>
      </c>
      <c r="C36" s="10" t="n">
        <v>8</v>
      </c>
      <c r="D36" s="5" t="s">
        <v>58</v>
      </c>
      <c r="E36" s="5" t="n">
        <v>380</v>
      </c>
      <c r="F36" s="5"/>
      <c r="G36" s="5" t="n">
        <v>46</v>
      </c>
      <c r="H36" s="5" t="n">
        <v>176</v>
      </c>
      <c r="I36" s="5"/>
      <c r="J36" s="6" t="n">
        <f aca="false">+E36-O36-T36</f>
        <v>376</v>
      </c>
      <c r="K36" s="6" t="n">
        <f aca="false">+F36-P36-U36</f>
        <v>0</v>
      </c>
      <c r="L36" s="6" t="n">
        <f aca="false">+G36-Q36-V36</f>
        <v>44</v>
      </c>
      <c r="M36" s="6" t="n">
        <f aca="false">+H36-R36-W36</f>
        <v>173</v>
      </c>
      <c r="N36" s="6" t="n">
        <f aca="false">+I36-S36-X36</f>
        <v>0</v>
      </c>
      <c r="O36" s="6" t="n">
        <v>0</v>
      </c>
      <c r="P36" s="6"/>
      <c r="Q36" s="6" t="n">
        <v>2</v>
      </c>
      <c r="R36" s="6" t="n">
        <v>2</v>
      </c>
      <c r="S36" s="6" t="n">
        <v>0</v>
      </c>
      <c r="T36" s="6" t="n">
        <v>4</v>
      </c>
      <c r="U36" s="6" t="n">
        <v>0</v>
      </c>
      <c r="V36" s="6" t="n">
        <v>0</v>
      </c>
      <c r="W36" s="6" t="n">
        <v>1</v>
      </c>
      <c r="X36" s="6" t="n">
        <v>0</v>
      </c>
      <c r="Y36" s="6" t="n">
        <f aca="false">+AB36-AA36-Z36</f>
        <v>593</v>
      </c>
      <c r="Z36" s="6" t="n">
        <v>5</v>
      </c>
      <c r="AA36" s="6" t="n">
        <v>4</v>
      </c>
      <c r="AB36" s="6" t="n">
        <v>602</v>
      </c>
    </row>
    <row r="37" customFormat="false" ht="12.8" hidden="false" customHeight="false" outlineLevel="0" collapsed="false">
      <c r="A37" s="7" t="n">
        <v>44</v>
      </c>
      <c r="B37" s="7" t="n">
        <v>51</v>
      </c>
      <c r="C37" s="7" t="n">
        <v>10</v>
      </c>
      <c r="D37" s="7" t="s">
        <v>59</v>
      </c>
      <c r="E37" s="7" t="n">
        <v>386</v>
      </c>
      <c r="F37" s="7"/>
      <c r="G37" s="7" t="n">
        <v>65</v>
      </c>
      <c r="H37" s="7" t="n">
        <v>428</v>
      </c>
      <c r="I37" s="7" t="n">
        <v>84</v>
      </c>
      <c r="J37" s="8" t="n">
        <f aca="false">+E37-O37-T37</f>
        <v>367</v>
      </c>
      <c r="K37" s="8" t="n">
        <f aca="false">+F37-P37-U37</f>
        <v>0</v>
      </c>
      <c r="L37" s="8" t="n">
        <f aca="false">+G37-Q37-V37</f>
        <v>65</v>
      </c>
      <c r="M37" s="8" t="n">
        <f aca="false">+H37-R37-W37</f>
        <v>428</v>
      </c>
      <c r="N37" s="8" t="n">
        <f aca="false">+I37-S37-X37</f>
        <v>84</v>
      </c>
      <c r="O37" s="8" t="n">
        <v>9</v>
      </c>
      <c r="P37" s="8"/>
      <c r="Q37" s="8" t="n">
        <v>0</v>
      </c>
      <c r="R37" s="8" t="n">
        <v>0</v>
      </c>
      <c r="S37" s="8" t="n">
        <v>0</v>
      </c>
      <c r="T37" s="8" t="n">
        <v>10</v>
      </c>
      <c r="U37" s="8" t="n">
        <v>0</v>
      </c>
      <c r="V37" s="8" t="n">
        <v>0</v>
      </c>
      <c r="W37" s="8" t="n">
        <v>0</v>
      </c>
      <c r="X37" s="8" t="n">
        <v>0</v>
      </c>
      <c r="Y37" s="8" t="n">
        <f aca="false">+AB37-AA37-Z37</f>
        <v>944</v>
      </c>
      <c r="Z37" s="8" t="n">
        <v>10</v>
      </c>
      <c r="AA37" s="8" t="n">
        <v>9</v>
      </c>
      <c r="AB37" s="8" t="n">
        <v>963</v>
      </c>
    </row>
    <row r="38" customFormat="false" ht="12.8" hidden="false" customHeight="false" outlineLevel="0" collapsed="false">
      <c r="A38" s="5" t="n">
        <v>44</v>
      </c>
      <c r="B38" s="5" t="n">
        <v>51</v>
      </c>
      <c r="C38" s="5" t="n">
        <v>52</v>
      </c>
      <c r="D38" s="5" t="s">
        <v>60</v>
      </c>
      <c r="E38" s="5" t="n">
        <v>295</v>
      </c>
      <c r="F38" s="5"/>
      <c r="G38" s="5" t="n">
        <v>50</v>
      </c>
      <c r="H38" s="5" t="n">
        <v>119</v>
      </c>
      <c r="I38" s="5" t="n">
        <v>86</v>
      </c>
      <c r="J38" s="6" t="n">
        <f aca="false">+E38-O38-T38</f>
        <v>286</v>
      </c>
      <c r="K38" s="6" t="n">
        <f aca="false">+F38-P38-U38</f>
        <v>0</v>
      </c>
      <c r="L38" s="6" t="n">
        <f aca="false">+G38-Q38-V38</f>
        <v>50</v>
      </c>
      <c r="M38" s="6" t="n">
        <f aca="false">+H38-R38-W38</f>
        <v>117</v>
      </c>
      <c r="N38" s="6" t="n">
        <f aca="false">+I38-S38-X38</f>
        <v>86</v>
      </c>
      <c r="O38" s="6" t="n">
        <v>1</v>
      </c>
      <c r="P38" s="6"/>
      <c r="Q38" s="6" t="n">
        <v>0</v>
      </c>
      <c r="R38" s="6" t="n">
        <v>0</v>
      </c>
      <c r="S38" s="6" t="n">
        <v>0</v>
      </c>
      <c r="T38" s="6" t="n">
        <v>8</v>
      </c>
      <c r="U38" s="6" t="n">
        <v>0</v>
      </c>
      <c r="V38" s="6" t="n">
        <v>0</v>
      </c>
      <c r="W38" s="6" t="n">
        <v>2</v>
      </c>
      <c r="X38" s="6" t="n">
        <v>0</v>
      </c>
      <c r="Y38" s="6" t="n">
        <f aca="false">+AB38-AA38-Z38</f>
        <v>539</v>
      </c>
      <c r="Z38" s="6" t="n">
        <v>10</v>
      </c>
      <c r="AA38" s="6" t="n">
        <v>1</v>
      </c>
      <c r="AB38" s="6" t="n">
        <v>550</v>
      </c>
    </row>
    <row r="39" customFormat="false" ht="12.8" hidden="false" customHeight="false" outlineLevel="0" collapsed="false">
      <c r="A39" s="7" t="n">
        <v>44</v>
      </c>
      <c r="B39" s="7" t="n">
        <v>51</v>
      </c>
      <c r="C39" s="7" t="n">
        <v>51</v>
      </c>
      <c r="D39" s="7" t="s">
        <v>61</v>
      </c>
      <c r="E39" s="7" t="n">
        <v>435</v>
      </c>
      <c r="F39" s="7" t="n">
        <v>130</v>
      </c>
      <c r="G39" s="7" t="n">
        <v>79</v>
      </c>
      <c r="H39" s="7" t="n">
        <v>513</v>
      </c>
      <c r="I39" s="7" t="n">
        <v>117</v>
      </c>
      <c r="J39" s="8" t="n">
        <f aca="false">+E39-O39-T39</f>
        <v>425</v>
      </c>
      <c r="K39" s="8" t="n">
        <f aca="false">+F39-P39-U39</f>
        <v>130</v>
      </c>
      <c r="L39" s="8" t="n">
        <f aca="false">+G39-Q39-V39</f>
        <v>72</v>
      </c>
      <c r="M39" s="8" t="n">
        <f aca="false">+H39-R39-W39</f>
        <v>502</v>
      </c>
      <c r="N39" s="8" t="n">
        <f aca="false">+I39-S39-X39</f>
        <v>117</v>
      </c>
      <c r="O39" s="8" t="n">
        <v>1</v>
      </c>
      <c r="P39" s="8"/>
      <c r="Q39" s="8" t="n">
        <v>0</v>
      </c>
      <c r="R39" s="8" t="n">
        <v>11</v>
      </c>
      <c r="S39" s="8" t="n">
        <v>0</v>
      </c>
      <c r="T39" s="8" t="n">
        <v>9</v>
      </c>
      <c r="U39" s="8" t="n">
        <v>0</v>
      </c>
      <c r="V39" s="8" t="n">
        <v>7</v>
      </c>
      <c r="W39" s="8" t="n">
        <v>0</v>
      </c>
      <c r="X39" s="8" t="n">
        <v>0</v>
      </c>
      <c r="Y39" s="8" t="n">
        <f aca="false">+AB39-AA39-Z39</f>
        <v>1246</v>
      </c>
      <c r="Z39" s="8" t="n">
        <v>16</v>
      </c>
      <c r="AA39" s="8" t="n">
        <v>12</v>
      </c>
      <c r="AB39" s="8" t="n">
        <v>1274</v>
      </c>
    </row>
    <row r="40" customFormat="false" ht="12.8" hidden="false" customHeight="false" outlineLevel="0" collapsed="false">
      <c r="A40" s="5" t="n">
        <v>44</v>
      </c>
      <c r="B40" s="5" t="n">
        <v>67</v>
      </c>
      <c r="C40" s="5" t="n">
        <v>67</v>
      </c>
      <c r="D40" s="5" t="s">
        <v>62</v>
      </c>
      <c r="E40" s="5" t="n">
        <v>1362</v>
      </c>
      <c r="F40" s="5" t="n">
        <v>315</v>
      </c>
      <c r="G40" s="5" t="n">
        <v>293</v>
      </c>
      <c r="H40" s="5" t="n">
        <v>1134</v>
      </c>
      <c r="I40" s="5" t="n">
        <v>156</v>
      </c>
      <c r="J40" s="6" t="n">
        <f aca="false">+E40-O40-T40</f>
        <v>1332</v>
      </c>
      <c r="K40" s="6" t="n">
        <f aca="false">+F40-P40-U40</f>
        <v>315</v>
      </c>
      <c r="L40" s="6" t="n">
        <f aca="false">+G40-Q40-V40</f>
        <v>293</v>
      </c>
      <c r="M40" s="6" t="n">
        <f aca="false">+H40-R40-W40</f>
        <v>1127</v>
      </c>
      <c r="N40" s="6" t="n">
        <f aca="false">+I40-S40-X40</f>
        <v>156</v>
      </c>
      <c r="O40" s="6" t="n">
        <v>20</v>
      </c>
      <c r="P40" s="6"/>
      <c r="Q40" s="6" t="n">
        <v>0</v>
      </c>
      <c r="R40" s="6" t="n">
        <v>7</v>
      </c>
      <c r="S40" s="6" t="n">
        <v>0</v>
      </c>
      <c r="T40" s="6" t="n">
        <v>10</v>
      </c>
      <c r="U40" s="6" t="n">
        <v>0</v>
      </c>
      <c r="V40" s="6" t="n">
        <v>0</v>
      </c>
      <c r="W40" s="6" t="n">
        <v>0</v>
      </c>
      <c r="X40" s="6" t="n">
        <v>0</v>
      </c>
      <c r="Y40" s="6" t="n">
        <f aca="false">+AB40-AA40-Z40</f>
        <v>3223</v>
      </c>
      <c r="Z40" s="6" t="n">
        <v>10</v>
      </c>
      <c r="AA40" s="6" t="n">
        <v>27</v>
      </c>
      <c r="AB40" s="6" t="n">
        <v>3260</v>
      </c>
    </row>
    <row r="41" customFormat="false" ht="12.8" hidden="false" customHeight="false" outlineLevel="0" collapsed="false">
      <c r="A41" s="7" t="n">
        <v>44</v>
      </c>
      <c r="B41" s="7" t="n">
        <v>68</v>
      </c>
      <c r="C41" s="9" t="n">
        <v>68</v>
      </c>
      <c r="D41" s="7" t="s">
        <v>63</v>
      </c>
      <c r="E41" s="7" t="n">
        <v>747</v>
      </c>
      <c r="F41" s="7" t="n">
        <v>65</v>
      </c>
      <c r="G41" s="7" t="n">
        <v>135</v>
      </c>
      <c r="H41" s="7" t="n">
        <v>552</v>
      </c>
      <c r="I41" s="7"/>
      <c r="J41" s="8" t="n">
        <f aca="false">+E41-O41-T41</f>
        <v>731</v>
      </c>
      <c r="K41" s="8" t="n">
        <f aca="false">+F41-P41-U41</f>
        <v>65</v>
      </c>
      <c r="L41" s="8" t="n">
        <f aca="false">+G41-Q41-V41</f>
        <v>135</v>
      </c>
      <c r="M41" s="8" t="n">
        <f aca="false">+H41-R41-W41</f>
        <v>549</v>
      </c>
      <c r="N41" s="8" t="n">
        <f aca="false">+I41-S41-X41</f>
        <v>0</v>
      </c>
      <c r="O41" s="8" t="n">
        <v>10</v>
      </c>
      <c r="P41" s="8"/>
      <c r="Q41" s="8" t="n">
        <v>0</v>
      </c>
      <c r="R41" s="8" t="n">
        <v>3</v>
      </c>
      <c r="S41" s="8" t="n">
        <v>0</v>
      </c>
      <c r="T41" s="8" t="n">
        <v>6</v>
      </c>
      <c r="U41" s="8" t="n">
        <v>0</v>
      </c>
      <c r="V41" s="8" t="n">
        <v>0</v>
      </c>
      <c r="W41" s="8" t="n">
        <v>0</v>
      </c>
      <c r="X41" s="8" t="n">
        <v>0</v>
      </c>
      <c r="Y41" s="8" t="n">
        <f aca="false">+AB41-AA41-Z41</f>
        <v>1480</v>
      </c>
      <c r="Z41" s="8" t="n">
        <v>6</v>
      </c>
      <c r="AA41" s="8" t="n">
        <v>13</v>
      </c>
      <c r="AB41" s="8" t="n">
        <v>1499</v>
      </c>
    </row>
    <row r="42" customFormat="false" ht="12.8" hidden="false" customHeight="false" outlineLevel="0" collapsed="false">
      <c r="A42" s="5" t="n">
        <v>32</v>
      </c>
      <c r="B42" s="5" t="n">
        <v>60</v>
      </c>
      <c r="C42" s="10" t="n">
        <v>2</v>
      </c>
      <c r="D42" s="5" t="s">
        <v>64</v>
      </c>
      <c r="E42" s="5" t="n">
        <v>505</v>
      </c>
      <c r="F42" s="5" t="n">
        <v>10</v>
      </c>
      <c r="G42" s="5" t="n">
        <v>128</v>
      </c>
      <c r="H42" s="5" t="n">
        <v>366</v>
      </c>
      <c r="I42" s="5"/>
      <c r="J42" s="6" t="n">
        <f aca="false">+E42-O42-T42</f>
        <v>497</v>
      </c>
      <c r="K42" s="6" t="n">
        <f aca="false">+F42-P42-U42</f>
        <v>10</v>
      </c>
      <c r="L42" s="6" t="n">
        <f aca="false">+G42-Q42-V42</f>
        <v>125</v>
      </c>
      <c r="M42" s="6" t="n">
        <f aca="false">+H42-R42-W42</f>
        <v>348</v>
      </c>
      <c r="N42" s="6" t="n">
        <f aca="false">+I42-S42-X42</f>
        <v>0</v>
      </c>
      <c r="O42" s="6" t="n">
        <v>4</v>
      </c>
      <c r="P42" s="6"/>
      <c r="Q42" s="6" t="n">
        <v>1</v>
      </c>
      <c r="R42" s="6" t="n">
        <v>18</v>
      </c>
      <c r="S42" s="6" t="n">
        <v>0</v>
      </c>
      <c r="T42" s="6" t="n">
        <v>4</v>
      </c>
      <c r="U42" s="6" t="n">
        <v>0</v>
      </c>
      <c r="V42" s="6" t="n">
        <v>2</v>
      </c>
      <c r="W42" s="6" t="n">
        <v>0</v>
      </c>
      <c r="X42" s="6" t="n">
        <v>0</v>
      </c>
      <c r="Y42" s="6" t="n">
        <f aca="false">+AB42-AA42-Z42</f>
        <v>980</v>
      </c>
      <c r="Z42" s="6" t="n">
        <v>6</v>
      </c>
      <c r="AA42" s="6" t="n">
        <v>23</v>
      </c>
      <c r="AB42" s="6" t="n">
        <v>1009</v>
      </c>
    </row>
    <row r="43" customFormat="false" ht="12.8" hidden="false" customHeight="false" outlineLevel="0" collapsed="false">
      <c r="A43" s="7" t="n">
        <v>32</v>
      </c>
      <c r="B43" s="7" t="n">
        <v>60</v>
      </c>
      <c r="C43" s="9" t="n">
        <v>60</v>
      </c>
      <c r="D43" s="7" t="s">
        <v>65</v>
      </c>
      <c r="E43" s="7" t="n">
        <v>750</v>
      </c>
      <c r="F43" s="7" t="n">
        <v>35</v>
      </c>
      <c r="G43" s="7" t="n">
        <v>95</v>
      </c>
      <c r="H43" s="7" t="n">
        <v>693</v>
      </c>
      <c r="I43" s="7"/>
      <c r="J43" s="8" t="n">
        <f aca="false">+E43-O43-T43</f>
        <v>743</v>
      </c>
      <c r="K43" s="8" t="n">
        <f aca="false">+F43-P43-U43</f>
        <v>35</v>
      </c>
      <c r="L43" s="8" t="n">
        <f aca="false">+G43-Q43-V43</f>
        <v>95</v>
      </c>
      <c r="M43" s="8" t="n">
        <f aca="false">+H43-R43-W43</f>
        <v>616</v>
      </c>
      <c r="N43" s="8" t="n">
        <f aca="false">+I43-S43-X43</f>
        <v>0</v>
      </c>
      <c r="O43" s="8" t="n">
        <v>7</v>
      </c>
      <c r="P43" s="8"/>
      <c r="Q43" s="8" t="n">
        <v>0</v>
      </c>
      <c r="R43" s="8" t="n">
        <v>77</v>
      </c>
      <c r="S43" s="8" t="n">
        <v>0</v>
      </c>
      <c r="T43" s="8" t="n">
        <v>0</v>
      </c>
      <c r="U43" s="8" t="n">
        <v>0</v>
      </c>
      <c r="V43" s="8" t="n">
        <v>0</v>
      </c>
      <c r="W43" s="8" t="n">
        <v>0</v>
      </c>
      <c r="X43" s="8" t="n">
        <v>0</v>
      </c>
      <c r="Y43" s="8" t="n">
        <f aca="false">+AB43-AA43-Z43</f>
        <v>1489</v>
      </c>
      <c r="Z43" s="8" t="n">
        <v>0</v>
      </c>
      <c r="AA43" s="8" t="n">
        <v>84</v>
      </c>
      <c r="AB43" s="8" t="n">
        <v>1573</v>
      </c>
    </row>
    <row r="44" customFormat="false" ht="12.8" hidden="false" customHeight="false" outlineLevel="0" collapsed="false">
      <c r="A44" s="5" t="n">
        <v>32</v>
      </c>
      <c r="B44" s="5" t="n">
        <v>69</v>
      </c>
      <c r="C44" s="10" t="n">
        <v>80</v>
      </c>
      <c r="D44" s="5" t="s">
        <v>66</v>
      </c>
      <c r="E44" s="5" t="n">
        <v>593</v>
      </c>
      <c r="F44" s="5" t="n">
        <v>38</v>
      </c>
      <c r="G44" s="5" t="n">
        <v>82</v>
      </c>
      <c r="H44" s="5" t="n">
        <v>578</v>
      </c>
      <c r="I44" s="5"/>
      <c r="J44" s="6" t="n">
        <f aca="false">+E44-O44-T44</f>
        <v>571</v>
      </c>
      <c r="K44" s="6" t="n">
        <f aca="false">+F44-P44-U44</f>
        <v>38</v>
      </c>
      <c r="L44" s="6" t="n">
        <f aca="false">+G44-Q44-V44</f>
        <v>80</v>
      </c>
      <c r="M44" s="6" t="n">
        <f aca="false">+H44-R44-W44</f>
        <v>561</v>
      </c>
      <c r="N44" s="6" t="n">
        <f aca="false">+I44-S44-X44</f>
        <v>0</v>
      </c>
      <c r="O44" s="6" t="n">
        <v>18</v>
      </c>
      <c r="P44" s="6"/>
      <c r="Q44" s="6" t="n">
        <v>0</v>
      </c>
      <c r="R44" s="6" t="n">
        <v>17</v>
      </c>
      <c r="S44" s="6" t="n">
        <v>0</v>
      </c>
      <c r="T44" s="6" t="n">
        <v>4</v>
      </c>
      <c r="U44" s="6" t="n">
        <v>0</v>
      </c>
      <c r="V44" s="6" t="n">
        <v>2</v>
      </c>
      <c r="W44" s="6" t="n">
        <v>0</v>
      </c>
      <c r="X44" s="6" t="n">
        <v>0</v>
      </c>
      <c r="Y44" s="6" t="n">
        <f aca="false">+AB44-AA44-Z44</f>
        <v>1250</v>
      </c>
      <c r="Z44" s="6" t="n">
        <v>6</v>
      </c>
      <c r="AA44" s="6" t="n">
        <v>35</v>
      </c>
      <c r="AB44" s="6" t="n">
        <v>1291</v>
      </c>
    </row>
    <row r="45" customFormat="false" ht="12.8" hidden="false" customHeight="false" outlineLevel="0" collapsed="false">
      <c r="A45" s="7" t="n">
        <v>32</v>
      </c>
      <c r="B45" s="7" t="n">
        <v>59</v>
      </c>
      <c r="C45" s="7" t="n">
        <v>59</v>
      </c>
      <c r="D45" s="7" t="s">
        <v>67</v>
      </c>
      <c r="E45" s="7" t="n">
        <v>661</v>
      </c>
      <c r="F45" s="7" t="n">
        <v>482</v>
      </c>
      <c r="G45" s="7" t="n">
        <v>188</v>
      </c>
      <c r="H45" s="7" t="n">
        <v>713</v>
      </c>
      <c r="I45" s="7" t="n">
        <v>212</v>
      </c>
      <c r="J45" s="8" t="n">
        <f aca="false">+E45-O45-T45</f>
        <v>641</v>
      </c>
      <c r="K45" s="8" t="n">
        <f aca="false">+F45-P45-U45</f>
        <v>482</v>
      </c>
      <c r="L45" s="8" t="n">
        <f aca="false">+G45-Q45-V45</f>
        <v>183</v>
      </c>
      <c r="M45" s="8" t="n">
        <f aca="false">+H45-R45-W45</f>
        <v>690</v>
      </c>
      <c r="N45" s="8" t="n">
        <f aca="false">+I45-S45-X45</f>
        <v>212</v>
      </c>
      <c r="O45" s="8" t="n">
        <v>20</v>
      </c>
      <c r="P45" s="8"/>
      <c r="Q45" s="8" t="n">
        <v>2</v>
      </c>
      <c r="R45" s="8" t="n">
        <v>23</v>
      </c>
      <c r="S45" s="8" t="n">
        <v>0</v>
      </c>
      <c r="T45" s="8" t="n">
        <v>0</v>
      </c>
      <c r="U45" s="8" t="n">
        <v>0</v>
      </c>
      <c r="V45" s="8" t="n">
        <v>3</v>
      </c>
      <c r="W45" s="8" t="n">
        <v>0</v>
      </c>
      <c r="X45" s="8" t="n">
        <v>0</v>
      </c>
      <c r="Y45" s="8" t="n">
        <f aca="false">+AB45-AA45-Z45</f>
        <v>2208</v>
      </c>
      <c r="Z45" s="8" t="n">
        <v>3</v>
      </c>
      <c r="AA45" s="8" t="n">
        <v>45</v>
      </c>
      <c r="AB45" s="8" t="n">
        <v>2256</v>
      </c>
    </row>
    <row r="46" customFormat="false" ht="12.8" hidden="false" customHeight="false" outlineLevel="0" collapsed="false">
      <c r="A46" s="5" t="n">
        <v>32</v>
      </c>
      <c r="B46" s="5" t="n">
        <v>59</v>
      </c>
      <c r="C46" s="5" t="n">
        <v>62</v>
      </c>
      <c r="D46" s="5" t="s">
        <v>68</v>
      </c>
      <c r="E46" s="5" t="n">
        <v>492</v>
      </c>
      <c r="F46" s="5" t="n">
        <v>450</v>
      </c>
      <c r="G46" s="5" t="n">
        <v>65</v>
      </c>
      <c r="H46" s="5" t="n">
        <v>206</v>
      </c>
      <c r="I46" s="5" t="n">
        <v>100</v>
      </c>
      <c r="J46" s="6" t="n">
        <f aca="false">+E46-O46-T46</f>
        <v>467</v>
      </c>
      <c r="K46" s="6" t="n">
        <f aca="false">+F46-P46-U46</f>
        <v>450</v>
      </c>
      <c r="L46" s="6" t="n">
        <f aca="false">+G46-Q46-V46</f>
        <v>65</v>
      </c>
      <c r="M46" s="6" t="n">
        <f aca="false">+H46-R46-W46</f>
        <v>200</v>
      </c>
      <c r="N46" s="6" t="n">
        <f aca="false">+I46-S46-X46</f>
        <v>100</v>
      </c>
      <c r="O46" s="6" t="n">
        <v>19</v>
      </c>
      <c r="P46" s="6"/>
      <c r="Q46" s="6" t="n">
        <v>0</v>
      </c>
      <c r="R46" s="6" t="n">
        <v>2</v>
      </c>
      <c r="S46" s="6" t="n">
        <v>0</v>
      </c>
      <c r="T46" s="6" t="n">
        <v>6</v>
      </c>
      <c r="U46" s="6" t="n">
        <v>0</v>
      </c>
      <c r="V46" s="6" t="n">
        <v>0</v>
      </c>
      <c r="W46" s="6" t="n">
        <v>4</v>
      </c>
      <c r="X46" s="6" t="n">
        <v>0</v>
      </c>
      <c r="Y46" s="6" t="n">
        <f aca="false">+AB46-AA46-Z46</f>
        <v>1282</v>
      </c>
      <c r="Z46" s="6" t="n">
        <v>10</v>
      </c>
      <c r="AA46" s="6" t="n">
        <v>21</v>
      </c>
      <c r="AB46" s="6" t="n">
        <v>1313</v>
      </c>
    </row>
    <row r="47" customFormat="false" ht="12.8" hidden="false" customHeight="false" outlineLevel="0" collapsed="false">
      <c r="A47" s="7" t="n">
        <v>11</v>
      </c>
      <c r="B47" s="7" t="n">
        <v>93</v>
      </c>
      <c r="C47" s="7" t="n">
        <v>93</v>
      </c>
      <c r="D47" s="7" t="s">
        <v>69</v>
      </c>
      <c r="E47" s="7" t="n">
        <v>815</v>
      </c>
      <c r="F47" s="7"/>
      <c r="G47" s="7" t="n">
        <v>338</v>
      </c>
      <c r="H47" s="7" t="n">
        <v>465</v>
      </c>
      <c r="I47" s="7" t="n">
        <v>106</v>
      </c>
      <c r="J47" s="8" t="n">
        <f aca="false">+E47-O47-T47</f>
        <v>813</v>
      </c>
      <c r="K47" s="8" t="n">
        <f aca="false">+F47-P47-U47</f>
        <v>0</v>
      </c>
      <c r="L47" s="8" t="n">
        <f aca="false">+G47-Q47-V47</f>
        <v>337</v>
      </c>
      <c r="M47" s="8" t="n">
        <f aca="false">+H47-R47-W47</f>
        <v>434</v>
      </c>
      <c r="N47" s="8" t="n">
        <f aca="false">+I47-S47-X47</f>
        <v>97</v>
      </c>
      <c r="O47" s="8" t="n">
        <v>2</v>
      </c>
      <c r="P47" s="8"/>
      <c r="Q47" s="8" t="n">
        <v>0</v>
      </c>
      <c r="R47" s="8" t="n">
        <v>0</v>
      </c>
      <c r="S47" s="8" t="n">
        <v>0</v>
      </c>
      <c r="T47" s="8" t="n">
        <v>0</v>
      </c>
      <c r="U47" s="8" t="n">
        <v>0</v>
      </c>
      <c r="V47" s="8" t="n">
        <v>1</v>
      </c>
      <c r="W47" s="8" t="n">
        <v>31</v>
      </c>
      <c r="X47" s="8" t="n">
        <v>9</v>
      </c>
      <c r="Y47" s="8" t="n">
        <f aca="false">+AB47-AA47-Z47</f>
        <v>1681</v>
      </c>
      <c r="Z47" s="8" t="n">
        <v>41</v>
      </c>
      <c r="AA47" s="8" t="n">
        <v>2</v>
      </c>
      <c r="AB47" s="8" t="n">
        <v>1724</v>
      </c>
    </row>
    <row r="48" customFormat="false" ht="12.8" hidden="false" customHeight="false" outlineLevel="0" collapsed="false">
      <c r="A48" s="5" t="n">
        <v>11</v>
      </c>
      <c r="B48" s="5" t="n">
        <v>95</v>
      </c>
      <c r="C48" s="10" t="n">
        <v>95</v>
      </c>
      <c r="D48" s="5" t="s">
        <v>70</v>
      </c>
      <c r="E48" s="5" t="n">
        <v>680</v>
      </c>
      <c r="F48" s="5" t="n">
        <v>150</v>
      </c>
      <c r="G48" s="5" t="n">
        <v>365</v>
      </c>
      <c r="H48" s="5" t="n">
        <v>610</v>
      </c>
      <c r="I48" s="5"/>
      <c r="J48" s="6" t="n">
        <f aca="false">+E48-O48-T48</f>
        <v>651</v>
      </c>
      <c r="K48" s="6" t="n">
        <f aca="false">+F48-P48-U48</f>
        <v>150</v>
      </c>
      <c r="L48" s="6" t="n">
        <f aca="false">+G48-Q48-V48</f>
        <v>360</v>
      </c>
      <c r="M48" s="6" t="n">
        <f aca="false">+H48-R48-W48</f>
        <v>547</v>
      </c>
      <c r="N48" s="6" t="n">
        <f aca="false">+I48-S48-X48</f>
        <v>0</v>
      </c>
      <c r="O48" s="6" t="n">
        <v>15</v>
      </c>
      <c r="P48" s="6"/>
      <c r="Q48" s="6" t="n">
        <v>2</v>
      </c>
      <c r="R48" s="6" t="n">
        <v>0</v>
      </c>
      <c r="S48" s="6" t="n">
        <v>0</v>
      </c>
      <c r="T48" s="6" t="n">
        <v>14</v>
      </c>
      <c r="U48" s="6" t="n">
        <v>0</v>
      </c>
      <c r="V48" s="6" t="n">
        <v>3</v>
      </c>
      <c r="W48" s="6" t="n">
        <v>63</v>
      </c>
      <c r="X48" s="6" t="n">
        <v>0</v>
      </c>
      <c r="Y48" s="6" t="n">
        <f aca="false">+AB48-AA48-Z48</f>
        <v>1708</v>
      </c>
      <c r="Z48" s="6" t="n">
        <v>80</v>
      </c>
      <c r="AA48" s="6" t="n">
        <v>17</v>
      </c>
      <c r="AB48" s="6" t="n">
        <v>1805</v>
      </c>
    </row>
    <row r="49" customFormat="false" ht="12.8" hidden="false" customHeight="false" outlineLevel="0" collapsed="false">
      <c r="A49" s="7" t="n">
        <v>11</v>
      </c>
      <c r="B49" s="7" t="n">
        <v>91</v>
      </c>
      <c r="C49" s="9" t="n">
        <v>91</v>
      </c>
      <c r="D49" s="7" t="s">
        <v>71</v>
      </c>
      <c r="E49" s="7" t="n">
        <v>1020</v>
      </c>
      <c r="F49" s="7" t="n">
        <v>100</v>
      </c>
      <c r="G49" s="7" t="n">
        <v>418</v>
      </c>
      <c r="H49" s="7" t="n">
        <v>1016</v>
      </c>
      <c r="I49" s="7"/>
      <c r="J49" s="8" t="n">
        <f aca="false">+E49-O49-T49</f>
        <v>964</v>
      </c>
      <c r="K49" s="8" t="n">
        <f aca="false">+F49-P49-U49</f>
        <v>100</v>
      </c>
      <c r="L49" s="8" t="n">
        <f aca="false">+G49-Q49-V49</f>
        <v>418</v>
      </c>
      <c r="M49" s="8" t="n">
        <f aca="false">+H49-R49-W49</f>
        <v>980</v>
      </c>
      <c r="N49" s="8" t="n">
        <f aca="false">+I49-S49-X49</f>
        <v>0</v>
      </c>
      <c r="O49" s="8" t="n">
        <v>43</v>
      </c>
      <c r="P49" s="8"/>
      <c r="Q49" s="8" t="n">
        <v>0</v>
      </c>
      <c r="R49" s="8" t="n">
        <v>2</v>
      </c>
      <c r="S49" s="8" t="n">
        <v>0</v>
      </c>
      <c r="T49" s="8" t="n">
        <v>13</v>
      </c>
      <c r="U49" s="8" t="n">
        <v>0</v>
      </c>
      <c r="V49" s="8" t="n">
        <v>0</v>
      </c>
      <c r="W49" s="8" t="n">
        <v>34</v>
      </c>
      <c r="X49" s="8" t="n">
        <v>0</v>
      </c>
      <c r="Y49" s="8" t="n">
        <f aca="false">+AB49-AA49-Z49</f>
        <v>2462</v>
      </c>
      <c r="Z49" s="8" t="n">
        <v>47</v>
      </c>
      <c r="AA49" s="8" t="n">
        <v>45</v>
      </c>
      <c r="AB49" s="8" t="n">
        <v>2554</v>
      </c>
    </row>
    <row r="50" customFormat="false" ht="12.8" hidden="false" customHeight="false" outlineLevel="0" collapsed="false">
      <c r="A50" s="5" t="n">
        <v>11</v>
      </c>
      <c r="B50" s="5" t="n">
        <v>94</v>
      </c>
      <c r="C50" s="10" t="n">
        <v>94</v>
      </c>
      <c r="D50" s="5" t="s">
        <v>72</v>
      </c>
      <c r="E50" s="5" t="n">
        <v>534</v>
      </c>
      <c r="F50" s="5"/>
      <c r="G50" s="5" t="n">
        <v>440</v>
      </c>
      <c r="H50" s="5" t="n">
        <v>1077</v>
      </c>
      <c r="I50" s="5"/>
      <c r="J50" s="6" t="n">
        <f aca="false">+E50-O50-T50</f>
        <v>518</v>
      </c>
      <c r="K50" s="6" t="n">
        <f aca="false">+F50-P50-U50</f>
        <v>0</v>
      </c>
      <c r="L50" s="6" t="n">
        <f aca="false">+G50-Q50-V50</f>
        <v>437</v>
      </c>
      <c r="M50" s="6" t="n">
        <f aca="false">+H50-R50-W50</f>
        <v>1001</v>
      </c>
      <c r="N50" s="6" t="n">
        <f aca="false">+I50-S50-X50</f>
        <v>0</v>
      </c>
      <c r="O50" s="6" t="n">
        <v>6</v>
      </c>
      <c r="P50" s="6"/>
      <c r="Q50" s="6" t="n">
        <v>3</v>
      </c>
      <c r="R50" s="6" t="n">
        <v>11</v>
      </c>
      <c r="S50" s="6" t="n">
        <v>0</v>
      </c>
      <c r="T50" s="6" t="n">
        <v>10</v>
      </c>
      <c r="U50" s="6" t="n">
        <v>0</v>
      </c>
      <c r="V50" s="6" t="n">
        <v>0</v>
      </c>
      <c r="W50" s="6" t="n">
        <v>65</v>
      </c>
      <c r="X50" s="6" t="n">
        <v>0</v>
      </c>
      <c r="Y50" s="6" t="n">
        <f aca="false">+AB50-AA50-Z50</f>
        <v>1956</v>
      </c>
      <c r="Z50" s="6" t="n">
        <v>75</v>
      </c>
      <c r="AA50" s="6" t="n">
        <v>20</v>
      </c>
      <c r="AB50" s="6" t="n">
        <v>2051</v>
      </c>
    </row>
    <row r="51" customFormat="false" ht="12.8" hidden="false" customHeight="false" outlineLevel="0" collapsed="false">
      <c r="A51" s="7" t="n">
        <v>11</v>
      </c>
      <c r="B51" s="7" t="n">
        <v>77</v>
      </c>
      <c r="C51" s="7" t="n">
        <v>77</v>
      </c>
      <c r="D51" s="7" t="s">
        <v>73</v>
      </c>
      <c r="E51" s="7" t="n">
        <v>845</v>
      </c>
      <c r="F51" s="7"/>
      <c r="G51" s="7" t="n">
        <v>511</v>
      </c>
      <c r="H51" s="7" t="n">
        <v>914</v>
      </c>
      <c r="I51" s="7" t="n">
        <v>133</v>
      </c>
      <c r="J51" s="8" t="n">
        <f aca="false">+E51-O51-T51</f>
        <v>812</v>
      </c>
      <c r="K51" s="8" t="n">
        <f aca="false">+F51-P51-U51</f>
        <v>0</v>
      </c>
      <c r="L51" s="8" t="n">
        <f aca="false">+G51-Q51-V51</f>
        <v>510</v>
      </c>
      <c r="M51" s="8" t="n">
        <f aca="false">+H51-R51-W51</f>
        <v>894</v>
      </c>
      <c r="N51" s="8" t="n">
        <f aca="false">+I51-S51-X51</f>
        <v>116</v>
      </c>
      <c r="O51" s="8" t="n">
        <v>28</v>
      </c>
      <c r="P51" s="8"/>
      <c r="Q51" s="8" t="n">
        <v>1</v>
      </c>
      <c r="R51" s="8" t="n">
        <v>2</v>
      </c>
      <c r="S51" s="8" t="n">
        <v>0</v>
      </c>
      <c r="T51" s="8" t="n">
        <v>5</v>
      </c>
      <c r="U51" s="8" t="n">
        <v>0</v>
      </c>
      <c r="V51" s="8" t="n">
        <v>0</v>
      </c>
      <c r="W51" s="8" t="n">
        <v>18</v>
      </c>
      <c r="X51" s="8" t="n">
        <v>17</v>
      </c>
      <c r="Y51" s="8" t="n">
        <f aca="false">+AB51-AA51-Z51</f>
        <v>2332</v>
      </c>
      <c r="Z51" s="8" t="n">
        <v>40</v>
      </c>
      <c r="AA51" s="8" t="n">
        <v>31</v>
      </c>
      <c r="AB51" s="8" t="n">
        <v>2403</v>
      </c>
    </row>
    <row r="52" customFormat="false" ht="12.8" hidden="false" customHeight="false" outlineLevel="0" collapsed="false">
      <c r="A52" s="5" t="n">
        <v>11</v>
      </c>
      <c r="B52" s="5" t="n">
        <v>92</v>
      </c>
      <c r="C52" s="10" t="n">
        <v>92</v>
      </c>
      <c r="D52" s="5" t="s">
        <v>74</v>
      </c>
      <c r="E52" s="5" t="n">
        <v>452</v>
      </c>
      <c r="F52" s="5" t="n">
        <v>150</v>
      </c>
      <c r="G52" s="5" t="n">
        <v>618</v>
      </c>
      <c r="H52" s="5" t="n">
        <v>541</v>
      </c>
      <c r="I52" s="5"/>
      <c r="J52" s="6" t="n">
        <f aca="false">+E52-O52-T52</f>
        <v>424</v>
      </c>
      <c r="K52" s="6" t="n">
        <f aca="false">+F52-P52-U52</f>
        <v>150</v>
      </c>
      <c r="L52" s="6" t="n">
        <f aca="false">+G52-Q52-V52</f>
        <v>614</v>
      </c>
      <c r="M52" s="6" t="n">
        <f aca="false">+H52-R52-W52</f>
        <v>523</v>
      </c>
      <c r="N52" s="6" t="n">
        <f aca="false">+I52-S52-X52</f>
        <v>0</v>
      </c>
      <c r="O52" s="6" t="n">
        <v>19</v>
      </c>
      <c r="P52" s="6"/>
      <c r="Q52" s="6" t="n">
        <v>4</v>
      </c>
      <c r="R52" s="6" t="n">
        <v>1</v>
      </c>
      <c r="S52" s="6" t="n">
        <v>0</v>
      </c>
      <c r="T52" s="6" t="n">
        <v>9</v>
      </c>
      <c r="U52" s="6" t="n">
        <v>0</v>
      </c>
      <c r="V52" s="6" t="n">
        <v>0</v>
      </c>
      <c r="W52" s="6" t="n">
        <v>17</v>
      </c>
      <c r="X52" s="6" t="n">
        <v>0</v>
      </c>
      <c r="Y52" s="6" t="n">
        <f aca="false">+AB52-AA52-Z52</f>
        <v>1711</v>
      </c>
      <c r="Z52" s="6" t="n">
        <v>26</v>
      </c>
      <c r="AA52" s="6" t="n">
        <v>24</v>
      </c>
      <c r="AB52" s="6" t="n">
        <v>1761</v>
      </c>
    </row>
    <row r="53" customFormat="false" ht="12.8" hidden="false" customHeight="false" outlineLevel="0" collapsed="false">
      <c r="A53" s="7" t="n">
        <v>11</v>
      </c>
      <c r="B53" s="7" t="n">
        <v>78</v>
      </c>
      <c r="C53" s="7" t="n">
        <v>78</v>
      </c>
      <c r="D53" s="7" t="s">
        <v>75</v>
      </c>
      <c r="E53" s="7" t="n">
        <v>709</v>
      </c>
      <c r="F53" s="7"/>
      <c r="G53" s="7" t="n">
        <v>653</v>
      </c>
      <c r="H53" s="7" t="n">
        <v>1254</v>
      </c>
      <c r="I53" s="7" t="n">
        <v>237</v>
      </c>
      <c r="J53" s="8" t="n">
        <f aca="false">+E53-O53-T53</f>
        <v>663</v>
      </c>
      <c r="K53" s="8" t="n">
        <f aca="false">+F53-P53-U53</f>
        <v>0</v>
      </c>
      <c r="L53" s="8" t="n">
        <f aca="false">+G53-Q53-V53</f>
        <v>633</v>
      </c>
      <c r="M53" s="8" t="n">
        <f aca="false">+H53-R53-W53</f>
        <v>1181</v>
      </c>
      <c r="N53" s="8" t="n">
        <f aca="false">+I53-S53-X53</f>
        <v>208</v>
      </c>
      <c r="O53" s="8" t="n">
        <v>0</v>
      </c>
      <c r="P53" s="8"/>
      <c r="Q53" s="8" t="n">
        <v>1</v>
      </c>
      <c r="R53" s="8" t="n">
        <v>0</v>
      </c>
      <c r="S53" s="8" t="n">
        <v>0</v>
      </c>
      <c r="T53" s="8" t="n">
        <v>46</v>
      </c>
      <c r="U53" s="8" t="n">
        <v>0</v>
      </c>
      <c r="V53" s="8" t="n">
        <v>19</v>
      </c>
      <c r="W53" s="8" t="n">
        <v>73</v>
      </c>
      <c r="X53" s="8" t="n">
        <v>29</v>
      </c>
      <c r="Y53" s="8" t="n">
        <f aca="false">+AB53-AA53-Z53</f>
        <v>2685</v>
      </c>
      <c r="Z53" s="8" t="n">
        <v>167</v>
      </c>
      <c r="AA53" s="8" t="n">
        <v>1</v>
      </c>
      <c r="AB53" s="8" t="n">
        <v>2853</v>
      </c>
    </row>
    <row r="54" customFormat="false" ht="12.8" hidden="false" customHeight="false" outlineLevel="0" collapsed="false">
      <c r="A54" s="5" t="n">
        <v>11</v>
      </c>
      <c r="B54" s="5" t="n">
        <v>75</v>
      </c>
      <c r="C54" s="10" t="n">
        <v>75</v>
      </c>
      <c r="D54" s="5" t="s">
        <v>76</v>
      </c>
      <c r="E54" s="5" t="n">
        <v>803</v>
      </c>
      <c r="F54" s="5" t="n">
        <v>220</v>
      </c>
      <c r="G54" s="5" t="n">
        <v>908</v>
      </c>
      <c r="H54" s="5" t="n">
        <v>1478</v>
      </c>
      <c r="I54" s="5"/>
      <c r="J54" s="6" t="n">
        <f aca="false">+E54-O54-T54</f>
        <v>791</v>
      </c>
      <c r="K54" s="6" t="n">
        <f aca="false">+F54-P54-U54</f>
        <v>220</v>
      </c>
      <c r="L54" s="6" t="n">
        <f aca="false">+G54-Q54-V54</f>
        <v>871</v>
      </c>
      <c r="M54" s="6" t="n">
        <f aca="false">+H54-R54-W54</f>
        <v>1457</v>
      </c>
      <c r="N54" s="6" t="n">
        <f aca="false">+I54-S54-X54</f>
        <v>0</v>
      </c>
      <c r="O54" s="6" t="n">
        <v>3</v>
      </c>
      <c r="P54" s="6"/>
      <c r="Q54" s="6" t="n">
        <v>25</v>
      </c>
      <c r="R54" s="6" t="n">
        <v>21</v>
      </c>
      <c r="S54" s="6" t="n">
        <v>0</v>
      </c>
      <c r="T54" s="6" t="n">
        <v>9</v>
      </c>
      <c r="U54" s="6" t="n">
        <v>0</v>
      </c>
      <c r="V54" s="6" t="n">
        <v>12</v>
      </c>
      <c r="W54" s="6" t="n">
        <v>0</v>
      </c>
      <c r="X54" s="6" t="n">
        <v>0</v>
      </c>
      <c r="Y54" s="6" t="n">
        <f aca="false">+AB54-AA54-Z54</f>
        <v>3339</v>
      </c>
      <c r="Z54" s="6" t="n">
        <v>21</v>
      </c>
      <c r="AA54" s="6" t="n">
        <v>49</v>
      </c>
      <c r="AB54" s="6" t="n">
        <v>3409</v>
      </c>
    </row>
    <row r="55" customFormat="false" ht="12.8" hidden="false" customHeight="false" outlineLevel="0" collapsed="false">
      <c r="A55" s="7" t="n">
        <v>28</v>
      </c>
      <c r="B55" s="7" t="n">
        <v>14</v>
      </c>
      <c r="C55" s="7" t="n">
        <v>14</v>
      </c>
      <c r="D55" s="7" t="s">
        <v>77</v>
      </c>
      <c r="E55" s="7" t="n">
        <v>554</v>
      </c>
      <c r="F55" s="7" t="n">
        <v>133</v>
      </c>
      <c r="G55" s="7" t="n">
        <v>104</v>
      </c>
      <c r="H55" s="7" t="n">
        <v>559</v>
      </c>
      <c r="I55" s="7" t="n">
        <v>110</v>
      </c>
      <c r="J55" s="8" t="n">
        <f aca="false">+E55-O55-T55</f>
        <v>546</v>
      </c>
      <c r="K55" s="8" t="n">
        <f aca="false">+F55-P55-U55</f>
        <v>133</v>
      </c>
      <c r="L55" s="8" t="n">
        <f aca="false">+G55-Q55-V55</f>
        <v>104</v>
      </c>
      <c r="M55" s="8" t="n">
        <f aca="false">+H55-R55-W55</f>
        <v>547</v>
      </c>
      <c r="N55" s="8" t="n">
        <f aca="false">+I55-S55-X55</f>
        <v>110</v>
      </c>
      <c r="O55" s="8" t="n">
        <v>8</v>
      </c>
      <c r="P55" s="8"/>
      <c r="Q55" s="8" t="n">
        <v>0</v>
      </c>
      <c r="R55" s="8" t="n">
        <v>12</v>
      </c>
      <c r="S55" s="8" t="n">
        <v>0</v>
      </c>
      <c r="T55" s="8" t="n">
        <v>0</v>
      </c>
      <c r="U55" s="8" t="n">
        <v>0</v>
      </c>
      <c r="V55" s="8" t="n">
        <v>0</v>
      </c>
      <c r="W55" s="8" t="n">
        <v>0</v>
      </c>
      <c r="X55" s="8" t="n">
        <v>0</v>
      </c>
      <c r="Y55" s="8" t="n">
        <f aca="false">+AB55-AA55-Z55</f>
        <v>1440</v>
      </c>
      <c r="Z55" s="8" t="n">
        <v>0</v>
      </c>
      <c r="AA55" s="8" t="n">
        <v>20</v>
      </c>
      <c r="AB55" s="8" t="n">
        <v>1460</v>
      </c>
    </row>
    <row r="56" customFormat="false" ht="12.8" hidden="false" customHeight="false" outlineLevel="0" collapsed="false">
      <c r="A56" s="5" t="n">
        <v>28</v>
      </c>
      <c r="B56" s="5" t="n">
        <v>14</v>
      </c>
      <c r="C56" s="10" t="n">
        <v>50</v>
      </c>
      <c r="D56" s="5" t="s">
        <v>78</v>
      </c>
      <c r="E56" s="5" t="n">
        <v>350</v>
      </c>
      <c r="F56" s="5"/>
      <c r="G56" s="5" t="n">
        <v>65</v>
      </c>
      <c r="H56" s="5" t="n">
        <v>355</v>
      </c>
      <c r="I56" s="5"/>
      <c r="J56" s="6" t="n">
        <f aca="false">+E56-O56-T56</f>
        <v>348</v>
      </c>
      <c r="K56" s="6" t="n">
        <f aca="false">+F56-P56-U56</f>
        <v>0</v>
      </c>
      <c r="L56" s="6" t="n">
        <f aca="false">+G56-Q56-V56</f>
        <v>64</v>
      </c>
      <c r="M56" s="6" t="n">
        <f aca="false">+H56-R56-W56</f>
        <v>344</v>
      </c>
      <c r="N56" s="6" t="n">
        <f aca="false">+I56-S56-X56</f>
        <v>0</v>
      </c>
      <c r="O56" s="6" t="n">
        <v>2</v>
      </c>
      <c r="P56" s="6"/>
      <c r="Q56" s="6" t="n">
        <v>1</v>
      </c>
      <c r="R56" s="6" t="n">
        <v>11</v>
      </c>
      <c r="S56" s="6" t="n">
        <v>0</v>
      </c>
      <c r="T56" s="6" t="n">
        <v>0</v>
      </c>
      <c r="U56" s="6" t="n">
        <v>0</v>
      </c>
      <c r="V56" s="6" t="n">
        <v>0</v>
      </c>
      <c r="W56" s="6" t="n">
        <v>0</v>
      </c>
      <c r="X56" s="6" t="n">
        <v>0</v>
      </c>
      <c r="Y56" s="6" t="n">
        <f aca="false">+AB56-AA56-Z56</f>
        <v>756</v>
      </c>
      <c r="Z56" s="6" t="n">
        <v>0</v>
      </c>
      <c r="AA56" s="6" t="n">
        <v>14</v>
      </c>
      <c r="AB56" s="6" t="n">
        <v>770</v>
      </c>
    </row>
    <row r="57" customFormat="false" ht="12.8" hidden="false" customHeight="false" outlineLevel="0" collapsed="false">
      <c r="A57" s="7" t="n">
        <v>28</v>
      </c>
      <c r="B57" s="7" t="n">
        <v>14</v>
      </c>
      <c r="C57" s="7" t="n">
        <v>61</v>
      </c>
      <c r="D57" s="7" t="s">
        <v>79</v>
      </c>
      <c r="E57" s="7" t="n">
        <v>278</v>
      </c>
      <c r="F57" s="7"/>
      <c r="G57" s="7" t="n">
        <v>32</v>
      </c>
      <c r="H57" s="7" t="n">
        <v>144</v>
      </c>
      <c r="I57" s="7" t="n">
        <v>86</v>
      </c>
      <c r="J57" s="8" t="n">
        <f aca="false">+E57-O57-T57</f>
        <v>268</v>
      </c>
      <c r="K57" s="8" t="n">
        <f aca="false">+F57-P57-U57</f>
        <v>0</v>
      </c>
      <c r="L57" s="8" t="n">
        <f aca="false">+G57-Q57-V57</f>
        <v>32</v>
      </c>
      <c r="M57" s="8" t="n">
        <f aca="false">+H57-R57-W57</f>
        <v>143</v>
      </c>
      <c r="N57" s="8" t="n">
        <f aca="false">+I57-S57-X57</f>
        <v>86</v>
      </c>
      <c r="O57" s="8" t="n">
        <v>10</v>
      </c>
      <c r="P57" s="8"/>
      <c r="Q57" s="8" t="n">
        <v>0</v>
      </c>
      <c r="R57" s="8" t="n">
        <v>1</v>
      </c>
      <c r="S57" s="8" t="n">
        <v>0</v>
      </c>
      <c r="T57" s="8" t="n">
        <v>0</v>
      </c>
      <c r="U57" s="8" t="n">
        <v>0</v>
      </c>
      <c r="V57" s="8" t="n">
        <v>0</v>
      </c>
      <c r="W57" s="8" t="n">
        <v>0</v>
      </c>
      <c r="X57" s="8" t="n">
        <v>0</v>
      </c>
      <c r="Y57" s="8" t="n">
        <f aca="false">+AB57-AA57-Z57</f>
        <v>529</v>
      </c>
      <c r="Z57" s="8" t="n">
        <v>0</v>
      </c>
      <c r="AA57" s="8" t="n">
        <v>11</v>
      </c>
      <c r="AB57" s="8" t="n">
        <v>540</v>
      </c>
    </row>
    <row r="58" customFormat="false" ht="12.8" hidden="false" customHeight="false" outlineLevel="0" collapsed="false">
      <c r="A58" s="5" t="n">
        <v>28</v>
      </c>
      <c r="B58" s="5" t="n">
        <v>76</v>
      </c>
      <c r="C58" s="5" t="n">
        <v>27</v>
      </c>
      <c r="D58" s="5" t="s">
        <v>80</v>
      </c>
      <c r="E58" s="5" t="n">
        <v>375</v>
      </c>
      <c r="F58" s="5"/>
      <c r="G58" s="5" t="n">
        <v>115</v>
      </c>
      <c r="H58" s="5" t="n">
        <v>449</v>
      </c>
      <c r="I58" s="5" t="n">
        <v>37</v>
      </c>
      <c r="J58" s="6" t="n">
        <f aca="false">+E58-O58-T58</f>
        <v>372</v>
      </c>
      <c r="K58" s="6" t="n">
        <f aca="false">+F58-P58-U58</f>
        <v>0</v>
      </c>
      <c r="L58" s="6" t="n">
        <f aca="false">+G58-Q58-V58</f>
        <v>111</v>
      </c>
      <c r="M58" s="6" t="n">
        <f aca="false">+H58-R58-W58</f>
        <v>449</v>
      </c>
      <c r="N58" s="6" t="n">
        <f aca="false">+I58-S58-X58</f>
        <v>37</v>
      </c>
      <c r="O58" s="6" t="n">
        <v>0</v>
      </c>
      <c r="P58" s="6"/>
      <c r="Q58" s="6" t="n">
        <v>3</v>
      </c>
      <c r="R58" s="6" t="n">
        <v>0</v>
      </c>
      <c r="S58" s="6" t="n">
        <v>0</v>
      </c>
      <c r="T58" s="6" t="n">
        <v>3</v>
      </c>
      <c r="U58" s="6" t="n">
        <v>0</v>
      </c>
      <c r="V58" s="6" t="n">
        <v>1</v>
      </c>
      <c r="W58" s="6" t="n">
        <v>0</v>
      </c>
      <c r="X58" s="6" t="n">
        <v>0</v>
      </c>
      <c r="Y58" s="6" t="n">
        <f aca="false">+AB58-AA58-Z58</f>
        <v>969</v>
      </c>
      <c r="Z58" s="6" t="n">
        <v>4</v>
      </c>
      <c r="AA58" s="6" t="n">
        <v>3</v>
      </c>
      <c r="AB58" s="6" t="n">
        <v>976</v>
      </c>
    </row>
    <row r="59" customFormat="false" ht="12.8" hidden="false" customHeight="false" outlineLevel="0" collapsed="false">
      <c r="A59" s="7" t="n">
        <v>28</v>
      </c>
      <c r="B59" s="7" t="n">
        <v>76</v>
      </c>
      <c r="C59" s="7" t="n">
        <v>76</v>
      </c>
      <c r="D59" s="7" t="s">
        <v>81</v>
      </c>
      <c r="E59" s="7" t="n">
        <v>1160</v>
      </c>
      <c r="F59" s="7" t="n">
        <v>145</v>
      </c>
      <c r="G59" s="7" t="n">
        <v>200</v>
      </c>
      <c r="H59" s="7" t="n">
        <v>544</v>
      </c>
      <c r="I59" s="7" t="n">
        <v>49</v>
      </c>
      <c r="J59" s="8" t="n">
        <f aca="false">+E59-O59-T59</f>
        <v>1141</v>
      </c>
      <c r="K59" s="8" t="n">
        <f aca="false">+F59-P59-U59</f>
        <v>145</v>
      </c>
      <c r="L59" s="8" t="n">
        <f aca="false">+G59-Q59-V59</f>
        <v>198</v>
      </c>
      <c r="M59" s="8" t="n">
        <f aca="false">+H59-R59-W59</f>
        <v>525</v>
      </c>
      <c r="N59" s="8" t="n">
        <f aca="false">+I59-S59-X59</f>
        <v>49</v>
      </c>
      <c r="O59" s="8" t="n">
        <v>12</v>
      </c>
      <c r="P59" s="8"/>
      <c r="Q59" s="8" t="n">
        <v>1</v>
      </c>
      <c r="R59" s="8" t="n">
        <v>19</v>
      </c>
      <c r="S59" s="8" t="n">
        <v>0</v>
      </c>
      <c r="T59" s="8" t="n">
        <v>7</v>
      </c>
      <c r="U59" s="8" t="n">
        <v>0</v>
      </c>
      <c r="V59" s="8" t="n">
        <v>1</v>
      </c>
      <c r="W59" s="8" t="n">
        <v>0</v>
      </c>
      <c r="X59" s="8" t="n">
        <v>0</v>
      </c>
      <c r="Y59" s="8" t="n">
        <f aca="false">+AB59-AA59-Z59</f>
        <v>2058</v>
      </c>
      <c r="Z59" s="8" t="n">
        <v>8</v>
      </c>
      <c r="AA59" s="8" t="n">
        <v>32</v>
      </c>
      <c r="AB59" s="8" t="n">
        <v>2098</v>
      </c>
    </row>
    <row r="60" customFormat="false" ht="12.8" hidden="false" customHeight="false" outlineLevel="0" collapsed="false">
      <c r="A60" s="5" t="n">
        <v>75</v>
      </c>
      <c r="B60" s="5" t="n">
        <v>33</v>
      </c>
      <c r="C60" s="5" t="n">
        <v>24</v>
      </c>
      <c r="D60" s="5" t="s">
        <v>82</v>
      </c>
      <c r="E60" s="5" t="n">
        <v>346</v>
      </c>
      <c r="F60" s="5"/>
      <c r="G60" s="5" t="n">
        <v>65</v>
      </c>
      <c r="H60" s="5" t="n">
        <v>171</v>
      </c>
      <c r="I60" s="5" t="n">
        <v>75</v>
      </c>
      <c r="J60" s="6" t="n">
        <f aca="false">+E60-O60-T60</f>
        <v>332</v>
      </c>
      <c r="K60" s="6" t="n">
        <f aca="false">+F60-P60-U60</f>
        <v>0</v>
      </c>
      <c r="L60" s="6" t="n">
        <f aca="false">+G60-Q60-V60</f>
        <v>65</v>
      </c>
      <c r="M60" s="6" t="n">
        <f aca="false">+H60-R60-W60</f>
        <v>171</v>
      </c>
      <c r="N60" s="6" t="n">
        <f aca="false">+I60-S60-X60</f>
        <v>70</v>
      </c>
      <c r="O60" s="6" t="n">
        <v>14</v>
      </c>
      <c r="P60" s="6"/>
      <c r="Q60" s="6" t="n">
        <v>0</v>
      </c>
      <c r="R60" s="6" t="n">
        <v>0</v>
      </c>
      <c r="S60" s="6" t="n">
        <v>5</v>
      </c>
      <c r="T60" s="6" t="n">
        <v>0</v>
      </c>
      <c r="U60" s="6" t="n">
        <v>0</v>
      </c>
      <c r="V60" s="6" t="n">
        <v>0</v>
      </c>
      <c r="W60" s="6" t="n">
        <v>0</v>
      </c>
      <c r="X60" s="6" t="n">
        <v>0</v>
      </c>
      <c r="Y60" s="6" t="n">
        <f aca="false">+AB60-AA60-Z60</f>
        <v>638</v>
      </c>
      <c r="Z60" s="6" t="n">
        <v>0</v>
      </c>
      <c r="AA60" s="6" t="n">
        <v>19</v>
      </c>
      <c r="AB60" s="6" t="n">
        <v>657</v>
      </c>
    </row>
    <row r="61" customFormat="false" ht="12.8" hidden="false" customHeight="false" outlineLevel="0" collapsed="false">
      <c r="A61" s="7" t="n">
        <v>75</v>
      </c>
      <c r="B61" s="7" t="n">
        <v>33</v>
      </c>
      <c r="C61" s="7" t="n">
        <v>33</v>
      </c>
      <c r="D61" s="7" t="s">
        <v>83</v>
      </c>
      <c r="E61" s="7" t="n">
        <v>1151</v>
      </c>
      <c r="F61" s="7" t="n">
        <v>172</v>
      </c>
      <c r="G61" s="7" t="n">
        <v>155</v>
      </c>
      <c r="H61" s="7" t="n">
        <v>741</v>
      </c>
      <c r="I61" s="7" t="n">
        <v>192</v>
      </c>
      <c r="J61" s="8" t="n">
        <f aca="false">+E61-O61-T61</f>
        <v>1105</v>
      </c>
      <c r="K61" s="8" t="n">
        <f aca="false">+F61-P61-U61</f>
        <v>172</v>
      </c>
      <c r="L61" s="8" t="n">
        <f aca="false">+G61-Q61-V61</f>
        <v>155</v>
      </c>
      <c r="M61" s="8" t="n">
        <f aca="false">+H61-R61-W61</f>
        <v>693</v>
      </c>
      <c r="N61" s="8" t="n">
        <f aca="false">+I61-S61-X61</f>
        <v>172</v>
      </c>
      <c r="O61" s="8" t="n">
        <v>46</v>
      </c>
      <c r="P61" s="8"/>
      <c r="Q61" s="8" t="n">
        <v>0</v>
      </c>
      <c r="R61" s="8" t="n">
        <v>48</v>
      </c>
      <c r="S61" s="8" t="n">
        <v>20</v>
      </c>
      <c r="T61" s="8" t="n">
        <v>0</v>
      </c>
      <c r="U61" s="8" t="n">
        <v>0</v>
      </c>
      <c r="V61" s="8" t="n">
        <v>0</v>
      </c>
      <c r="W61" s="8" t="n">
        <v>0</v>
      </c>
      <c r="X61" s="8" t="n">
        <v>0</v>
      </c>
      <c r="Y61" s="8" t="n">
        <f aca="false">+AB61-AA61-Z61</f>
        <v>2297</v>
      </c>
      <c r="Z61" s="8" t="n">
        <v>0</v>
      </c>
      <c r="AA61" s="8" t="n">
        <v>114</v>
      </c>
      <c r="AB61" s="8" t="n">
        <v>2411</v>
      </c>
    </row>
    <row r="62" customFormat="false" ht="12.8" hidden="false" customHeight="false" outlineLevel="0" collapsed="false">
      <c r="A62" s="5" t="n">
        <v>75</v>
      </c>
      <c r="B62" s="5" t="n">
        <v>33</v>
      </c>
      <c r="C62" s="10" t="n">
        <v>40</v>
      </c>
      <c r="D62" s="5" t="s">
        <v>84</v>
      </c>
      <c r="E62" s="5" t="n">
        <v>477</v>
      </c>
      <c r="F62" s="5"/>
      <c r="G62" s="5" t="n">
        <v>64</v>
      </c>
      <c r="H62" s="5" t="n">
        <v>124</v>
      </c>
      <c r="I62" s="5"/>
      <c r="J62" s="6" t="n">
        <f aca="false">+E62-O62-T62</f>
        <v>460</v>
      </c>
      <c r="K62" s="6" t="n">
        <f aca="false">+F62-P62-U62</f>
        <v>0</v>
      </c>
      <c r="L62" s="6" t="n">
        <f aca="false">+G62-Q62-V62</f>
        <v>64</v>
      </c>
      <c r="M62" s="6" t="n">
        <f aca="false">+H62-R62-W62</f>
        <v>120</v>
      </c>
      <c r="N62" s="6" t="n">
        <f aca="false">+I62-S62-X62</f>
        <v>0</v>
      </c>
      <c r="O62" s="6" t="n">
        <v>17</v>
      </c>
      <c r="P62" s="6"/>
      <c r="Q62" s="6" t="n">
        <v>0</v>
      </c>
      <c r="R62" s="6" t="n">
        <v>4</v>
      </c>
      <c r="S62" s="6" t="n">
        <v>0</v>
      </c>
      <c r="T62" s="6" t="n">
        <v>0</v>
      </c>
      <c r="U62" s="6" t="n">
        <v>0</v>
      </c>
      <c r="V62" s="6" t="n">
        <v>0</v>
      </c>
      <c r="W62" s="6" t="n">
        <v>0</v>
      </c>
      <c r="X62" s="6" t="n">
        <v>0</v>
      </c>
      <c r="Y62" s="6" t="n">
        <f aca="false">+AB62-AA62-Z62</f>
        <v>644</v>
      </c>
      <c r="Z62" s="6" t="n">
        <v>0</v>
      </c>
      <c r="AA62" s="6" t="n">
        <v>21</v>
      </c>
      <c r="AB62" s="6" t="n">
        <v>665</v>
      </c>
    </row>
    <row r="63" customFormat="false" ht="12.8" hidden="false" customHeight="false" outlineLevel="0" collapsed="false">
      <c r="A63" s="7" t="n">
        <v>75</v>
      </c>
      <c r="B63" s="7" t="n">
        <v>33</v>
      </c>
      <c r="C63" s="9" t="n">
        <v>47</v>
      </c>
      <c r="D63" s="7" t="s">
        <v>85</v>
      </c>
      <c r="E63" s="7" t="n">
        <v>273</v>
      </c>
      <c r="F63" s="7" t="n">
        <v>60</v>
      </c>
      <c r="G63" s="7" t="n">
        <v>65</v>
      </c>
      <c r="H63" s="7" t="n">
        <v>214</v>
      </c>
      <c r="I63" s="7"/>
      <c r="J63" s="8" t="n">
        <f aca="false">+E63-O63-T63</f>
        <v>270</v>
      </c>
      <c r="K63" s="8" t="n">
        <f aca="false">+F63-P63-U63</f>
        <v>60</v>
      </c>
      <c r="L63" s="8" t="n">
        <f aca="false">+G63-Q63-V63</f>
        <v>63</v>
      </c>
      <c r="M63" s="8" t="n">
        <f aca="false">+H63-R63-W63</f>
        <v>210</v>
      </c>
      <c r="N63" s="8" t="n">
        <f aca="false">+I63-S63-X63</f>
        <v>0</v>
      </c>
      <c r="O63" s="8" t="n">
        <v>3</v>
      </c>
      <c r="P63" s="8"/>
      <c r="Q63" s="8" t="n">
        <v>2</v>
      </c>
      <c r="R63" s="8" t="n">
        <v>4</v>
      </c>
      <c r="S63" s="8" t="n">
        <v>0</v>
      </c>
      <c r="T63" s="8" t="n">
        <v>0</v>
      </c>
      <c r="U63" s="8" t="n">
        <v>0</v>
      </c>
      <c r="V63" s="8" t="n">
        <v>0</v>
      </c>
      <c r="W63" s="8" t="n">
        <v>0</v>
      </c>
      <c r="X63" s="8" t="n">
        <v>0</v>
      </c>
      <c r="Y63" s="8" t="n">
        <f aca="false">+AB63-AA63-Z63</f>
        <v>603</v>
      </c>
      <c r="Z63" s="8" t="n">
        <v>0</v>
      </c>
      <c r="AA63" s="8" t="n">
        <v>9</v>
      </c>
      <c r="AB63" s="8" t="n">
        <v>612</v>
      </c>
    </row>
    <row r="64" customFormat="false" ht="12.8" hidden="false" customHeight="false" outlineLevel="0" collapsed="false">
      <c r="A64" s="5" t="n">
        <v>75</v>
      </c>
      <c r="B64" s="5" t="n">
        <v>33</v>
      </c>
      <c r="C64" s="5" t="n">
        <v>64</v>
      </c>
      <c r="D64" s="5" t="s">
        <v>86</v>
      </c>
      <c r="E64" s="5" t="n">
        <v>613</v>
      </c>
      <c r="F64" s="5" t="n">
        <v>45</v>
      </c>
      <c r="G64" s="5" t="n">
        <v>110</v>
      </c>
      <c r="H64" s="5" t="n">
        <v>143</v>
      </c>
      <c r="I64" s="5" t="n">
        <v>130</v>
      </c>
      <c r="J64" s="6" t="n">
        <f aca="false">+E64-O64-T64</f>
        <v>579</v>
      </c>
      <c r="K64" s="6" t="n">
        <f aca="false">+F64-P64-U64</f>
        <v>45</v>
      </c>
      <c r="L64" s="6" t="n">
        <f aca="false">+G64-Q64-V64</f>
        <v>109</v>
      </c>
      <c r="M64" s="6" t="n">
        <f aca="false">+H64-R64-W64</f>
        <v>141</v>
      </c>
      <c r="N64" s="6" t="n">
        <f aca="false">+I64-S64-X64</f>
        <v>123</v>
      </c>
      <c r="O64" s="6" t="n">
        <v>34</v>
      </c>
      <c r="P64" s="6"/>
      <c r="Q64" s="6" t="n">
        <v>1</v>
      </c>
      <c r="R64" s="6" t="n">
        <v>2</v>
      </c>
      <c r="S64" s="6" t="n">
        <v>6</v>
      </c>
      <c r="T64" s="6" t="n">
        <v>0</v>
      </c>
      <c r="U64" s="6" t="n">
        <v>0</v>
      </c>
      <c r="V64" s="6" t="n">
        <v>0</v>
      </c>
      <c r="W64" s="6" t="n">
        <v>0</v>
      </c>
      <c r="X64" s="6" t="n">
        <v>1</v>
      </c>
      <c r="Y64" s="6" t="n">
        <f aca="false">+AB64-AA64-Z64</f>
        <v>997</v>
      </c>
      <c r="Z64" s="6" t="n">
        <v>1</v>
      </c>
      <c r="AA64" s="6" t="n">
        <v>43</v>
      </c>
      <c r="AB64" s="6" t="n">
        <v>1041</v>
      </c>
    </row>
    <row r="65" customFormat="false" ht="12.8" hidden="false" customHeight="false" outlineLevel="0" collapsed="false">
      <c r="A65" s="7" t="n">
        <v>75</v>
      </c>
      <c r="B65" s="7" t="n">
        <v>87</v>
      </c>
      <c r="C65" s="9" t="n">
        <v>19</v>
      </c>
      <c r="D65" s="7" t="s">
        <v>87</v>
      </c>
      <c r="E65" s="7" t="n">
        <v>237</v>
      </c>
      <c r="F65" s="7"/>
      <c r="G65" s="7" t="n">
        <v>57</v>
      </c>
      <c r="H65" s="7" t="n">
        <v>113</v>
      </c>
      <c r="I65" s="7"/>
      <c r="J65" s="8" t="n">
        <f aca="false">+E65-O65-T65</f>
        <v>229</v>
      </c>
      <c r="K65" s="8" t="n">
        <f aca="false">+F65-P65-U65</f>
        <v>0</v>
      </c>
      <c r="L65" s="8" t="n">
        <f aca="false">+G65-Q65-V65</f>
        <v>57</v>
      </c>
      <c r="M65" s="8" t="n">
        <f aca="false">+H65-R65-W65</f>
        <v>112</v>
      </c>
      <c r="N65" s="8" t="n">
        <f aca="false">+I65-S65-X65</f>
        <v>0</v>
      </c>
      <c r="O65" s="8" t="n">
        <v>8</v>
      </c>
      <c r="P65" s="8"/>
      <c r="Q65" s="8" t="n">
        <v>0</v>
      </c>
      <c r="R65" s="8" t="n">
        <v>1</v>
      </c>
      <c r="S65" s="8" t="n">
        <v>0</v>
      </c>
      <c r="T65" s="8" t="n">
        <v>0</v>
      </c>
      <c r="U65" s="8" t="n">
        <v>0</v>
      </c>
      <c r="V65" s="8" t="n">
        <v>0</v>
      </c>
      <c r="W65" s="8" t="n">
        <v>0</v>
      </c>
      <c r="X65" s="8" t="n">
        <v>0</v>
      </c>
      <c r="Y65" s="8" t="n">
        <f aca="false">+AB65-AA65-Z65</f>
        <v>398</v>
      </c>
      <c r="Z65" s="8" t="n">
        <v>0</v>
      </c>
      <c r="AA65" s="8" t="n">
        <v>9</v>
      </c>
      <c r="AB65" s="8" t="n">
        <v>407</v>
      </c>
    </row>
    <row r="66" customFormat="false" ht="12.8" hidden="false" customHeight="false" outlineLevel="0" collapsed="false">
      <c r="A66" s="5" t="n">
        <v>75</v>
      </c>
      <c r="B66" s="5" t="n">
        <v>87</v>
      </c>
      <c r="C66" s="10" t="n">
        <v>23</v>
      </c>
      <c r="D66" s="5" t="s">
        <v>88</v>
      </c>
      <c r="E66" s="5" t="n">
        <v>205</v>
      </c>
      <c r="F66" s="5"/>
      <c r="G66" s="5" t="n">
        <v>40</v>
      </c>
      <c r="H66" s="5"/>
      <c r="I66" s="5"/>
      <c r="J66" s="6" t="n">
        <f aca="false">+E66-O66-T66</f>
        <v>205</v>
      </c>
      <c r="K66" s="6" t="n">
        <f aca="false">+F66-P66-U66</f>
        <v>0</v>
      </c>
      <c r="L66" s="6" t="n">
        <f aca="false">+G66-Q66-V66</f>
        <v>40</v>
      </c>
      <c r="M66" s="6" t="n">
        <f aca="false">+H66-R66-W66</f>
        <v>0</v>
      </c>
      <c r="N66" s="6" t="n">
        <f aca="false">+I66-S66-X66</f>
        <v>0</v>
      </c>
      <c r="O66" s="6" t="n">
        <v>0</v>
      </c>
      <c r="P66" s="6"/>
      <c r="Q66" s="6" t="n">
        <v>0</v>
      </c>
      <c r="R66" s="6" t="n">
        <v>0</v>
      </c>
      <c r="S66" s="6" t="n">
        <v>0</v>
      </c>
      <c r="T66" s="6" t="n">
        <v>0</v>
      </c>
      <c r="U66" s="6" t="n">
        <v>0</v>
      </c>
      <c r="V66" s="6" t="n">
        <v>0</v>
      </c>
      <c r="W66" s="6" t="n">
        <v>0</v>
      </c>
      <c r="X66" s="6" t="n">
        <v>0</v>
      </c>
      <c r="Y66" s="6" t="n">
        <f aca="false">+AB66-AA66-Z66</f>
        <v>245</v>
      </c>
      <c r="Z66" s="6" t="n">
        <v>0</v>
      </c>
      <c r="AA66" s="6" t="n">
        <v>0</v>
      </c>
      <c r="AB66" s="6" t="n">
        <v>245</v>
      </c>
    </row>
    <row r="67" customFormat="false" ht="12.8" hidden="false" customHeight="false" outlineLevel="0" collapsed="false">
      <c r="A67" s="7" t="n">
        <v>75</v>
      </c>
      <c r="B67" s="7" t="n">
        <v>87</v>
      </c>
      <c r="C67" s="7" t="n">
        <v>87</v>
      </c>
      <c r="D67" s="7" t="s">
        <v>89</v>
      </c>
      <c r="E67" s="7" t="n">
        <v>332</v>
      </c>
      <c r="F67" s="7" t="n">
        <v>40</v>
      </c>
      <c r="G67" s="7" t="n">
        <v>50</v>
      </c>
      <c r="H67" s="7" t="n">
        <v>210</v>
      </c>
      <c r="I67" s="7" t="n">
        <v>34</v>
      </c>
      <c r="J67" s="8" t="n">
        <f aca="false">+E67-O67-T67</f>
        <v>324</v>
      </c>
      <c r="K67" s="8" t="n">
        <f aca="false">+F67-P67-U67</f>
        <v>40</v>
      </c>
      <c r="L67" s="8" t="n">
        <f aca="false">+G67-Q67-V67</f>
        <v>49</v>
      </c>
      <c r="M67" s="8" t="n">
        <f aca="false">+H67-R67-W67</f>
        <v>210</v>
      </c>
      <c r="N67" s="8" t="n">
        <f aca="false">+I67-S67-X67</f>
        <v>34</v>
      </c>
      <c r="O67" s="8" t="n">
        <v>8</v>
      </c>
      <c r="P67" s="8"/>
      <c r="Q67" s="8" t="n">
        <v>1</v>
      </c>
      <c r="R67" s="8" t="n">
        <v>0</v>
      </c>
      <c r="S67" s="8" t="n">
        <v>0</v>
      </c>
      <c r="T67" s="8" t="n">
        <v>0</v>
      </c>
      <c r="U67" s="8" t="n">
        <v>0</v>
      </c>
      <c r="V67" s="8" t="n">
        <v>0</v>
      </c>
      <c r="W67" s="8" t="n">
        <v>0</v>
      </c>
      <c r="X67" s="8" t="n">
        <v>0</v>
      </c>
      <c r="Y67" s="8" t="n">
        <f aca="false">+AB67-AA67-Z67</f>
        <v>657</v>
      </c>
      <c r="Z67" s="8" t="n">
        <v>0</v>
      </c>
      <c r="AA67" s="8" t="n">
        <v>9</v>
      </c>
      <c r="AB67" s="8" t="n">
        <v>666</v>
      </c>
    </row>
    <row r="68" customFormat="false" ht="12.8" hidden="false" customHeight="false" outlineLevel="0" collapsed="false">
      <c r="A68" s="5" t="n">
        <v>75</v>
      </c>
      <c r="B68" s="5" t="n">
        <v>86</v>
      </c>
      <c r="C68" s="10" t="n">
        <v>16</v>
      </c>
      <c r="D68" s="5" t="s">
        <v>90</v>
      </c>
      <c r="E68" s="5" t="n">
        <v>280</v>
      </c>
      <c r="F68" s="5"/>
      <c r="G68" s="5" t="n">
        <v>58</v>
      </c>
      <c r="H68" s="5" t="n">
        <v>317</v>
      </c>
      <c r="I68" s="5"/>
      <c r="J68" s="6" t="n">
        <f aca="false">+E68-O68-T68</f>
        <v>265</v>
      </c>
      <c r="K68" s="6" t="n">
        <f aca="false">+F68-P68-U68</f>
        <v>0</v>
      </c>
      <c r="L68" s="6" t="n">
        <f aca="false">+G68-Q68-V68</f>
        <v>58</v>
      </c>
      <c r="M68" s="6" t="n">
        <f aca="false">+H68-R68-W68</f>
        <v>314</v>
      </c>
      <c r="N68" s="6" t="n">
        <f aca="false">+I68-S68-X68</f>
        <v>0</v>
      </c>
      <c r="O68" s="6" t="n">
        <v>15</v>
      </c>
      <c r="P68" s="6"/>
      <c r="Q68" s="6" t="n">
        <v>0</v>
      </c>
      <c r="R68" s="6" t="n">
        <v>2</v>
      </c>
      <c r="S68" s="6" t="n">
        <v>0</v>
      </c>
      <c r="T68" s="6" t="n">
        <v>0</v>
      </c>
      <c r="U68" s="6" t="n">
        <v>0</v>
      </c>
      <c r="V68" s="6" t="n">
        <v>0</v>
      </c>
      <c r="W68" s="6" t="n">
        <v>1</v>
      </c>
      <c r="X68" s="6" t="n">
        <v>0</v>
      </c>
      <c r="Y68" s="6" t="n">
        <f aca="false">+AB68-AA68-Z68</f>
        <v>637</v>
      </c>
      <c r="Z68" s="6" t="n">
        <v>1</v>
      </c>
      <c r="AA68" s="6" t="n">
        <v>17</v>
      </c>
      <c r="AB68" s="6" t="n">
        <v>655</v>
      </c>
    </row>
    <row r="69" customFormat="false" ht="12.8" hidden="false" customHeight="false" outlineLevel="0" collapsed="false">
      <c r="A69" s="7" t="n">
        <v>75</v>
      </c>
      <c r="B69" s="7" t="n">
        <v>86</v>
      </c>
      <c r="C69" s="9" t="n">
        <v>17</v>
      </c>
      <c r="D69" s="7" t="s">
        <v>91</v>
      </c>
      <c r="E69" s="7" t="n">
        <v>610</v>
      </c>
      <c r="F69" s="7" t="n">
        <v>50</v>
      </c>
      <c r="G69" s="7" t="n">
        <v>65</v>
      </c>
      <c r="H69" s="7" t="n">
        <v>145</v>
      </c>
      <c r="I69" s="7"/>
      <c r="J69" s="8" t="n">
        <f aca="false">+E69-O69-T69</f>
        <v>568</v>
      </c>
      <c r="K69" s="8" t="n">
        <f aca="false">+F69-P69-U69</f>
        <v>50</v>
      </c>
      <c r="L69" s="8" t="n">
        <f aca="false">+G69-Q69-V69</f>
        <v>65</v>
      </c>
      <c r="M69" s="8" t="n">
        <f aca="false">+H69-R69-W69</f>
        <v>137</v>
      </c>
      <c r="N69" s="8" t="n">
        <f aca="false">+I69-S69-X69</f>
        <v>0</v>
      </c>
      <c r="O69" s="8" t="n">
        <v>24</v>
      </c>
      <c r="P69" s="8"/>
      <c r="Q69" s="8" t="n">
        <v>0</v>
      </c>
      <c r="R69" s="8" t="n">
        <v>7</v>
      </c>
      <c r="S69" s="8" t="n">
        <v>0</v>
      </c>
      <c r="T69" s="8" t="n">
        <v>18</v>
      </c>
      <c r="U69" s="8" t="n">
        <v>0</v>
      </c>
      <c r="V69" s="8" t="n">
        <v>0</v>
      </c>
      <c r="W69" s="8" t="n">
        <v>1</v>
      </c>
      <c r="X69" s="8" t="n">
        <v>0</v>
      </c>
      <c r="Y69" s="8" t="n">
        <f aca="false">+AB69-AA69-Z69</f>
        <v>820</v>
      </c>
      <c r="Z69" s="8" t="n">
        <v>19</v>
      </c>
      <c r="AA69" s="8" t="n">
        <v>31</v>
      </c>
      <c r="AB69" s="8" t="n">
        <v>870</v>
      </c>
    </row>
    <row r="70" customFormat="false" ht="12.8" hidden="false" customHeight="false" outlineLevel="0" collapsed="false">
      <c r="A70" s="5" t="n">
        <v>75</v>
      </c>
      <c r="B70" s="5" t="n">
        <v>86</v>
      </c>
      <c r="C70" s="5" t="n">
        <v>79</v>
      </c>
      <c r="D70" s="5" t="s">
        <v>92</v>
      </c>
      <c r="E70" s="5" t="n">
        <v>304</v>
      </c>
      <c r="F70" s="5" t="n">
        <v>30</v>
      </c>
      <c r="G70" s="5" t="n">
        <v>59</v>
      </c>
      <c r="H70" s="5" t="n">
        <v>179</v>
      </c>
      <c r="I70" s="5" t="n">
        <v>92</v>
      </c>
      <c r="J70" s="6" t="n">
        <f aca="false">+E70-O70-T70</f>
        <v>280</v>
      </c>
      <c r="K70" s="6" t="n">
        <f aca="false">+F70-P70-U70</f>
        <v>30</v>
      </c>
      <c r="L70" s="6" t="n">
        <f aca="false">+G70-Q70-V70</f>
        <v>55</v>
      </c>
      <c r="M70" s="6" t="n">
        <f aca="false">+H70-R70-W70</f>
        <v>179</v>
      </c>
      <c r="N70" s="6" t="n">
        <f aca="false">+I70-S70-X70</f>
        <v>92</v>
      </c>
      <c r="O70" s="6" t="n">
        <v>18</v>
      </c>
      <c r="P70" s="6"/>
      <c r="Q70" s="6" t="n">
        <v>3</v>
      </c>
      <c r="R70" s="6" t="n">
        <v>0</v>
      </c>
      <c r="S70" s="6" t="n">
        <v>0</v>
      </c>
      <c r="T70" s="6" t="n">
        <v>6</v>
      </c>
      <c r="U70" s="6" t="n">
        <v>0</v>
      </c>
      <c r="V70" s="6" t="n">
        <v>1</v>
      </c>
      <c r="W70" s="6" t="n">
        <v>0</v>
      </c>
      <c r="X70" s="6" t="n">
        <v>0</v>
      </c>
      <c r="Y70" s="6" t="n">
        <f aca="false">+AB70-AA70-Z70</f>
        <v>636</v>
      </c>
      <c r="Z70" s="6" t="n">
        <v>7</v>
      </c>
      <c r="AA70" s="6" t="n">
        <v>21</v>
      </c>
      <c r="AB70" s="6" t="n">
        <v>664</v>
      </c>
    </row>
    <row r="71" customFormat="false" ht="12.8" hidden="false" customHeight="false" outlineLevel="0" collapsed="false">
      <c r="A71" s="7" t="n">
        <v>75</v>
      </c>
      <c r="B71" s="7" t="n">
        <v>86</v>
      </c>
      <c r="C71" s="7" t="n">
        <v>86</v>
      </c>
      <c r="D71" s="7" t="s">
        <v>93</v>
      </c>
      <c r="E71" s="7" t="n">
        <v>283</v>
      </c>
      <c r="F71" s="7" t="n">
        <v>108</v>
      </c>
      <c r="G71" s="7" t="n">
        <v>80</v>
      </c>
      <c r="H71" s="7" t="n">
        <v>228</v>
      </c>
      <c r="I71" s="7" t="n">
        <v>114</v>
      </c>
      <c r="J71" s="8" t="n">
        <f aca="false">+E71-O71-T71</f>
        <v>283</v>
      </c>
      <c r="K71" s="8" t="n">
        <f aca="false">+F71-P71-U71</f>
        <v>108</v>
      </c>
      <c r="L71" s="8" t="n">
        <f aca="false">+G71-Q71-V71</f>
        <v>78</v>
      </c>
      <c r="M71" s="8" t="n">
        <f aca="false">+H71-R71-W71</f>
        <v>228</v>
      </c>
      <c r="N71" s="8" t="n">
        <f aca="false">+I71-S71-X71</f>
        <v>114</v>
      </c>
      <c r="O71" s="8" t="n">
        <v>0</v>
      </c>
      <c r="P71" s="8"/>
      <c r="Q71" s="8" t="n">
        <v>2</v>
      </c>
      <c r="R71" s="8" t="n">
        <v>0</v>
      </c>
      <c r="S71" s="8" t="n">
        <v>0</v>
      </c>
      <c r="T71" s="8" t="n">
        <v>0</v>
      </c>
      <c r="U71" s="8" t="n">
        <v>0</v>
      </c>
      <c r="V71" s="8" t="n">
        <v>0</v>
      </c>
      <c r="W71" s="8" t="n">
        <v>0</v>
      </c>
      <c r="X71" s="8" t="n">
        <v>0</v>
      </c>
      <c r="Y71" s="8" t="n">
        <f aca="false">+AB71-AA71-Z71</f>
        <v>811</v>
      </c>
      <c r="Z71" s="8" t="n">
        <v>0</v>
      </c>
      <c r="AA71" s="8" t="n">
        <v>2</v>
      </c>
      <c r="AB71" s="8" t="n">
        <v>813</v>
      </c>
    </row>
    <row r="72" customFormat="false" ht="12.8" hidden="false" customHeight="false" outlineLevel="0" collapsed="false">
      <c r="A72" s="5" t="n">
        <v>76</v>
      </c>
      <c r="B72" s="5" t="n">
        <v>34</v>
      </c>
      <c r="C72" s="10" t="n">
        <v>11</v>
      </c>
      <c r="D72" s="5" t="s">
        <v>94</v>
      </c>
      <c r="E72" s="5" t="n">
        <v>360</v>
      </c>
      <c r="F72" s="5"/>
      <c r="G72" s="5" t="n">
        <v>60</v>
      </c>
      <c r="H72" s="5" t="n">
        <v>83</v>
      </c>
      <c r="I72" s="5"/>
      <c r="J72" s="6" t="n">
        <f aca="false">+E72-O72-T72</f>
        <v>357</v>
      </c>
      <c r="K72" s="6" t="n">
        <f aca="false">+F72-P72-U72</f>
        <v>0</v>
      </c>
      <c r="L72" s="6" t="n">
        <f aca="false">+G72-Q72-V72</f>
        <v>60</v>
      </c>
      <c r="M72" s="6" t="n">
        <f aca="false">+H72-R72-W72</f>
        <v>79</v>
      </c>
      <c r="N72" s="6" t="n">
        <f aca="false">+I72-S72-X72</f>
        <v>0</v>
      </c>
      <c r="O72" s="6" t="n">
        <v>3</v>
      </c>
      <c r="P72" s="6"/>
      <c r="Q72" s="6" t="n">
        <v>0</v>
      </c>
      <c r="R72" s="6" t="n">
        <v>4</v>
      </c>
      <c r="S72" s="6" t="n">
        <v>0</v>
      </c>
      <c r="T72" s="6" t="n">
        <v>0</v>
      </c>
      <c r="U72" s="6" t="n">
        <v>0</v>
      </c>
      <c r="V72" s="6" t="n">
        <v>0</v>
      </c>
      <c r="W72" s="6" t="n">
        <v>0</v>
      </c>
      <c r="X72" s="6" t="n">
        <v>0</v>
      </c>
      <c r="Y72" s="6" t="n">
        <f aca="false">+AB72-AA72-Z72</f>
        <v>496</v>
      </c>
      <c r="Z72" s="6" t="n">
        <v>0</v>
      </c>
      <c r="AA72" s="6" t="n">
        <v>7</v>
      </c>
      <c r="AB72" s="6" t="n">
        <v>503</v>
      </c>
    </row>
    <row r="73" customFormat="false" ht="12.8" hidden="false" customHeight="false" outlineLevel="0" collapsed="false">
      <c r="A73" s="7" t="n">
        <v>76</v>
      </c>
      <c r="B73" s="7" t="n">
        <v>34</v>
      </c>
      <c r="C73" s="7" t="n">
        <v>30</v>
      </c>
      <c r="D73" s="7" t="s">
        <v>95</v>
      </c>
      <c r="E73" s="7" t="n">
        <v>649</v>
      </c>
      <c r="F73" s="7" t="n">
        <v>66</v>
      </c>
      <c r="G73" s="7" t="n">
        <v>63</v>
      </c>
      <c r="H73" s="7" t="n">
        <v>165</v>
      </c>
      <c r="I73" s="7" t="n">
        <v>97</v>
      </c>
      <c r="J73" s="8" t="n">
        <f aca="false">+E73-O73-T73</f>
        <v>624</v>
      </c>
      <c r="K73" s="8" t="n">
        <f aca="false">+F73-P73-U73</f>
        <v>66</v>
      </c>
      <c r="L73" s="8" t="n">
        <f aca="false">+G73-Q73-V73</f>
        <v>63</v>
      </c>
      <c r="M73" s="8" t="n">
        <f aca="false">+H73-R73-W73</f>
        <v>165</v>
      </c>
      <c r="N73" s="8" t="n">
        <f aca="false">+I73-S73-X73</f>
        <v>97</v>
      </c>
      <c r="O73" s="8" t="n">
        <v>25</v>
      </c>
      <c r="P73" s="8"/>
      <c r="Q73" s="8" t="n">
        <v>0</v>
      </c>
      <c r="R73" s="8" t="n">
        <v>0</v>
      </c>
      <c r="S73" s="8" t="n">
        <v>0</v>
      </c>
      <c r="T73" s="8" t="n">
        <v>0</v>
      </c>
      <c r="U73" s="8" t="n">
        <v>0</v>
      </c>
      <c r="V73" s="8" t="n">
        <v>0</v>
      </c>
      <c r="W73" s="8" t="n">
        <v>0</v>
      </c>
      <c r="X73" s="8" t="n">
        <v>0</v>
      </c>
      <c r="Y73" s="8" t="n">
        <f aca="false">+AB73-AA73-Z73</f>
        <v>1015</v>
      </c>
      <c r="Z73" s="8" t="n">
        <v>0</v>
      </c>
      <c r="AA73" s="8" t="n">
        <v>25</v>
      </c>
      <c r="AB73" s="8" t="n">
        <v>1040</v>
      </c>
    </row>
    <row r="74" customFormat="false" ht="12.8" hidden="false" customHeight="false" outlineLevel="0" collapsed="false">
      <c r="A74" s="5" t="n">
        <v>76</v>
      </c>
      <c r="B74" s="5" t="n">
        <v>34</v>
      </c>
      <c r="C74" s="5" t="n">
        <v>34</v>
      </c>
      <c r="D74" s="5" t="s">
        <v>96</v>
      </c>
      <c r="E74" s="5" t="n">
        <v>804</v>
      </c>
      <c r="F74" s="5" t="n">
        <v>95</v>
      </c>
      <c r="G74" s="5" t="n">
        <v>60</v>
      </c>
      <c r="H74" s="5" t="n">
        <v>662</v>
      </c>
      <c r="I74" s="5" t="n">
        <v>85</v>
      </c>
      <c r="J74" s="6" t="n">
        <f aca="false">+E74-O74-T74</f>
        <v>792</v>
      </c>
      <c r="K74" s="6" t="n">
        <f aca="false">+F74-P74-U74</f>
        <v>95</v>
      </c>
      <c r="L74" s="6" t="n">
        <f aca="false">+G74-Q74-V74</f>
        <v>60</v>
      </c>
      <c r="M74" s="6" t="n">
        <f aca="false">+H74-R74-W74</f>
        <v>658</v>
      </c>
      <c r="N74" s="6" t="n">
        <f aca="false">+I74-S74-X74</f>
        <v>85</v>
      </c>
      <c r="O74" s="6" t="n">
        <v>12</v>
      </c>
      <c r="P74" s="6"/>
      <c r="Q74" s="6" t="n">
        <v>0</v>
      </c>
      <c r="R74" s="6" t="n">
        <v>4</v>
      </c>
      <c r="S74" s="6" t="n">
        <v>0</v>
      </c>
      <c r="T74" s="6" t="n">
        <v>0</v>
      </c>
      <c r="U74" s="6" t="n">
        <v>0</v>
      </c>
      <c r="V74" s="6" t="n">
        <v>0</v>
      </c>
      <c r="W74" s="6" t="n">
        <v>0</v>
      </c>
      <c r="X74" s="6" t="n">
        <v>0</v>
      </c>
      <c r="Y74" s="6" t="n">
        <f aca="false">+AB74-AA74-Z74</f>
        <v>1690</v>
      </c>
      <c r="Z74" s="6" t="n">
        <v>0</v>
      </c>
      <c r="AA74" s="6" t="n">
        <v>16</v>
      </c>
      <c r="AB74" s="6" t="n">
        <v>1706</v>
      </c>
    </row>
    <row r="75" customFormat="false" ht="12.8" hidden="false" customHeight="false" outlineLevel="0" collapsed="false">
      <c r="A75" s="7" t="n">
        <v>76</v>
      </c>
      <c r="B75" s="7" t="n">
        <v>34</v>
      </c>
      <c r="C75" s="9" t="n">
        <v>48</v>
      </c>
      <c r="D75" s="7" t="s">
        <v>97</v>
      </c>
      <c r="E75" s="7" t="n">
        <v>100</v>
      </c>
      <c r="F75" s="7"/>
      <c r="G75" s="7" t="n">
        <v>38</v>
      </c>
      <c r="H75" s="7" t="n">
        <v>33</v>
      </c>
      <c r="I75" s="7"/>
      <c r="J75" s="8" t="n">
        <f aca="false">+E75-O75-T75</f>
        <v>100</v>
      </c>
      <c r="K75" s="8" t="n">
        <f aca="false">+F75-P75-U75</f>
        <v>0</v>
      </c>
      <c r="L75" s="8" t="n">
        <f aca="false">+G75-Q75-V75</f>
        <v>38</v>
      </c>
      <c r="M75" s="8" t="n">
        <f aca="false">+H75-R75-W75</f>
        <v>33</v>
      </c>
      <c r="N75" s="8" t="n">
        <f aca="false">+I75-S75-X75</f>
        <v>0</v>
      </c>
      <c r="O75" s="8" t="n">
        <v>0</v>
      </c>
      <c r="P75" s="8"/>
      <c r="Q75" s="8" t="n">
        <v>0</v>
      </c>
      <c r="R75" s="8" t="n">
        <v>0</v>
      </c>
      <c r="S75" s="8" t="n">
        <v>0</v>
      </c>
      <c r="T75" s="8" t="n">
        <v>0</v>
      </c>
      <c r="U75" s="8" t="n">
        <v>0</v>
      </c>
      <c r="V75" s="8" t="n">
        <v>0</v>
      </c>
      <c r="W75" s="8" t="n">
        <v>0</v>
      </c>
      <c r="X75" s="8" t="n">
        <v>0</v>
      </c>
      <c r="Y75" s="8" t="n">
        <f aca="false">+AB75-AA75-Z75</f>
        <v>171</v>
      </c>
      <c r="Z75" s="8" t="n">
        <v>0</v>
      </c>
      <c r="AA75" s="8" t="n">
        <v>0</v>
      </c>
      <c r="AB75" s="8" t="n">
        <v>171</v>
      </c>
    </row>
    <row r="76" customFormat="false" ht="12.8" hidden="false" customHeight="false" outlineLevel="0" collapsed="false">
      <c r="A76" s="5" t="n">
        <v>76</v>
      </c>
      <c r="B76" s="5" t="n">
        <v>34</v>
      </c>
      <c r="C76" s="5" t="n">
        <v>66</v>
      </c>
      <c r="D76" s="5" t="s">
        <v>98</v>
      </c>
      <c r="E76" s="5" t="n">
        <v>372</v>
      </c>
      <c r="F76" s="5"/>
      <c r="G76" s="5" t="n">
        <v>65</v>
      </c>
      <c r="H76" s="5" t="n">
        <v>111</v>
      </c>
      <c r="I76" s="5" t="n">
        <v>60</v>
      </c>
      <c r="J76" s="6" t="n">
        <f aca="false">+E76-O76-T76</f>
        <v>372</v>
      </c>
      <c r="K76" s="6" t="n">
        <f aca="false">+F76-P76-U76</f>
        <v>0</v>
      </c>
      <c r="L76" s="6" t="n">
        <f aca="false">+G76-Q76-V76</f>
        <v>65</v>
      </c>
      <c r="M76" s="6" t="n">
        <f aca="false">+H76-R76-W76</f>
        <v>111</v>
      </c>
      <c r="N76" s="6" t="n">
        <f aca="false">+I76-S76-X76</f>
        <v>60</v>
      </c>
      <c r="O76" s="6" t="n">
        <v>0</v>
      </c>
      <c r="P76" s="6"/>
      <c r="Q76" s="6" t="n">
        <v>0</v>
      </c>
      <c r="R76" s="6" t="n">
        <v>0</v>
      </c>
      <c r="S76" s="6" t="n">
        <v>0</v>
      </c>
      <c r="T76" s="6" t="n">
        <v>0</v>
      </c>
      <c r="U76" s="6" t="n">
        <v>0</v>
      </c>
      <c r="V76" s="6" t="n">
        <v>0</v>
      </c>
      <c r="W76" s="6" t="n">
        <v>0</v>
      </c>
      <c r="X76" s="6" t="n">
        <v>0</v>
      </c>
      <c r="Y76" s="6" t="n">
        <f aca="false">+AB76-AA76-Z76</f>
        <v>608</v>
      </c>
      <c r="Z76" s="6" t="n">
        <v>0</v>
      </c>
      <c r="AA76" s="6" t="n">
        <v>0</v>
      </c>
      <c r="AB76" s="6" t="n">
        <v>608</v>
      </c>
    </row>
    <row r="77" customFormat="false" ht="12.8" hidden="false" customHeight="false" outlineLevel="0" collapsed="false">
      <c r="A77" s="7" t="n">
        <v>76</v>
      </c>
      <c r="B77" s="7" t="n">
        <v>31</v>
      </c>
      <c r="C77" s="9" t="n">
        <v>9</v>
      </c>
      <c r="D77" s="7" t="s">
        <v>99</v>
      </c>
      <c r="E77" s="7" t="n">
        <v>232</v>
      </c>
      <c r="F77" s="7"/>
      <c r="G77" s="7" t="n">
        <v>27</v>
      </c>
      <c r="H77" s="7" t="n">
        <v>65</v>
      </c>
      <c r="I77" s="7"/>
      <c r="J77" s="8" t="n">
        <f aca="false">+E77-O77-T77</f>
        <v>208</v>
      </c>
      <c r="K77" s="8" t="n">
        <f aca="false">+F77-P77-U77</f>
        <v>0</v>
      </c>
      <c r="L77" s="8" t="n">
        <f aca="false">+G77-Q77-V77</f>
        <v>25</v>
      </c>
      <c r="M77" s="8" t="n">
        <f aca="false">+H77-R77-W77</f>
        <v>64</v>
      </c>
      <c r="N77" s="8" t="n">
        <f aca="false">+I77-S77-X77</f>
        <v>0</v>
      </c>
      <c r="O77" s="8" t="n">
        <v>24</v>
      </c>
      <c r="P77" s="8"/>
      <c r="Q77" s="8" t="n">
        <v>2</v>
      </c>
      <c r="R77" s="8" t="n">
        <v>1</v>
      </c>
      <c r="S77" s="8" t="n">
        <v>0</v>
      </c>
      <c r="T77" s="8" t="n">
        <v>0</v>
      </c>
      <c r="U77" s="8" t="n">
        <v>0</v>
      </c>
      <c r="V77" s="8" t="n">
        <v>0</v>
      </c>
      <c r="W77" s="8" t="n">
        <v>0</v>
      </c>
      <c r="X77" s="8" t="n">
        <v>0</v>
      </c>
      <c r="Y77" s="8" t="n">
        <f aca="false">+AB77-AA77-Z77</f>
        <v>297</v>
      </c>
      <c r="Z77" s="8" t="n">
        <v>0</v>
      </c>
      <c r="AA77" s="8" t="n">
        <v>27</v>
      </c>
      <c r="AB77" s="8" t="n">
        <v>324</v>
      </c>
    </row>
    <row r="78" customFormat="false" ht="12.8" hidden="false" customHeight="false" outlineLevel="0" collapsed="false">
      <c r="A78" s="5" t="n">
        <v>76</v>
      </c>
      <c r="B78" s="5" t="n">
        <v>31</v>
      </c>
      <c r="C78" s="10" t="n">
        <v>12</v>
      </c>
      <c r="D78" s="5" t="s">
        <v>100</v>
      </c>
      <c r="E78" s="5" t="n">
        <v>219</v>
      </c>
      <c r="F78" s="5"/>
      <c r="G78" s="5" t="n">
        <v>60</v>
      </c>
      <c r="H78" s="5" t="n">
        <v>39</v>
      </c>
      <c r="I78" s="5"/>
      <c r="J78" s="6" t="n">
        <f aca="false">+E78-O78-T78</f>
        <v>215</v>
      </c>
      <c r="K78" s="6" t="n">
        <f aca="false">+F78-P78-U78</f>
        <v>0</v>
      </c>
      <c r="L78" s="6" t="n">
        <f aca="false">+G78-Q78-V78</f>
        <v>56</v>
      </c>
      <c r="M78" s="6" t="n">
        <f aca="false">+H78-R78-W78</f>
        <v>39</v>
      </c>
      <c r="N78" s="6" t="n">
        <f aca="false">+I78-S78-X78</f>
        <v>0</v>
      </c>
      <c r="O78" s="6" t="n">
        <v>4</v>
      </c>
      <c r="P78" s="6"/>
      <c r="Q78" s="6" t="n">
        <v>0</v>
      </c>
      <c r="R78" s="6" t="n">
        <v>0</v>
      </c>
      <c r="S78" s="6" t="n">
        <v>0</v>
      </c>
      <c r="T78" s="6" t="n">
        <v>0</v>
      </c>
      <c r="U78" s="6" t="n">
        <v>0</v>
      </c>
      <c r="V78" s="6" t="n">
        <v>4</v>
      </c>
      <c r="W78" s="6" t="n">
        <v>0</v>
      </c>
      <c r="X78" s="6" t="n">
        <v>0</v>
      </c>
      <c r="Y78" s="6" t="n">
        <f aca="false">+AB78-AA78-Z78</f>
        <v>310</v>
      </c>
      <c r="Z78" s="6" t="n">
        <v>4</v>
      </c>
      <c r="AA78" s="6" t="n">
        <v>4</v>
      </c>
      <c r="AB78" s="6" t="n">
        <v>318</v>
      </c>
    </row>
    <row r="79" customFormat="false" ht="12.8" hidden="false" customHeight="false" outlineLevel="0" collapsed="false">
      <c r="A79" s="7" t="n">
        <v>76</v>
      </c>
      <c r="B79" s="7" t="n">
        <v>31</v>
      </c>
      <c r="C79" s="9" t="n">
        <v>32</v>
      </c>
      <c r="D79" s="7" t="s">
        <v>101</v>
      </c>
      <c r="E79" s="7" t="n">
        <v>210</v>
      </c>
      <c r="F79" s="7"/>
      <c r="G79" s="7" t="n">
        <v>40</v>
      </c>
      <c r="H79" s="7" t="n">
        <v>110</v>
      </c>
      <c r="I79" s="7"/>
      <c r="J79" s="8" t="n">
        <f aca="false">+E79-O79-T79</f>
        <v>199</v>
      </c>
      <c r="K79" s="8" t="n">
        <f aca="false">+F79-P79-U79</f>
        <v>0</v>
      </c>
      <c r="L79" s="8" t="n">
        <f aca="false">+G79-Q79-V79</f>
        <v>37</v>
      </c>
      <c r="M79" s="8" t="n">
        <f aca="false">+H79-R79-W79</f>
        <v>107</v>
      </c>
      <c r="N79" s="8" t="n">
        <f aca="false">+I79-S79-X79</f>
        <v>0</v>
      </c>
      <c r="O79" s="8" t="n">
        <v>11</v>
      </c>
      <c r="P79" s="8"/>
      <c r="Q79" s="8" t="n">
        <v>3</v>
      </c>
      <c r="R79" s="8" t="n">
        <v>3</v>
      </c>
      <c r="S79" s="8" t="n">
        <v>0</v>
      </c>
      <c r="T79" s="8" t="n">
        <v>0</v>
      </c>
      <c r="U79" s="8" t="n">
        <v>0</v>
      </c>
      <c r="V79" s="8" t="n">
        <v>0</v>
      </c>
      <c r="W79" s="8" t="n">
        <v>0</v>
      </c>
      <c r="X79" s="8" t="n">
        <v>0</v>
      </c>
      <c r="Y79" s="8" t="n">
        <f aca="false">+AB79-AA79-Z79</f>
        <v>343</v>
      </c>
      <c r="Z79" s="8" t="n">
        <v>0</v>
      </c>
      <c r="AA79" s="8" t="n">
        <v>17</v>
      </c>
      <c r="AB79" s="8" t="n">
        <v>360</v>
      </c>
    </row>
    <row r="80" customFormat="false" ht="12.8" hidden="false" customHeight="false" outlineLevel="0" collapsed="false">
      <c r="A80" s="5" t="n">
        <v>76</v>
      </c>
      <c r="B80" s="5" t="n">
        <v>31</v>
      </c>
      <c r="C80" s="5" t="n">
        <v>31</v>
      </c>
      <c r="D80" s="5" t="s">
        <v>102</v>
      </c>
      <c r="E80" s="5" t="n">
        <v>831</v>
      </c>
      <c r="F80" s="5" t="n">
        <v>209</v>
      </c>
      <c r="G80" s="5" t="n">
        <v>109</v>
      </c>
      <c r="H80" s="5" t="n">
        <v>659</v>
      </c>
      <c r="I80" s="5" t="n">
        <v>248</v>
      </c>
      <c r="J80" s="6" t="n">
        <f aca="false">+E80-O80-T80</f>
        <v>811</v>
      </c>
      <c r="K80" s="6" t="n">
        <f aca="false">+F80-P80-U80</f>
        <v>209</v>
      </c>
      <c r="L80" s="6" t="n">
        <f aca="false">+G80-Q80-V80</f>
        <v>96</v>
      </c>
      <c r="M80" s="6" t="n">
        <f aca="false">+H80-R80-W80</f>
        <v>649</v>
      </c>
      <c r="N80" s="6" t="n">
        <f aca="false">+I80-S80-X80</f>
        <v>241</v>
      </c>
      <c r="O80" s="6" t="n">
        <v>13</v>
      </c>
      <c r="P80" s="6"/>
      <c r="Q80" s="6" t="n">
        <v>13</v>
      </c>
      <c r="R80" s="6" t="n">
        <v>10</v>
      </c>
      <c r="S80" s="6" t="n">
        <v>7</v>
      </c>
      <c r="T80" s="6" t="n">
        <v>7</v>
      </c>
      <c r="U80" s="6" t="n">
        <v>0</v>
      </c>
      <c r="V80" s="6" t="n">
        <v>0</v>
      </c>
      <c r="W80" s="6" t="n">
        <v>0</v>
      </c>
      <c r="X80" s="6" t="n">
        <v>0</v>
      </c>
      <c r="Y80" s="6" t="n">
        <f aca="false">+AB80-AA80-Z80</f>
        <v>2006</v>
      </c>
      <c r="Z80" s="6" t="n">
        <v>7</v>
      </c>
      <c r="AA80" s="6" t="n">
        <v>43</v>
      </c>
      <c r="AB80" s="6" t="n">
        <v>2056</v>
      </c>
    </row>
    <row r="81" customFormat="false" ht="12.8" hidden="false" customHeight="false" outlineLevel="0" collapsed="false">
      <c r="A81" s="7" t="n">
        <v>76</v>
      </c>
      <c r="B81" s="7" t="n">
        <v>31</v>
      </c>
      <c r="C81" s="7" t="n">
        <v>65</v>
      </c>
      <c r="D81" s="7" t="s">
        <v>103</v>
      </c>
      <c r="E81" s="7" t="n">
        <v>268</v>
      </c>
      <c r="F81" s="7"/>
      <c r="G81" s="7" t="n">
        <v>55</v>
      </c>
      <c r="H81" s="7" t="n">
        <v>126</v>
      </c>
      <c r="I81" s="7" t="n">
        <v>85</v>
      </c>
      <c r="J81" s="8" t="n">
        <f aca="false">+E81-O81-T81</f>
        <v>266</v>
      </c>
      <c r="K81" s="8" t="n">
        <f aca="false">+F81-P81-U81</f>
        <v>0</v>
      </c>
      <c r="L81" s="8" t="n">
        <f aca="false">+G81-Q81-V81</f>
        <v>54</v>
      </c>
      <c r="M81" s="8" t="n">
        <f aca="false">+H81-R81-W81</f>
        <v>126</v>
      </c>
      <c r="N81" s="8" t="n">
        <f aca="false">+I81-S81-X81</f>
        <v>84</v>
      </c>
      <c r="O81" s="8" t="n">
        <v>2</v>
      </c>
      <c r="P81" s="8"/>
      <c r="Q81" s="8" t="n">
        <v>1</v>
      </c>
      <c r="R81" s="8" t="n">
        <v>0</v>
      </c>
      <c r="S81" s="8" t="n">
        <v>1</v>
      </c>
      <c r="T81" s="8" t="n">
        <v>0</v>
      </c>
      <c r="U81" s="8" t="n">
        <v>0</v>
      </c>
      <c r="V81" s="8" t="n">
        <v>0</v>
      </c>
      <c r="W81" s="8" t="n">
        <v>0</v>
      </c>
      <c r="X81" s="8" t="n">
        <v>0</v>
      </c>
      <c r="Y81" s="8" t="n">
        <f aca="false">+AB81-AA81-Z81</f>
        <v>530</v>
      </c>
      <c r="Z81" s="8" t="n">
        <v>0</v>
      </c>
      <c r="AA81" s="8" t="n">
        <v>4</v>
      </c>
      <c r="AB81" s="8" t="n">
        <v>534</v>
      </c>
    </row>
    <row r="82" customFormat="false" ht="12.8" hidden="false" customHeight="false" outlineLevel="0" collapsed="false">
      <c r="A82" s="5" t="n">
        <v>76</v>
      </c>
      <c r="B82" s="5" t="n">
        <v>31</v>
      </c>
      <c r="C82" s="10" t="n">
        <v>46</v>
      </c>
      <c r="D82" s="5" t="s">
        <v>104</v>
      </c>
      <c r="E82" s="5" t="n">
        <v>249</v>
      </c>
      <c r="F82" s="5"/>
      <c r="G82" s="5" t="n">
        <v>40</v>
      </c>
      <c r="H82" s="5" t="n">
        <v>72</v>
      </c>
      <c r="I82" s="5"/>
      <c r="J82" s="6" t="n">
        <f aca="false">+E82-O82-T82</f>
        <v>246</v>
      </c>
      <c r="K82" s="6" t="n">
        <f aca="false">+F82-P82-U82</f>
        <v>0</v>
      </c>
      <c r="L82" s="6" t="n">
        <f aca="false">+G82-Q82-V82</f>
        <v>40</v>
      </c>
      <c r="M82" s="6" t="n">
        <f aca="false">+H82-R82-W82</f>
        <v>71</v>
      </c>
      <c r="N82" s="6" t="n">
        <f aca="false">+I82-S82-X82</f>
        <v>0</v>
      </c>
      <c r="O82" s="6" t="n">
        <v>3</v>
      </c>
      <c r="P82" s="6"/>
      <c r="Q82" s="6" t="n">
        <v>0</v>
      </c>
      <c r="R82" s="6" t="n">
        <v>1</v>
      </c>
      <c r="S82" s="6" t="n">
        <v>0</v>
      </c>
      <c r="T82" s="6" t="n">
        <v>0</v>
      </c>
      <c r="U82" s="6" t="n">
        <v>0</v>
      </c>
      <c r="V82" s="6" t="n">
        <v>0</v>
      </c>
      <c r="W82" s="6" t="n">
        <v>0</v>
      </c>
      <c r="X82" s="6" t="n">
        <v>0</v>
      </c>
      <c r="Y82" s="6" t="n">
        <f aca="false">+AB82-AA82-Z82</f>
        <v>357</v>
      </c>
      <c r="Z82" s="6" t="n">
        <v>0</v>
      </c>
      <c r="AA82" s="6" t="n">
        <v>4</v>
      </c>
      <c r="AB82" s="6" t="n">
        <v>361</v>
      </c>
    </row>
    <row r="83" customFormat="false" ht="12.8" hidden="false" customHeight="false" outlineLevel="0" collapsed="false">
      <c r="A83" s="7" t="n">
        <v>76</v>
      </c>
      <c r="B83" s="7" t="n">
        <v>31</v>
      </c>
      <c r="C83" s="9" t="n">
        <v>81</v>
      </c>
      <c r="D83" s="7" t="s">
        <v>105</v>
      </c>
      <c r="E83" s="7" t="n">
        <v>360</v>
      </c>
      <c r="F83" s="7" t="n">
        <v>50</v>
      </c>
      <c r="G83" s="7" t="n">
        <v>30</v>
      </c>
      <c r="H83" s="7" t="n">
        <v>86</v>
      </c>
      <c r="I83" s="7"/>
      <c r="J83" s="8" t="n">
        <f aca="false">+E83-O83-T83</f>
        <v>346</v>
      </c>
      <c r="K83" s="8" t="n">
        <f aca="false">+F83-P83-U83</f>
        <v>50</v>
      </c>
      <c r="L83" s="8" t="n">
        <f aca="false">+G83-Q83-V83</f>
        <v>30</v>
      </c>
      <c r="M83" s="8" t="n">
        <f aca="false">+H83-R83-W83</f>
        <v>84</v>
      </c>
      <c r="N83" s="8" t="n">
        <f aca="false">+I83-S83-X83</f>
        <v>0</v>
      </c>
      <c r="O83" s="8" t="n">
        <v>14</v>
      </c>
      <c r="P83" s="8"/>
      <c r="Q83" s="8" t="n">
        <v>0</v>
      </c>
      <c r="R83" s="8" t="n">
        <v>2</v>
      </c>
      <c r="S83" s="8" t="n">
        <v>0</v>
      </c>
      <c r="T83" s="8" t="n">
        <v>0</v>
      </c>
      <c r="U83" s="8" t="n">
        <v>0</v>
      </c>
      <c r="V83" s="8" t="n">
        <v>0</v>
      </c>
      <c r="W83" s="8" t="n">
        <v>0</v>
      </c>
      <c r="X83" s="8" t="n">
        <v>0</v>
      </c>
      <c r="Y83" s="8" t="n">
        <f aca="false">+AB83-AA83-Z83</f>
        <v>510</v>
      </c>
      <c r="Z83" s="8" t="n">
        <v>0</v>
      </c>
      <c r="AA83" s="8" t="n">
        <v>16</v>
      </c>
      <c r="AB83" s="8" t="n">
        <v>526</v>
      </c>
    </row>
    <row r="84" customFormat="false" ht="12.8" hidden="false" customHeight="false" outlineLevel="0" collapsed="false">
      <c r="A84" s="5" t="n">
        <v>76</v>
      </c>
      <c r="B84" s="5" t="n">
        <v>31</v>
      </c>
      <c r="C84" s="5" t="n">
        <v>82</v>
      </c>
      <c r="D84" s="5" t="s">
        <v>106</v>
      </c>
      <c r="E84" s="5" t="n">
        <v>285</v>
      </c>
      <c r="F84" s="5"/>
      <c r="G84" s="5" t="n">
        <v>42</v>
      </c>
      <c r="H84" s="5" t="n">
        <v>21</v>
      </c>
      <c r="I84" s="5" t="n">
        <v>20</v>
      </c>
      <c r="J84" s="6" t="n">
        <f aca="false">+E84-O84-T84</f>
        <v>268</v>
      </c>
      <c r="K84" s="6" t="n">
        <f aca="false">+F84-P84-U84</f>
        <v>0</v>
      </c>
      <c r="L84" s="6" t="n">
        <f aca="false">+G84-Q84-V84</f>
        <v>41</v>
      </c>
      <c r="M84" s="6" t="n">
        <f aca="false">+H84-R84-W84</f>
        <v>21</v>
      </c>
      <c r="N84" s="6" t="n">
        <f aca="false">+I84-S84-X84</f>
        <v>20</v>
      </c>
      <c r="O84" s="6" t="n">
        <v>11</v>
      </c>
      <c r="P84" s="6"/>
      <c r="Q84" s="6" t="n">
        <v>1</v>
      </c>
      <c r="R84" s="6" t="n">
        <v>0</v>
      </c>
      <c r="S84" s="6" t="n">
        <v>0</v>
      </c>
      <c r="T84" s="6" t="n">
        <v>6</v>
      </c>
      <c r="U84" s="6" t="n">
        <v>0</v>
      </c>
      <c r="V84" s="6" t="n">
        <v>0</v>
      </c>
      <c r="W84" s="6" t="n">
        <v>0</v>
      </c>
      <c r="X84" s="6" t="n">
        <v>0</v>
      </c>
      <c r="Y84" s="6" t="n">
        <f aca="false">+AB84-AA84-Z84</f>
        <v>350</v>
      </c>
      <c r="Z84" s="6" t="n">
        <v>6</v>
      </c>
      <c r="AA84" s="6" t="n">
        <v>12</v>
      </c>
      <c r="AB84" s="6" t="n">
        <v>368</v>
      </c>
    </row>
    <row r="85" customFormat="false" ht="12.8" hidden="false" customHeight="false" outlineLevel="0" collapsed="false">
      <c r="A85" s="7" t="n">
        <v>52</v>
      </c>
      <c r="B85" s="7" t="n">
        <v>44</v>
      </c>
      <c r="C85" s="9" t="n">
        <v>44</v>
      </c>
      <c r="D85" s="7" t="s">
        <v>107</v>
      </c>
      <c r="E85" s="7" t="n">
        <v>1056</v>
      </c>
      <c r="F85" s="7" t="n">
        <v>326</v>
      </c>
      <c r="G85" s="7" t="n">
        <v>212</v>
      </c>
      <c r="H85" s="7" t="n">
        <v>928</v>
      </c>
      <c r="I85" s="7"/>
      <c r="J85" s="8" t="n">
        <f aca="false">+E85-O85-T85</f>
        <v>1027</v>
      </c>
      <c r="K85" s="8" t="n">
        <f aca="false">+F85-P85-U85</f>
        <v>326</v>
      </c>
      <c r="L85" s="8" t="n">
        <f aca="false">+G85-Q85-V85</f>
        <v>211</v>
      </c>
      <c r="M85" s="8" t="n">
        <f aca="false">+H85-R85-W85</f>
        <v>901</v>
      </c>
      <c r="N85" s="8" t="n">
        <f aca="false">+I85-S85-X85</f>
        <v>0</v>
      </c>
      <c r="O85" s="8" t="n">
        <v>28</v>
      </c>
      <c r="P85" s="8"/>
      <c r="Q85" s="8" t="n">
        <v>1</v>
      </c>
      <c r="R85" s="8" t="n">
        <v>26</v>
      </c>
      <c r="S85" s="8" t="n">
        <v>0</v>
      </c>
      <c r="T85" s="8" t="n">
        <v>1</v>
      </c>
      <c r="U85" s="8" t="n">
        <v>0</v>
      </c>
      <c r="V85" s="8" t="n">
        <v>0</v>
      </c>
      <c r="W85" s="8" t="n">
        <v>1</v>
      </c>
      <c r="X85" s="8" t="n">
        <v>0</v>
      </c>
      <c r="Y85" s="8" t="n">
        <f aca="false">+AB85-AA85-Z85</f>
        <v>2465</v>
      </c>
      <c r="Z85" s="8" t="n">
        <v>2</v>
      </c>
      <c r="AA85" s="8" t="n">
        <v>55</v>
      </c>
      <c r="AB85" s="8" t="n">
        <v>2522</v>
      </c>
    </row>
    <row r="86" customFormat="false" ht="12.8" hidden="false" customHeight="false" outlineLevel="0" collapsed="false">
      <c r="A86" s="5" t="n">
        <v>52</v>
      </c>
      <c r="B86" s="5" t="n">
        <v>49</v>
      </c>
      <c r="C86" s="5" t="n">
        <v>49</v>
      </c>
      <c r="D86" s="5" t="s">
        <v>108</v>
      </c>
      <c r="E86" s="5" t="n">
        <v>724</v>
      </c>
      <c r="F86" s="5" t="n">
        <v>64</v>
      </c>
      <c r="G86" s="5" t="n">
        <v>189</v>
      </c>
      <c r="H86" s="5" t="n">
        <v>379</v>
      </c>
      <c r="I86" s="5" t="n">
        <v>71</v>
      </c>
      <c r="J86" s="6" t="n">
        <f aca="false">+E86-O86-T86</f>
        <v>712</v>
      </c>
      <c r="K86" s="6" t="n">
        <f aca="false">+F86-P86-U86</f>
        <v>64</v>
      </c>
      <c r="L86" s="6" t="n">
        <f aca="false">+G86-Q86-V86</f>
        <v>189</v>
      </c>
      <c r="M86" s="6" t="n">
        <f aca="false">+H86-R86-W86</f>
        <v>376</v>
      </c>
      <c r="N86" s="6" t="n">
        <f aca="false">+I86-S86-X86</f>
        <v>71</v>
      </c>
      <c r="O86" s="6" t="n">
        <v>12</v>
      </c>
      <c r="P86" s="6"/>
      <c r="Q86" s="6" t="n">
        <v>0</v>
      </c>
      <c r="R86" s="6" t="n">
        <v>2</v>
      </c>
      <c r="S86" s="6" t="n">
        <v>0</v>
      </c>
      <c r="T86" s="6" t="n">
        <v>0</v>
      </c>
      <c r="U86" s="6" t="n">
        <v>0</v>
      </c>
      <c r="V86" s="6" t="n">
        <v>0</v>
      </c>
      <c r="W86" s="6" t="n">
        <v>1</v>
      </c>
      <c r="X86" s="6" t="n">
        <v>0</v>
      </c>
      <c r="Y86" s="6" t="n">
        <f aca="false">+AB86-AA86-Z86</f>
        <v>1412</v>
      </c>
      <c r="Z86" s="6" t="n">
        <v>1</v>
      </c>
      <c r="AA86" s="6" t="n">
        <v>14</v>
      </c>
      <c r="AB86" s="6" t="n">
        <v>1427</v>
      </c>
    </row>
    <row r="87" customFormat="false" ht="12.8" hidden="false" customHeight="false" outlineLevel="0" collapsed="false">
      <c r="A87" s="7" t="n">
        <v>52</v>
      </c>
      <c r="B87" s="7" t="n">
        <v>44</v>
      </c>
      <c r="C87" s="9" t="n">
        <v>53</v>
      </c>
      <c r="D87" s="7" t="s">
        <v>109</v>
      </c>
      <c r="E87" s="7" t="n">
        <v>310</v>
      </c>
      <c r="F87" s="7"/>
      <c r="G87" s="7" t="n">
        <v>85</v>
      </c>
      <c r="H87" s="7" t="n">
        <v>232</v>
      </c>
      <c r="I87" s="7"/>
      <c r="J87" s="8" t="n">
        <f aca="false">+E87-O87-T87</f>
        <v>294</v>
      </c>
      <c r="K87" s="8" t="n">
        <f aca="false">+F87-P87-U87</f>
        <v>0</v>
      </c>
      <c r="L87" s="8" t="n">
        <f aca="false">+G87-Q87-V87</f>
        <v>85</v>
      </c>
      <c r="M87" s="8" t="n">
        <f aca="false">+H87-R87-W87</f>
        <v>232</v>
      </c>
      <c r="N87" s="8" t="n">
        <f aca="false">+I87-S87-X87</f>
        <v>0</v>
      </c>
      <c r="O87" s="8" t="n">
        <v>16</v>
      </c>
      <c r="P87" s="8"/>
      <c r="Q87" s="8" t="n">
        <v>0</v>
      </c>
      <c r="R87" s="8" t="n">
        <v>0</v>
      </c>
      <c r="S87" s="8" t="n">
        <v>0</v>
      </c>
      <c r="T87" s="8" t="n">
        <v>0</v>
      </c>
      <c r="U87" s="8" t="n">
        <v>0</v>
      </c>
      <c r="V87" s="8" t="n">
        <v>0</v>
      </c>
      <c r="W87" s="8" t="n">
        <v>0</v>
      </c>
      <c r="X87" s="8" t="n">
        <v>0</v>
      </c>
      <c r="Y87" s="8" t="n">
        <f aca="false">+AB87-AA87-Z87</f>
        <v>611</v>
      </c>
      <c r="Z87" s="8" t="n">
        <v>0</v>
      </c>
      <c r="AA87" s="8" t="n">
        <v>16</v>
      </c>
      <c r="AB87" s="8" t="n">
        <v>627</v>
      </c>
    </row>
    <row r="88" customFormat="false" ht="12.8" hidden="false" customHeight="false" outlineLevel="0" collapsed="false">
      <c r="A88" s="5" t="n">
        <v>52</v>
      </c>
      <c r="B88" s="5" t="n">
        <v>49</v>
      </c>
      <c r="C88" s="5" t="n">
        <v>72</v>
      </c>
      <c r="D88" s="5" t="s">
        <v>110</v>
      </c>
      <c r="E88" s="5" t="n">
        <v>469</v>
      </c>
      <c r="F88" s="5"/>
      <c r="G88" s="5" t="n">
        <v>90</v>
      </c>
      <c r="H88" s="5" t="n">
        <v>439</v>
      </c>
      <c r="I88" s="5" t="n">
        <v>188</v>
      </c>
      <c r="J88" s="6" t="n">
        <f aca="false">+E88-O88-T88</f>
        <v>464</v>
      </c>
      <c r="K88" s="6" t="n">
        <f aca="false">+F88-P88-U88</f>
        <v>0</v>
      </c>
      <c r="L88" s="6" t="n">
        <f aca="false">+G88-Q88-V88</f>
        <v>82</v>
      </c>
      <c r="M88" s="6" t="n">
        <f aca="false">+H88-R88-W88</f>
        <v>431</v>
      </c>
      <c r="N88" s="6" t="n">
        <f aca="false">+I88-S88-X88</f>
        <v>185</v>
      </c>
      <c r="O88" s="6" t="n">
        <v>5</v>
      </c>
      <c r="P88" s="6"/>
      <c r="Q88" s="6" t="n">
        <v>3</v>
      </c>
      <c r="R88" s="6" t="n">
        <v>7</v>
      </c>
      <c r="S88" s="6" t="n">
        <v>3</v>
      </c>
      <c r="T88" s="6" t="n">
        <v>0</v>
      </c>
      <c r="U88" s="6" t="n">
        <v>0</v>
      </c>
      <c r="V88" s="6" t="n">
        <v>5</v>
      </c>
      <c r="W88" s="6" t="n">
        <v>1</v>
      </c>
      <c r="X88" s="6" t="n">
        <v>0</v>
      </c>
      <c r="Y88" s="6" t="n">
        <f aca="false">+AB88-AA88-Z88</f>
        <v>1162</v>
      </c>
      <c r="Z88" s="6" t="n">
        <v>6</v>
      </c>
      <c r="AA88" s="6" t="n">
        <v>18</v>
      </c>
      <c r="AB88" s="6" t="n">
        <v>1186</v>
      </c>
    </row>
    <row r="89" customFormat="false" ht="12.8" hidden="false" customHeight="false" outlineLevel="0" collapsed="false">
      <c r="A89" s="7" t="n">
        <v>52</v>
      </c>
      <c r="B89" s="7" t="n">
        <v>44</v>
      </c>
      <c r="C89" s="9" t="n">
        <v>85</v>
      </c>
      <c r="D89" s="7" t="s">
        <v>111</v>
      </c>
      <c r="E89" s="7" t="n">
        <v>529</v>
      </c>
      <c r="F89" s="7"/>
      <c r="G89" s="7" t="n">
        <v>135</v>
      </c>
      <c r="H89" s="7" t="n">
        <v>473</v>
      </c>
      <c r="I89" s="7"/>
      <c r="J89" s="8" t="n">
        <f aca="false">+E89-O89-T89</f>
        <v>496</v>
      </c>
      <c r="K89" s="8" t="n">
        <f aca="false">+F89-P89-U89</f>
        <v>0</v>
      </c>
      <c r="L89" s="8" t="n">
        <f aca="false">+G89-Q89-V89</f>
        <v>128</v>
      </c>
      <c r="M89" s="8" t="n">
        <f aca="false">+H89-R89-W89</f>
        <v>444</v>
      </c>
      <c r="N89" s="8" t="n">
        <f aca="false">+I89-S89-X89</f>
        <v>0</v>
      </c>
      <c r="O89" s="8" t="n">
        <v>28</v>
      </c>
      <c r="P89" s="8"/>
      <c r="Q89" s="8" t="n">
        <v>7</v>
      </c>
      <c r="R89" s="8" t="n">
        <v>29</v>
      </c>
      <c r="S89" s="8" t="n">
        <v>0</v>
      </c>
      <c r="T89" s="8" t="n">
        <v>5</v>
      </c>
      <c r="U89" s="8" t="n">
        <v>0</v>
      </c>
      <c r="V89" s="8" t="n">
        <v>0</v>
      </c>
      <c r="W89" s="8" t="n">
        <v>0</v>
      </c>
      <c r="X89" s="8" t="n">
        <v>0</v>
      </c>
      <c r="Y89" s="8" t="n">
        <f aca="false">+AB89-AA89-Z89</f>
        <v>1068</v>
      </c>
      <c r="Z89" s="8" t="n">
        <v>5</v>
      </c>
      <c r="AA89" s="8" t="n">
        <v>64</v>
      </c>
      <c r="AB89" s="8" t="n">
        <v>1137</v>
      </c>
    </row>
    <row r="90" customFormat="false" ht="12.8" hidden="false" customHeight="false" outlineLevel="0" collapsed="false">
      <c r="A90" s="5" t="n">
        <v>93</v>
      </c>
      <c r="B90" s="5" t="n">
        <v>13</v>
      </c>
      <c r="C90" s="10" t="n">
        <v>4</v>
      </c>
      <c r="D90" s="5" t="s">
        <v>112</v>
      </c>
      <c r="E90" s="5" t="n">
        <v>229</v>
      </c>
      <c r="F90" s="5"/>
      <c r="G90" s="5" t="n">
        <v>50</v>
      </c>
      <c r="H90" s="5" t="n">
        <v>126</v>
      </c>
      <c r="I90" s="5"/>
      <c r="J90" s="6" t="n">
        <f aca="false">+E90-O90-T90</f>
        <v>216</v>
      </c>
      <c r="K90" s="6" t="n">
        <f aca="false">+F90-P90-U90</f>
        <v>0</v>
      </c>
      <c r="L90" s="6" t="n">
        <f aca="false">+G90-Q90-V90</f>
        <v>50</v>
      </c>
      <c r="M90" s="6" t="n">
        <f aca="false">+H90-R90-W90</f>
        <v>116</v>
      </c>
      <c r="N90" s="6" t="n">
        <f aca="false">+I90-S90-X90</f>
        <v>0</v>
      </c>
      <c r="O90" s="6" t="n">
        <v>13</v>
      </c>
      <c r="P90" s="6"/>
      <c r="Q90" s="6" t="n">
        <v>0</v>
      </c>
      <c r="R90" s="6" t="n">
        <v>10</v>
      </c>
      <c r="S90" s="6" t="n">
        <v>0</v>
      </c>
      <c r="T90" s="6" t="n">
        <v>0</v>
      </c>
      <c r="U90" s="6" t="n">
        <v>0</v>
      </c>
      <c r="V90" s="6" t="n">
        <v>0</v>
      </c>
      <c r="W90" s="6" t="n">
        <v>0</v>
      </c>
      <c r="X90" s="6" t="n">
        <v>0</v>
      </c>
      <c r="Y90" s="6" t="n">
        <f aca="false">+AB90-AA90-Z90</f>
        <v>382</v>
      </c>
      <c r="Z90" s="6" t="n">
        <v>0</v>
      </c>
      <c r="AA90" s="6" t="n">
        <v>23</v>
      </c>
      <c r="AB90" s="6" t="n">
        <v>405</v>
      </c>
    </row>
    <row r="91" customFormat="false" ht="12.8" hidden="false" customHeight="false" outlineLevel="0" collapsed="false">
      <c r="A91" s="7" t="n">
        <v>93</v>
      </c>
      <c r="B91" s="7" t="n">
        <v>13</v>
      </c>
      <c r="C91" s="7" t="n">
        <v>13</v>
      </c>
      <c r="D91" s="7" t="s">
        <v>113</v>
      </c>
      <c r="E91" s="7" t="n">
        <v>1659</v>
      </c>
      <c r="F91" s="7" t="n">
        <v>305</v>
      </c>
      <c r="G91" s="7" t="n">
        <v>255</v>
      </c>
      <c r="H91" s="7" t="n">
        <v>1049</v>
      </c>
      <c r="I91" s="7" t="n">
        <v>197</v>
      </c>
      <c r="J91" s="8" t="n">
        <f aca="false">+E91-O91-T91</f>
        <v>1607</v>
      </c>
      <c r="K91" s="8" t="n">
        <f aca="false">+F91-P91-U91</f>
        <v>305</v>
      </c>
      <c r="L91" s="8" t="n">
        <f aca="false">+G91-Q91-V91</f>
        <v>250</v>
      </c>
      <c r="M91" s="8" t="n">
        <f aca="false">+H91-R91-W91</f>
        <v>1024</v>
      </c>
      <c r="N91" s="8" t="n">
        <f aca="false">+I91-S91-X91</f>
        <v>195</v>
      </c>
      <c r="O91" s="8" t="n">
        <v>49</v>
      </c>
      <c r="P91" s="8"/>
      <c r="Q91" s="8" t="n">
        <v>5</v>
      </c>
      <c r="R91" s="8" t="n">
        <v>17</v>
      </c>
      <c r="S91" s="8" t="n">
        <v>2</v>
      </c>
      <c r="T91" s="8" t="n">
        <v>3</v>
      </c>
      <c r="U91" s="8" t="n">
        <v>0</v>
      </c>
      <c r="V91" s="8" t="n">
        <v>0</v>
      </c>
      <c r="W91" s="8" t="n">
        <v>8</v>
      </c>
      <c r="X91" s="8" t="n">
        <v>0</v>
      </c>
      <c r="Y91" s="8" t="n">
        <f aca="false">+AB91-AA91-Z91</f>
        <v>3381</v>
      </c>
      <c r="Z91" s="8" t="n">
        <v>11</v>
      </c>
      <c r="AA91" s="8" t="n">
        <v>73</v>
      </c>
      <c r="AB91" s="8" t="n">
        <v>3465</v>
      </c>
    </row>
    <row r="92" customFormat="false" ht="12.8" hidden="false" customHeight="false" outlineLevel="0" collapsed="false">
      <c r="A92" s="5" t="n">
        <v>93</v>
      </c>
      <c r="B92" s="5" t="n">
        <v>13</v>
      </c>
      <c r="C92" s="10" t="n">
        <v>5</v>
      </c>
      <c r="D92" s="5" t="s">
        <v>114</v>
      </c>
      <c r="E92" s="5" t="n">
        <v>190</v>
      </c>
      <c r="F92" s="5"/>
      <c r="G92" s="5" t="n">
        <v>50</v>
      </c>
      <c r="H92" s="5" t="n">
        <v>15</v>
      </c>
      <c r="I92" s="5"/>
      <c r="J92" s="6" t="n">
        <f aca="false">+E92-O92-T92</f>
        <v>189</v>
      </c>
      <c r="K92" s="6" t="n">
        <f aca="false">+F92-P92-U92</f>
        <v>0</v>
      </c>
      <c r="L92" s="6" t="n">
        <f aca="false">+G92-Q92-V92</f>
        <v>50</v>
      </c>
      <c r="M92" s="6" t="n">
        <f aca="false">+H92-R92-W92</f>
        <v>15</v>
      </c>
      <c r="N92" s="6" t="n">
        <f aca="false">+I92-S92-X92</f>
        <v>0</v>
      </c>
      <c r="O92" s="6" t="n">
        <v>1</v>
      </c>
      <c r="P92" s="6"/>
      <c r="Q92" s="6" t="n">
        <v>0</v>
      </c>
      <c r="R92" s="6" t="n">
        <v>0</v>
      </c>
      <c r="S92" s="6" t="n">
        <v>0</v>
      </c>
      <c r="T92" s="6" t="n">
        <v>0</v>
      </c>
      <c r="U92" s="6" t="n">
        <v>0</v>
      </c>
      <c r="V92" s="6" t="n">
        <v>0</v>
      </c>
      <c r="W92" s="6" t="n">
        <v>0</v>
      </c>
      <c r="X92" s="6" t="n">
        <v>0</v>
      </c>
      <c r="Y92" s="6" t="n">
        <f aca="false">+AB92-AA92-Z92</f>
        <v>254</v>
      </c>
      <c r="Z92" s="6" t="n">
        <v>0</v>
      </c>
      <c r="AA92" s="6" t="n">
        <v>1</v>
      </c>
      <c r="AB92" s="6" t="n">
        <v>255</v>
      </c>
    </row>
    <row r="93" customFormat="false" ht="12.8" hidden="false" customHeight="false" outlineLevel="0" collapsed="false">
      <c r="A93" s="7" t="n">
        <v>93</v>
      </c>
      <c r="B93" s="7" t="n">
        <v>13</v>
      </c>
      <c r="C93" s="9" t="n">
        <v>84</v>
      </c>
      <c r="D93" s="7" t="s">
        <v>115</v>
      </c>
      <c r="E93" s="7" t="n">
        <v>210</v>
      </c>
      <c r="F93" s="7"/>
      <c r="G93" s="7" t="n">
        <v>80</v>
      </c>
      <c r="H93" s="7" t="n">
        <v>332</v>
      </c>
      <c r="I93" s="7"/>
      <c r="J93" s="8" t="n">
        <f aca="false">+E93-O93-T93</f>
        <v>210</v>
      </c>
      <c r="K93" s="8" t="n">
        <f aca="false">+F93-P93-U93</f>
        <v>0</v>
      </c>
      <c r="L93" s="8" t="n">
        <f aca="false">+G93-Q93-V93</f>
        <v>79</v>
      </c>
      <c r="M93" s="8" t="n">
        <f aca="false">+H93-R93-W93</f>
        <v>327</v>
      </c>
      <c r="N93" s="8" t="n">
        <f aca="false">+I93-S93-X93</f>
        <v>0</v>
      </c>
      <c r="O93" s="8" t="n">
        <v>0</v>
      </c>
      <c r="P93" s="8"/>
      <c r="Q93" s="8" t="n">
        <v>1</v>
      </c>
      <c r="R93" s="8" t="n">
        <v>5</v>
      </c>
      <c r="S93" s="8" t="n">
        <v>0</v>
      </c>
      <c r="T93" s="8" t="n">
        <v>0</v>
      </c>
      <c r="U93" s="8" t="n">
        <v>0</v>
      </c>
      <c r="V93" s="8" t="n">
        <v>0</v>
      </c>
      <c r="W93" s="8" t="n">
        <v>0</v>
      </c>
      <c r="X93" s="8" t="n">
        <v>0</v>
      </c>
      <c r="Y93" s="8" t="n">
        <f aca="false">+AB93-AA93-Z93</f>
        <v>616</v>
      </c>
      <c r="Z93" s="8" t="n">
        <v>0</v>
      </c>
      <c r="AA93" s="8" t="n">
        <v>6</v>
      </c>
      <c r="AB93" s="8" t="n">
        <v>622</v>
      </c>
    </row>
    <row r="94" customFormat="false" ht="12.8" hidden="false" customHeight="false" outlineLevel="0" collapsed="false">
      <c r="A94" s="5" t="n">
        <v>93</v>
      </c>
      <c r="B94" s="5" t="n">
        <v>6</v>
      </c>
      <c r="C94" s="10" t="n">
        <v>6</v>
      </c>
      <c r="D94" s="5" t="s">
        <v>116</v>
      </c>
      <c r="E94" s="5" t="n">
        <v>724</v>
      </c>
      <c r="F94" s="5" t="n">
        <v>75</v>
      </c>
      <c r="G94" s="5" t="n">
        <v>96</v>
      </c>
      <c r="H94" s="5" t="n">
        <v>790</v>
      </c>
      <c r="I94" s="5"/>
      <c r="J94" s="6" t="n">
        <f aca="false">+E94-O94-T94</f>
        <v>663</v>
      </c>
      <c r="K94" s="6" t="n">
        <f aca="false">+F94-P94-U94</f>
        <v>75</v>
      </c>
      <c r="L94" s="6" t="n">
        <f aca="false">+G94-Q94-V94</f>
        <v>95</v>
      </c>
      <c r="M94" s="6" t="n">
        <f aca="false">+H94-R94-W94</f>
        <v>754</v>
      </c>
      <c r="N94" s="6" t="n">
        <f aca="false">+I94-S94-X94</f>
        <v>0</v>
      </c>
      <c r="O94" s="6" t="n">
        <v>61</v>
      </c>
      <c r="P94" s="6"/>
      <c r="Q94" s="6" t="n">
        <v>1</v>
      </c>
      <c r="R94" s="6" t="n">
        <v>30</v>
      </c>
      <c r="S94" s="6" t="n">
        <v>0</v>
      </c>
      <c r="T94" s="6" t="n">
        <v>0</v>
      </c>
      <c r="U94" s="6" t="n">
        <v>0</v>
      </c>
      <c r="V94" s="6" t="n">
        <v>0</v>
      </c>
      <c r="W94" s="6" t="n">
        <v>6</v>
      </c>
      <c r="X94" s="6" t="n">
        <v>0</v>
      </c>
      <c r="Y94" s="6" t="n">
        <f aca="false">+AB94-AA94-Z94</f>
        <v>1587</v>
      </c>
      <c r="Z94" s="6" t="n">
        <v>6</v>
      </c>
      <c r="AA94" s="6" t="n">
        <v>92</v>
      </c>
      <c r="AB94" s="6" t="n">
        <v>1685</v>
      </c>
    </row>
    <row r="95" customFormat="false" ht="12.8" hidden="false" customHeight="false" outlineLevel="0" collapsed="false">
      <c r="A95" s="7" t="n">
        <v>93</v>
      </c>
      <c r="B95" s="7" t="n">
        <v>6</v>
      </c>
      <c r="C95" s="7" t="n">
        <v>83</v>
      </c>
      <c r="D95" s="7" t="s">
        <v>117</v>
      </c>
      <c r="E95" s="7" t="n">
        <v>467</v>
      </c>
      <c r="F95" s="7"/>
      <c r="G95" s="7" t="n">
        <v>70</v>
      </c>
      <c r="H95" s="7" t="n">
        <v>500</v>
      </c>
      <c r="I95" s="7" t="n">
        <v>100</v>
      </c>
      <c r="J95" s="8" t="n">
        <f aca="false">+E95-O95-T95</f>
        <v>440</v>
      </c>
      <c r="K95" s="8" t="n">
        <f aca="false">+F95-P95-U95</f>
        <v>0</v>
      </c>
      <c r="L95" s="8" t="n">
        <f aca="false">+G95-Q95-V95</f>
        <v>70</v>
      </c>
      <c r="M95" s="8" t="n">
        <f aca="false">+H95-R95-W95</f>
        <v>442</v>
      </c>
      <c r="N95" s="8" t="n">
        <f aca="false">+I95-S95-X95</f>
        <v>100</v>
      </c>
      <c r="O95" s="8" t="n">
        <v>27</v>
      </c>
      <c r="P95" s="8"/>
      <c r="Q95" s="8" t="n">
        <v>0</v>
      </c>
      <c r="R95" s="8" t="n">
        <v>46</v>
      </c>
      <c r="S95" s="8" t="n">
        <v>0</v>
      </c>
      <c r="T95" s="8" t="n">
        <v>0</v>
      </c>
      <c r="U95" s="8" t="n">
        <v>0</v>
      </c>
      <c r="V95" s="8" t="n">
        <v>0</v>
      </c>
      <c r="W95" s="8" t="n">
        <v>12</v>
      </c>
      <c r="X95" s="8" t="n">
        <v>0</v>
      </c>
      <c r="Y95" s="8" t="n">
        <f aca="false">+AB95-AA95-Z95</f>
        <v>1052</v>
      </c>
      <c r="Z95" s="8" t="n">
        <v>12</v>
      </c>
      <c r="AA95" s="8" t="n">
        <v>73</v>
      </c>
      <c r="AB95" s="8" t="n">
        <v>1137</v>
      </c>
    </row>
    <row r="96" customFormat="false" ht="12.8" hidden="false" customHeight="false" outlineLevel="0" collapsed="false">
      <c r="A96" s="12" t="s">
        <v>118</v>
      </c>
      <c r="B96" s="12" t="s">
        <v>118</v>
      </c>
      <c r="C96" s="12" t="s">
        <v>118</v>
      </c>
      <c r="D96" s="13" t="s">
        <v>119</v>
      </c>
      <c r="E96" s="14" t="n">
        <f aca="false">SUM(E2:E95)</f>
        <v>49358</v>
      </c>
      <c r="F96" s="14" t="n">
        <f aca="false">SUM(F2:F95)</f>
        <v>5446</v>
      </c>
      <c r="G96" s="14" t="n">
        <f aca="false">SUM(G2:G95)</f>
        <v>11898</v>
      </c>
      <c r="H96" s="14" t="n">
        <f aca="false">SUM(H2:H95)</f>
        <v>37546</v>
      </c>
      <c r="I96" s="14" t="n">
        <f aca="false">SUM(I2:I95)</f>
        <v>5100</v>
      </c>
      <c r="J96" s="14" t="n">
        <f aca="false">SUM(J2:J95)</f>
        <v>47974</v>
      </c>
      <c r="K96" s="14" t="n">
        <f aca="false">SUM(K2:K95)</f>
        <v>5446</v>
      </c>
      <c r="L96" s="14" t="n">
        <f aca="false">SUM(L2:L95)</f>
        <v>11664</v>
      </c>
      <c r="M96" s="14" t="n">
        <f aca="false">SUM(M2:M95)</f>
        <v>36520</v>
      </c>
      <c r="N96" s="14" t="n">
        <f aca="false">SUM(N2:N95)</f>
        <v>4994</v>
      </c>
      <c r="O96" s="14" t="n">
        <f aca="false">SUM(O2:O95)</f>
        <v>1090</v>
      </c>
      <c r="P96" s="14" t="n">
        <f aca="false">SUM(P2:P95)</f>
        <v>0</v>
      </c>
      <c r="Q96" s="14" t="n">
        <f aca="false">SUM(Q2:Q95)</f>
        <v>157</v>
      </c>
      <c r="R96" s="14" t="n">
        <f aca="false">SUM(R2:R95)</f>
        <v>676</v>
      </c>
      <c r="S96" s="14" t="n">
        <f aca="false">SUM(S2:S95)</f>
        <v>50</v>
      </c>
      <c r="T96" s="14" t="n">
        <f aca="false">SUM(T2:T95)</f>
        <v>294</v>
      </c>
      <c r="U96" s="14" t="n">
        <f aca="false">SUM(U2:U95)</f>
        <v>0</v>
      </c>
      <c r="V96" s="14" t="n">
        <f aca="false">SUM(V2:V95)</f>
        <v>77</v>
      </c>
      <c r="W96" s="14" t="n">
        <f aca="false">SUM(W2:W95)</f>
        <v>350</v>
      </c>
      <c r="X96" s="14" t="n">
        <f aca="false">SUM(X2:X95)</f>
        <v>56</v>
      </c>
      <c r="Y96" s="14" t="n">
        <f aca="false">SUM(Y2:Y95)</f>
        <v>106598</v>
      </c>
      <c r="Z96" s="14" t="n">
        <f aca="false">SUM(Z2:Z95)</f>
        <v>777</v>
      </c>
      <c r="AA96" s="14" t="n">
        <f aca="false">SUM(AA2:AA95)</f>
        <v>1973</v>
      </c>
      <c r="AB96" s="14" t="n">
        <f aca="false">SUM(AB2:AB95)</f>
        <v>109348</v>
      </c>
    </row>
  </sheetData>
  <autoFilter ref="A1:T9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9.2"/>
    <col collapsed="false" customWidth="true" hidden="false" outlineLevel="0" max="3" min="3" style="73" width="7.63"/>
    <col collapsed="false" customWidth="true" hidden="false" outlineLevel="0" max="4" min="4" style="0" width="17.73"/>
    <col collapsed="false" customWidth="true" hidden="false" outlineLevel="0" max="5" min="5" style="0" width="16.16"/>
    <col collapsed="false" customWidth="true" hidden="false" outlineLevel="0" max="6" min="6" style="0" width="16.34"/>
    <col collapsed="false" customWidth="true" hidden="false" outlineLevel="0" max="7" min="7" style="0" width="18.08"/>
    <col collapsed="false" customWidth="true" hidden="false" outlineLevel="0" max="8" min="8" style="0" width="11.98"/>
    <col collapsed="false" customWidth="true" hidden="false" outlineLevel="0" max="9" min="9" style="0" width="8.68"/>
  </cols>
  <sheetData>
    <row r="1" customFormat="false" ht="12.8" hidden="false" customHeight="false" outlineLevel="0" collapsed="false">
      <c r="A1" s="66" t="s">
        <v>0</v>
      </c>
      <c r="B1" s="66" t="s">
        <v>151</v>
      </c>
      <c r="C1" s="74" t="s">
        <v>152</v>
      </c>
      <c r="D1" s="66" t="s">
        <v>3</v>
      </c>
      <c r="E1" s="66" t="s">
        <v>555</v>
      </c>
      <c r="F1" s="66" t="s">
        <v>556</v>
      </c>
      <c r="G1" s="66" t="s">
        <v>557</v>
      </c>
      <c r="H1" s="66" t="s">
        <v>558</v>
      </c>
      <c r="I1" s="66" t="s">
        <v>559</v>
      </c>
    </row>
    <row r="2" customFormat="false" ht="12.8" hidden="false" customHeight="false" outlineLevel="0" collapsed="false">
      <c r="A2" s="75" t="n">
        <v>84</v>
      </c>
      <c r="B2" s="75" t="n">
        <v>63</v>
      </c>
      <c r="C2" s="76" t="n">
        <v>3</v>
      </c>
      <c r="D2" s="75" t="s">
        <v>24</v>
      </c>
      <c r="E2" s="75"/>
      <c r="F2" s="75" t="n">
        <v>96</v>
      </c>
      <c r="G2" s="75" t="n">
        <v>40</v>
      </c>
      <c r="H2" s="75" t="n">
        <v>136</v>
      </c>
      <c r="I2" s="75" t="n">
        <v>2023</v>
      </c>
    </row>
    <row r="3" customFormat="false" ht="12.8" hidden="false" customHeight="false" outlineLevel="0" collapsed="false">
      <c r="A3" s="69" t="n">
        <v>84</v>
      </c>
      <c r="B3" s="69" t="n">
        <v>63</v>
      </c>
      <c r="C3" s="77" t="n">
        <v>15</v>
      </c>
      <c r="D3" s="69" t="s">
        <v>25</v>
      </c>
      <c r="E3" s="69"/>
      <c r="F3" s="69"/>
      <c r="G3" s="69"/>
      <c r="H3" s="69"/>
      <c r="I3" s="69" t="n">
        <v>2023</v>
      </c>
    </row>
    <row r="4" customFormat="false" ht="12.8" hidden="false" customHeight="false" outlineLevel="0" collapsed="false">
      <c r="A4" s="75" t="n">
        <v>84</v>
      </c>
      <c r="B4" s="75" t="n">
        <v>63</v>
      </c>
      <c r="C4" s="76" t="n">
        <v>43</v>
      </c>
      <c r="D4" s="75" t="s">
        <v>26</v>
      </c>
      <c r="E4" s="75"/>
      <c r="F4" s="75"/>
      <c r="G4" s="75"/>
      <c r="H4" s="75"/>
      <c r="I4" s="75" t="n">
        <v>2023</v>
      </c>
    </row>
    <row r="5" customFormat="false" ht="12.8" hidden="false" customHeight="false" outlineLevel="0" collapsed="false">
      <c r="A5" s="69" t="n">
        <v>84</v>
      </c>
      <c r="B5" s="69" t="n">
        <v>63</v>
      </c>
      <c r="C5" s="77" t="n">
        <v>63</v>
      </c>
      <c r="D5" s="69" t="s">
        <v>27</v>
      </c>
      <c r="E5" s="69" t="n">
        <v>2</v>
      </c>
      <c r="F5" s="69" t="n">
        <v>170</v>
      </c>
      <c r="G5" s="69"/>
      <c r="H5" s="69" t="n">
        <v>172</v>
      </c>
      <c r="I5" s="69" t="n">
        <v>2023</v>
      </c>
    </row>
    <row r="6" customFormat="false" ht="12.8" hidden="false" customHeight="false" outlineLevel="0" collapsed="false">
      <c r="A6" s="75" t="n">
        <v>84</v>
      </c>
      <c r="B6" s="75" t="n">
        <v>38</v>
      </c>
      <c r="C6" s="76" t="n">
        <v>26</v>
      </c>
      <c r="D6" s="75" t="s">
        <v>28</v>
      </c>
      <c r="E6" s="75" t="n">
        <v>1</v>
      </c>
      <c r="F6" s="75" t="n">
        <v>90</v>
      </c>
      <c r="G6" s="75" t="n">
        <v>5</v>
      </c>
      <c r="H6" s="75" t="n">
        <v>96</v>
      </c>
      <c r="I6" s="75" t="n">
        <v>2023</v>
      </c>
    </row>
    <row r="7" customFormat="false" ht="12.8" hidden="false" customHeight="false" outlineLevel="0" collapsed="false">
      <c r="A7" s="69" t="n">
        <v>84</v>
      </c>
      <c r="B7" s="69" t="n">
        <v>38</v>
      </c>
      <c r="C7" s="77" t="n">
        <v>74</v>
      </c>
      <c r="D7" s="69" t="s">
        <v>29</v>
      </c>
      <c r="E7" s="69" t="n">
        <v>2</v>
      </c>
      <c r="F7" s="69" t="n">
        <v>100</v>
      </c>
      <c r="G7" s="69"/>
      <c r="H7" s="69" t="n">
        <v>102</v>
      </c>
      <c r="I7" s="69" t="n">
        <v>2023</v>
      </c>
    </row>
    <row r="8" customFormat="false" ht="12.8" hidden="false" customHeight="false" outlineLevel="0" collapsed="false">
      <c r="A8" s="75" t="n">
        <v>84</v>
      </c>
      <c r="B8" s="75" t="n">
        <v>38</v>
      </c>
      <c r="C8" s="76" t="n">
        <v>38</v>
      </c>
      <c r="D8" s="75" t="s">
        <v>30</v>
      </c>
      <c r="E8" s="75"/>
      <c r="F8" s="75" t="n">
        <v>180</v>
      </c>
      <c r="G8" s="75" t="n">
        <v>95</v>
      </c>
      <c r="H8" s="75" t="n">
        <v>275</v>
      </c>
      <c r="I8" s="75" t="n">
        <v>2023</v>
      </c>
    </row>
    <row r="9" customFormat="false" ht="12.8" hidden="false" customHeight="false" outlineLevel="0" collapsed="false">
      <c r="A9" s="69" t="n">
        <v>84</v>
      </c>
      <c r="B9" s="69" t="n">
        <v>38</v>
      </c>
      <c r="C9" s="77" t="n">
        <v>73</v>
      </c>
      <c r="D9" s="69" t="s">
        <v>31</v>
      </c>
      <c r="E9" s="69" t="n">
        <v>1</v>
      </c>
      <c r="F9" s="69" t="n">
        <v>119</v>
      </c>
      <c r="G9" s="69" t="n">
        <v>34</v>
      </c>
      <c r="H9" s="69" t="n">
        <v>154</v>
      </c>
      <c r="I9" s="69" t="n">
        <v>2023</v>
      </c>
    </row>
    <row r="10" customFormat="false" ht="12.8" hidden="false" customHeight="false" outlineLevel="0" collapsed="false">
      <c r="A10" s="75" t="n">
        <v>84</v>
      </c>
      <c r="B10" s="75" t="n">
        <v>69</v>
      </c>
      <c r="C10" s="76" t="n">
        <v>1</v>
      </c>
      <c r="D10" s="75" t="s">
        <v>32</v>
      </c>
      <c r="E10" s="75" t="n">
        <v>8</v>
      </c>
      <c r="F10" s="75" t="n">
        <v>222</v>
      </c>
      <c r="G10" s="75" t="n">
        <v>58</v>
      </c>
      <c r="H10" s="75" t="n">
        <v>288</v>
      </c>
      <c r="I10" s="75" t="n">
        <v>2023</v>
      </c>
    </row>
    <row r="11" customFormat="false" ht="12.8" hidden="false" customHeight="false" outlineLevel="0" collapsed="false">
      <c r="A11" s="69" t="n">
        <v>84</v>
      </c>
      <c r="B11" s="69" t="n">
        <v>69</v>
      </c>
      <c r="C11" s="77" t="n">
        <v>7</v>
      </c>
      <c r="D11" s="69" t="s">
        <v>33</v>
      </c>
      <c r="E11" s="69" t="n">
        <v>2</v>
      </c>
      <c r="F11" s="69" t="n">
        <v>1</v>
      </c>
      <c r="G11" s="69"/>
      <c r="H11" s="69" t="n">
        <v>3</v>
      </c>
      <c r="I11" s="69" t="n">
        <v>2023</v>
      </c>
    </row>
    <row r="12" customFormat="false" ht="12.8" hidden="false" customHeight="false" outlineLevel="0" collapsed="false">
      <c r="A12" s="75" t="n">
        <v>84</v>
      </c>
      <c r="B12" s="75" t="n">
        <v>69</v>
      </c>
      <c r="C12" s="76" t="n">
        <v>42</v>
      </c>
      <c r="D12" s="75" t="s">
        <v>34</v>
      </c>
      <c r="E12" s="75" t="n">
        <v>3</v>
      </c>
      <c r="F12" s="75" t="n">
        <v>217</v>
      </c>
      <c r="G12" s="75"/>
      <c r="H12" s="75" t="n">
        <v>220</v>
      </c>
      <c r="I12" s="75" t="n">
        <v>2023</v>
      </c>
    </row>
    <row r="13" customFormat="false" ht="12.8" hidden="false" customHeight="false" outlineLevel="0" collapsed="false">
      <c r="A13" s="69" t="n">
        <v>84</v>
      </c>
      <c r="B13" s="69" t="n">
        <v>69</v>
      </c>
      <c r="C13" s="77" t="n">
        <v>69</v>
      </c>
      <c r="D13" s="69" t="s">
        <v>35</v>
      </c>
      <c r="E13" s="69" t="n">
        <v>11</v>
      </c>
      <c r="F13" s="69" t="n">
        <v>126</v>
      </c>
      <c r="G13" s="69" t="n">
        <v>42</v>
      </c>
      <c r="H13" s="69" t="n">
        <v>179</v>
      </c>
      <c r="I13" s="69" t="n">
        <v>2023</v>
      </c>
    </row>
    <row r="14" customFormat="false" ht="12.8" hidden="false" customHeight="false" outlineLevel="0" collapsed="false">
      <c r="A14" s="75" t="n">
        <v>27</v>
      </c>
      <c r="B14" s="75" t="n">
        <v>25</v>
      </c>
      <c r="C14" s="76" t="n">
        <v>25</v>
      </c>
      <c r="D14" s="75" t="s">
        <v>36</v>
      </c>
      <c r="E14" s="75" t="n">
        <v>3</v>
      </c>
      <c r="F14" s="75" t="n">
        <v>225</v>
      </c>
      <c r="G14" s="75" t="n">
        <v>82</v>
      </c>
      <c r="H14" s="75" t="n">
        <v>310</v>
      </c>
      <c r="I14" s="75" t="n">
        <v>2023</v>
      </c>
    </row>
    <row r="15" customFormat="false" ht="12.8" hidden="false" customHeight="false" outlineLevel="0" collapsed="false">
      <c r="A15" s="69" t="n">
        <v>27</v>
      </c>
      <c r="B15" s="69" t="n">
        <v>25</v>
      </c>
      <c r="C15" s="77" t="n">
        <v>70</v>
      </c>
      <c r="D15" s="69" t="s">
        <v>37</v>
      </c>
      <c r="E15" s="69" t="n">
        <v>1</v>
      </c>
      <c r="F15" s="69" t="n">
        <v>68</v>
      </c>
      <c r="G15" s="69"/>
      <c r="H15" s="69" t="n">
        <v>69</v>
      </c>
      <c r="I15" s="69" t="n">
        <v>2023</v>
      </c>
    </row>
    <row r="16" customFormat="false" ht="12.8" hidden="false" customHeight="false" outlineLevel="0" collapsed="false">
      <c r="A16" s="75" t="n">
        <v>27</v>
      </c>
      <c r="B16" s="75" t="n">
        <v>25</v>
      </c>
      <c r="C16" s="76" t="n">
        <v>39</v>
      </c>
      <c r="D16" s="75" t="s">
        <v>38</v>
      </c>
      <c r="E16" s="75" t="n">
        <v>2</v>
      </c>
      <c r="F16" s="75" t="n">
        <v>74</v>
      </c>
      <c r="G16" s="75"/>
      <c r="H16" s="75" t="n">
        <v>76</v>
      </c>
      <c r="I16" s="75" t="n">
        <v>2023</v>
      </c>
    </row>
    <row r="17" customFormat="false" ht="12.8" hidden="false" customHeight="false" outlineLevel="0" collapsed="false">
      <c r="A17" s="69" t="n">
        <v>27</v>
      </c>
      <c r="B17" s="69" t="n">
        <v>25</v>
      </c>
      <c r="C17" s="77" t="n">
        <v>90</v>
      </c>
      <c r="D17" s="69" t="s">
        <v>39</v>
      </c>
      <c r="E17" s="69" t="n">
        <v>8</v>
      </c>
      <c r="F17" s="69" t="n">
        <v>55</v>
      </c>
      <c r="G17" s="69"/>
      <c r="H17" s="69" t="n">
        <v>63</v>
      </c>
      <c r="I17" s="69" t="n">
        <v>2023</v>
      </c>
    </row>
    <row r="18" customFormat="false" ht="12.8" hidden="false" customHeight="false" outlineLevel="0" collapsed="false">
      <c r="A18" s="75" t="n">
        <v>27</v>
      </c>
      <c r="B18" s="75" t="n">
        <v>21</v>
      </c>
      <c r="C18" s="76" t="n">
        <v>21</v>
      </c>
      <c r="D18" s="75" t="s">
        <v>40</v>
      </c>
      <c r="E18" s="75" t="n">
        <v>1</v>
      </c>
      <c r="F18" s="75" t="n">
        <v>120</v>
      </c>
      <c r="G18" s="75"/>
      <c r="H18" s="75" t="n">
        <v>121</v>
      </c>
      <c r="I18" s="75" t="n">
        <v>2023</v>
      </c>
    </row>
    <row r="19" customFormat="false" ht="12.8" hidden="false" customHeight="false" outlineLevel="0" collapsed="false">
      <c r="A19" s="69" t="n">
        <v>27</v>
      </c>
      <c r="B19" s="69" t="n">
        <v>21</v>
      </c>
      <c r="C19" s="77" t="n">
        <v>58</v>
      </c>
      <c r="D19" s="69" t="s">
        <v>41</v>
      </c>
      <c r="E19" s="69"/>
      <c r="F19" s="69" t="n">
        <v>18</v>
      </c>
      <c r="G19" s="69"/>
      <c r="H19" s="69" t="n">
        <v>18</v>
      </c>
      <c r="I19" s="69" t="n">
        <v>2023</v>
      </c>
    </row>
    <row r="20" customFormat="false" ht="12.8" hidden="false" customHeight="false" outlineLevel="0" collapsed="false">
      <c r="A20" s="75" t="n">
        <v>27</v>
      </c>
      <c r="B20" s="75" t="n">
        <v>71</v>
      </c>
      <c r="C20" s="76" t="n">
        <v>71</v>
      </c>
      <c r="D20" s="75" t="s">
        <v>42</v>
      </c>
      <c r="E20" s="75"/>
      <c r="F20" s="75" t="n">
        <v>73</v>
      </c>
      <c r="G20" s="75" t="n">
        <v>38</v>
      </c>
      <c r="H20" s="75" t="n">
        <v>111</v>
      </c>
      <c r="I20" s="75" t="n">
        <v>2023</v>
      </c>
    </row>
    <row r="21" customFormat="false" ht="12.8" hidden="false" customHeight="false" outlineLevel="0" collapsed="false">
      <c r="A21" s="69" t="n">
        <v>27</v>
      </c>
      <c r="B21" s="69" t="n">
        <v>21</v>
      </c>
      <c r="C21" s="77" t="n">
        <v>89</v>
      </c>
      <c r="D21" s="69" t="s">
        <v>43</v>
      </c>
      <c r="E21" s="69"/>
      <c r="F21" s="69" t="n">
        <v>40</v>
      </c>
      <c r="G21" s="69"/>
      <c r="H21" s="69" t="n">
        <v>40</v>
      </c>
      <c r="I21" s="69" t="n">
        <v>2023</v>
      </c>
    </row>
    <row r="22" customFormat="false" ht="12.8" hidden="false" customHeight="false" outlineLevel="0" collapsed="false">
      <c r="A22" s="75" t="n">
        <v>53</v>
      </c>
      <c r="B22" s="75" t="n">
        <v>35</v>
      </c>
      <c r="C22" s="76" t="n">
        <v>22</v>
      </c>
      <c r="D22" s="75" t="s">
        <v>44</v>
      </c>
      <c r="E22" s="75"/>
      <c r="F22" s="75" t="n">
        <v>68</v>
      </c>
      <c r="G22" s="75"/>
      <c r="H22" s="75" t="n">
        <v>68</v>
      </c>
      <c r="I22" s="75" t="n">
        <v>2023</v>
      </c>
    </row>
    <row r="23" customFormat="false" ht="12.8" hidden="false" customHeight="false" outlineLevel="0" collapsed="false">
      <c r="A23" s="69" t="n">
        <v>53</v>
      </c>
      <c r="B23" s="69" t="n">
        <v>35</v>
      </c>
      <c r="C23" s="77" t="n">
        <v>29</v>
      </c>
      <c r="D23" s="69" t="s">
        <v>45</v>
      </c>
      <c r="E23" s="69"/>
      <c r="F23" s="69" t="n">
        <v>73</v>
      </c>
      <c r="G23" s="69" t="n">
        <v>71</v>
      </c>
      <c r="H23" s="69" t="n">
        <v>144</v>
      </c>
      <c r="I23" s="69" t="n">
        <v>2023</v>
      </c>
    </row>
    <row r="24" customFormat="false" ht="12.8" hidden="false" customHeight="false" outlineLevel="0" collapsed="false">
      <c r="A24" s="75" t="n">
        <v>53</v>
      </c>
      <c r="B24" s="75" t="n">
        <v>35</v>
      </c>
      <c r="C24" s="76" t="n">
        <v>35</v>
      </c>
      <c r="D24" s="75" t="s">
        <v>46</v>
      </c>
      <c r="E24" s="75"/>
      <c r="F24" s="75" t="n">
        <v>88</v>
      </c>
      <c r="G24" s="75" t="n">
        <v>18</v>
      </c>
      <c r="H24" s="75" t="n">
        <v>106</v>
      </c>
      <c r="I24" s="75" t="n">
        <v>2023</v>
      </c>
    </row>
    <row r="25" customFormat="false" ht="12.8" hidden="false" customHeight="false" outlineLevel="0" collapsed="false">
      <c r="A25" s="69" t="n">
        <v>53</v>
      </c>
      <c r="B25" s="69" t="n">
        <v>35</v>
      </c>
      <c r="C25" s="77" t="n">
        <v>56</v>
      </c>
      <c r="D25" s="69" t="s">
        <v>47</v>
      </c>
      <c r="E25" s="69"/>
      <c r="F25" s="69" t="n">
        <v>97</v>
      </c>
      <c r="G25" s="69" t="n">
        <v>22</v>
      </c>
      <c r="H25" s="69" t="n">
        <v>119</v>
      </c>
      <c r="I25" s="69" t="n">
        <v>2023</v>
      </c>
    </row>
    <row r="26" customFormat="false" ht="12.8" hidden="false" customHeight="false" outlineLevel="0" collapsed="false">
      <c r="A26" s="75" t="n">
        <v>24</v>
      </c>
      <c r="B26" s="75" t="n">
        <v>45</v>
      </c>
      <c r="C26" s="76" t="n">
        <v>18</v>
      </c>
      <c r="D26" s="75" t="s">
        <v>48</v>
      </c>
      <c r="E26" s="75" t="n">
        <v>2</v>
      </c>
      <c r="F26" s="75" t="n">
        <v>87</v>
      </c>
      <c r="G26" s="75" t="n">
        <v>55</v>
      </c>
      <c r="H26" s="75" t="n">
        <v>144</v>
      </c>
      <c r="I26" s="75" t="n">
        <v>2023</v>
      </c>
    </row>
    <row r="27" customFormat="false" ht="12.8" hidden="false" customHeight="false" outlineLevel="0" collapsed="false">
      <c r="A27" s="69" t="n">
        <v>24</v>
      </c>
      <c r="B27" s="69" t="n">
        <v>45</v>
      </c>
      <c r="C27" s="77" t="n">
        <v>28</v>
      </c>
      <c r="D27" s="69" t="s">
        <v>49</v>
      </c>
      <c r="E27" s="69" t="n">
        <v>7</v>
      </c>
      <c r="F27" s="69" t="n">
        <v>93</v>
      </c>
      <c r="G27" s="69"/>
      <c r="H27" s="69" t="n">
        <v>100</v>
      </c>
      <c r="I27" s="69" t="n">
        <v>2023</v>
      </c>
    </row>
    <row r="28" customFormat="false" ht="12.8" hidden="false" customHeight="false" outlineLevel="0" collapsed="false">
      <c r="A28" s="75" t="n">
        <v>24</v>
      </c>
      <c r="B28" s="75" t="n">
        <v>45</v>
      </c>
      <c r="C28" s="76" t="n">
        <v>36</v>
      </c>
      <c r="D28" s="75" t="s">
        <v>50</v>
      </c>
      <c r="E28" s="75" t="n">
        <v>3</v>
      </c>
      <c r="F28" s="75" t="n">
        <v>41</v>
      </c>
      <c r="G28" s="75"/>
      <c r="H28" s="75" t="n">
        <v>44</v>
      </c>
      <c r="I28" s="75" t="n">
        <v>2023</v>
      </c>
    </row>
    <row r="29" customFormat="false" ht="12.8" hidden="false" customHeight="false" outlineLevel="0" collapsed="false">
      <c r="A29" s="69" t="n">
        <v>24</v>
      </c>
      <c r="B29" s="69" t="n">
        <v>45</v>
      </c>
      <c r="C29" s="77" t="n">
        <v>37</v>
      </c>
      <c r="D29" s="69" t="s">
        <v>51</v>
      </c>
      <c r="E29" s="69" t="n">
        <v>1</v>
      </c>
      <c r="F29" s="69" t="n">
        <v>93</v>
      </c>
      <c r="G29" s="69"/>
      <c r="H29" s="69" t="n">
        <v>94</v>
      </c>
      <c r="I29" s="69" t="n">
        <v>2023</v>
      </c>
    </row>
    <row r="30" customFormat="false" ht="12.8" hidden="false" customHeight="false" outlineLevel="0" collapsed="false">
      <c r="A30" s="75" t="n">
        <v>24</v>
      </c>
      <c r="B30" s="75" t="n">
        <v>45</v>
      </c>
      <c r="C30" s="76" t="n">
        <v>45</v>
      </c>
      <c r="D30" s="75" t="s">
        <v>52</v>
      </c>
      <c r="E30" s="75" t="n">
        <v>4</v>
      </c>
      <c r="F30" s="75" t="n">
        <v>92</v>
      </c>
      <c r="G30" s="75" t="n">
        <v>48</v>
      </c>
      <c r="H30" s="75" t="n">
        <v>144</v>
      </c>
      <c r="I30" s="75" t="n">
        <v>2023</v>
      </c>
    </row>
    <row r="31" customFormat="false" ht="12.8" hidden="false" customHeight="false" outlineLevel="0" collapsed="false">
      <c r="A31" s="69" t="n">
        <v>24</v>
      </c>
      <c r="B31" s="69" t="n">
        <v>45</v>
      </c>
      <c r="C31" s="77" t="n">
        <v>41</v>
      </c>
      <c r="D31" s="69" t="s">
        <v>53</v>
      </c>
      <c r="E31" s="69" t="n">
        <v>2</v>
      </c>
      <c r="F31" s="69" t="n">
        <v>39</v>
      </c>
      <c r="G31" s="69"/>
      <c r="H31" s="69" t="n">
        <v>41</v>
      </c>
      <c r="I31" s="69" t="n">
        <v>2023</v>
      </c>
    </row>
    <row r="32" customFormat="false" ht="12.8" hidden="false" customHeight="false" outlineLevel="0" collapsed="false">
      <c r="A32" s="75" t="n">
        <v>44</v>
      </c>
      <c r="B32" s="75" t="n">
        <v>57</v>
      </c>
      <c r="C32" s="76" t="n">
        <v>54</v>
      </c>
      <c r="D32" s="75" t="s">
        <v>54</v>
      </c>
      <c r="E32" s="75" t="n">
        <v>3</v>
      </c>
      <c r="F32" s="75" t="n">
        <v>137</v>
      </c>
      <c r="G32" s="75" t="n">
        <v>60</v>
      </c>
      <c r="H32" s="75" t="n">
        <v>200</v>
      </c>
      <c r="I32" s="75" t="n">
        <v>2023</v>
      </c>
    </row>
    <row r="33" customFormat="false" ht="12.8" hidden="false" customHeight="false" outlineLevel="0" collapsed="false">
      <c r="A33" s="69" t="n">
        <v>44</v>
      </c>
      <c r="B33" s="69" t="n">
        <v>57</v>
      </c>
      <c r="C33" s="77" t="n">
        <v>55</v>
      </c>
      <c r="D33" s="69" t="s">
        <v>55</v>
      </c>
      <c r="E33" s="69"/>
      <c r="F33" s="69" t="n">
        <v>50</v>
      </c>
      <c r="G33" s="69"/>
      <c r="H33" s="69" t="n">
        <v>50</v>
      </c>
      <c r="I33" s="69" t="n">
        <v>2023</v>
      </c>
    </row>
    <row r="34" customFormat="false" ht="12.8" hidden="false" customHeight="false" outlineLevel="0" collapsed="false">
      <c r="A34" s="75" t="n">
        <v>44</v>
      </c>
      <c r="B34" s="75" t="n">
        <v>57</v>
      </c>
      <c r="C34" s="76" t="n">
        <v>57</v>
      </c>
      <c r="D34" s="75" t="s">
        <v>56</v>
      </c>
      <c r="E34" s="75" t="n">
        <v>3</v>
      </c>
      <c r="F34" s="75" t="n">
        <v>448</v>
      </c>
      <c r="G34" s="75" t="n">
        <v>5</v>
      </c>
      <c r="H34" s="75" t="n">
        <v>456</v>
      </c>
      <c r="I34" s="75" t="n">
        <v>2023</v>
      </c>
    </row>
    <row r="35" customFormat="false" ht="12.8" hidden="false" customHeight="false" outlineLevel="0" collapsed="false">
      <c r="A35" s="69" t="n">
        <v>44</v>
      </c>
      <c r="B35" s="69" t="n">
        <v>57</v>
      </c>
      <c r="C35" s="77" t="n">
        <v>88</v>
      </c>
      <c r="D35" s="69" t="s">
        <v>57</v>
      </c>
      <c r="E35" s="69"/>
      <c r="F35" s="69" t="n">
        <v>85</v>
      </c>
      <c r="G35" s="69"/>
      <c r="H35" s="69" t="n">
        <v>85</v>
      </c>
      <c r="I35" s="69" t="n">
        <v>2023</v>
      </c>
    </row>
    <row r="36" customFormat="false" ht="12.8" hidden="false" customHeight="false" outlineLevel="0" collapsed="false">
      <c r="A36" s="75" t="n">
        <v>44</v>
      </c>
      <c r="B36" s="75" t="n">
        <v>51</v>
      </c>
      <c r="C36" s="76" t="n">
        <v>8</v>
      </c>
      <c r="D36" s="75" t="s">
        <v>58</v>
      </c>
      <c r="E36" s="75"/>
      <c r="F36" s="75" t="n">
        <v>71</v>
      </c>
      <c r="G36" s="75"/>
      <c r="H36" s="75" t="n">
        <v>71</v>
      </c>
      <c r="I36" s="75" t="n">
        <v>2023</v>
      </c>
    </row>
    <row r="37" customFormat="false" ht="12.8" hidden="false" customHeight="false" outlineLevel="0" collapsed="false">
      <c r="A37" s="69" t="n">
        <v>44</v>
      </c>
      <c r="B37" s="69" t="n">
        <v>51</v>
      </c>
      <c r="C37" s="77" t="n">
        <v>10</v>
      </c>
      <c r="D37" s="69" t="s">
        <v>59</v>
      </c>
      <c r="E37" s="69" t="n">
        <v>1</v>
      </c>
      <c r="F37" s="69" t="n">
        <v>145</v>
      </c>
      <c r="G37" s="69" t="n">
        <v>50</v>
      </c>
      <c r="H37" s="69" t="n">
        <v>196</v>
      </c>
      <c r="I37" s="69" t="n">
        <v>2023</v>
      </c>
    </row>
    <row r="38" customFormat="false" ht="12.8" hidden="false" customHeight="false" outlineLevel="0" collapsed="false">
      <c r="A38" s="75" t="n">
        <v>44</v>
      </c>
      <c r="B38" s="75" t="n">
        <v>51</v>
      </c>
      <c r="C38" s="76" t="n">
        <v>52</v>
      </c>
      <c r="D38" s="75" t="s">
        <v>60</v>
      </c>
      <c r="E38" s="75"/>
      <c r="F38" s="75" t="n">
        <v>53</v>
      </c>
      <c r="G38" s="75" t="n">
        <v>15</v>
      </c>
      <c r="H38" s="75" t="n">
        <v>68</v>
      </c>
      <c r="I38" s="75" t="n">
        <v>2023</v>
      </c>
    </row>
    <row r="39" customFormat="false" ht="12.8" hidden="false" customHeight="false" outlineLevel="0" collapsed="false">
      <c r="A39" s="69" t="n">
        <v>44</v>
      </c>
      <c r="B39" s="69" t="n">
        <v>51</v>
      </c>
      <c r="C39" s="77" t="n">
        <v>51</v>
      </c>
      <c r="D39" s="69" t="s">
        <v>61</v>
      </c>
      <c r="E39" s="69" t="n">
        <v>2</v>
      </c>
      <c r="F39" s="69" t="n">
        <v>122</v>
      </c>
      <c r="G39" s="69" t="n">
        <v>34</v>
      </c>
      <c r="H39" s="69" t="n">
        <v>158</v>
      </c>
      <c r="I39" s="69" t="n">
        <v>2023</v>
      </c>
    </row>
    <row r="40" customFormat="false" ht="12.8" hidden="false" customHeight="false" outlineLevel="0" collapsed="false">
      <c r="A40" s="75" t="n">
        <v>44</v>
      </c>
      <c r="B40" s="75" t="n">
        <v>67</v>
      </c>
      <c r="C40" s="76" t="n">
        <v>67</v>
      </c>
      <c r="D40" s="75" t="s">
        <v>62</v>
      </c>
      <c r="E40" s="75" t="n">
        <v>3</v>
      </c>
      <c r="F40" s="75" t="n">
        <v>240</v>
      </c>
      <c r="G40" s="75" t="n">
        <v>59</v>
      </c>
      <c r="H40" s="75" t="n">
        <v>302</v>
      </c>
      <c r="I40" s="75" t="n">
        <v>2023</v>
      </c>
    </row>
    <row r="41" customFormat="false" ht="12.8" hidden="false" customHeight="false" outlineLevel="0" collapsed="false">
      <c r="A41" s="69" t="n">
        <v>44</v>
      </c>
      <c r="B41" s="69" t="n">
        <v>68</v>
      </c>
      <c r="C41" s="77" t="n">
        <v>68</v>
      </c>
      <c r="D41" s="69" t="s">
        <v>63</v>
      </c>
      <c r="E41" s="69" t="n">
        <v>2</v>
      </c>
      <c r="F41" s="69" t="n">
        <v>114</v>
      </c>
      <c r="G41" s="69" t="n">
        <v>9</v>
      </c>
      <c r="H41" s="69" t="n">
        <v>125</v>
      </c>
      <c r="I41" s="69" t="n">
        <v>2023</v>
      </c>
    </row>
    <row r="42" customFormat="false" ht="12.8" hidden="false" customHeight="false" outlineLevel="0" collapsed="false">
      <c r="A42" s="75" t="n">
        <v>32</v>
      </c>
      <c r="B42" s="75" t="n">
        <v>60</v>
      </c>
      <c r="C42" s="76" t="n">
        <v>2</v>
      </c>
      <c r="D42" s="75" t="s">
        <v>64</v>
      </c>
      <c r="E42" s="75" t="n">
        <v>1</v>
      </c>
      <c r="F42" s="75" t="n">
        <v>86</v>
      </c>
      <c r="G42" s="75"/>
      <c r="H42" s="75" t="n">
        <v>87</v>
      </c>
      <c r="I42" s="75" t="n">
        <v>2023</v>
      </c>
    </row>
    <row r="43" customFormat="false" ht="12.8" hidden="false" customHeight="false" outlineLevel="0" collapsed="false">
      <c r="A43" s="69" t="n">
        <v>32</v>
      </c>
      <c r="B43" s="69" t="n">
        <v>60</v>
      </c>
      <c r="C43" s="77" t="n">
        <v>60</v>
      </c>
      <c r="D43" s="69" t="s">
        <v>65</v>
      </c>
      <c r="E43" s="69" t="n">
        <v>2</v>
      </c>
      <c r="F43" s="69" t="n">
        <v>215</v>
      </c>
      <c r="G43" s="69"/>
      <c r="H43" s="69" t="n">
        <v>217</v>
      </c>
      <c r="I43" s="69" t="n">
        <v>2023</v>
      </c>
    </row>
    <row r="44" customFormat="false" ht="12.8" hidden="false" customHeight="false" outlineLevel="0" collapsed="false">
      <c r="A44" s="75" t="n">
        <v>32</v>
      </c>
      <c r="B44" s="75" t="n">
        <v>60</v>
      </c>
      <c r="C44" s="76" t="n">
        <v>80</v>
      </c>
      <c r="D44" s="75" t="s">
        <v>66</v>
      </c>
      <c r="E44" s="75" t="n">
        <v>1</v>
      </c>
      <c r="F44" s="75" t="n">
        <v>121</v>
      </c>
      <c r="G44" s="75"/>
      <c r="H44" s="75" t="n">
        <v>122</v>
      </c>
      <c r="I44" s="75" t="n">
        <v>2023</v>
      </c>
    </row>
    <row r="45" customFormat="false" ht="12.8" hidden="false" customHeight="false" outlineLevel="0" collapsed="false">
      <c r="A45" s="69" t="n">
        <v>32</v>
      </c>
      <c r="B45" s="69" t="n">
        <v>59</v>
      </c>
      <c r="C45" s="77" t="n">
        <v>59</v>
      </c>
      <c r="D45" s="69" t="s">
        <v>67</v>
      </c>
      <c r="E45" s="69" t="n">
        <v>2</v>
      </c>
      <c r="F45" s="69" t="n">
        <v>171</v>
      </c>
      <c r="G45" s="69" t="n">
        <v>54</v>
      </c>
      <c r="H45" s="69" t="n">
        <v>227</v>
      </c>
      <c r="I45" s="69" t="n">
        <v>2023</v>
      </c>
    </row>
    <row r="46" customFormat="false" ht="12.8" hidden="false" customHeight="false" outlineLevel="0" collapsed="false">
      <c r="A46" s="75" t="n">
        <v>32</v>
      </c>
      <c r="B46" s="75" t="n">
        <v>59</v>
      </c>
      <c r="C46" s="76" t="n">
        <v>62</v>
      </c>
      <c r="D46" s="75" t="s">
        <v>68</v>
      </c>
      <c r="E46" s="75"/>
      <c r="F46" s="75" t="n">
        <v>67</v>
      </c>
      <c r="G46" s="75" t="n">
        <v>38</v>
      </c>
      <c r="H46" s="75" t="n">
        <v>105</v>
      </c>
      <c r="I46" s="75" t="n">
        <v>2023</v>
      </c>
    </row>
    <row r="47" customFormat="false" ht="12.8" hidden="false" customHeight="false" outlineLevel="0" collapsed="false">
      <c r="A47" s="69" t="n">
        <v>11</v>
      </c>
      <c r="B47" s="69" t="n">
        <v>93</v>
      </c>
      <c r="C47" s="77" t="n">
        <v>93</v>
      </c>
      <c r="D47" s="69" t="s">
        <v>69</v>
      </c>
      <c r="E47" s="69" t="n">
        <v>4</v>
      </c>
      <c r="F47" s="69" t="n">
        <v>167</v>
      </c>
      <c r="G47" s="69" t="n">
        <v>37</v>
      </c>
      <c r="H47" s="69" t="n">
        <v>208</v>
      </c>
      <c r="I47" s="69" t="n">
        <v>2023</v>
      </c>
    </row>
    <row r="48" customFormat="false" ht="12.8" hidden="false" customHeight="false" outlineLevel="0" collapsed="false">
      <c r="A48" s="75" t="n">
        <v>11</v>
      </c>
      <c r="B48" s="75" t="n">
        <v>95</v>
      </c>
      <c r="C48" s="76" t="n">
        <v>95</v>
      </c>
      <c r="D48" s="75" t="s">
        <v>70</v>
      </c>
      <c r="E48" s="75" t="n">
        <v>2</v>
      </c>
      <c r="F48" s="75" t="n">
        <v>163</v>
      </c>
      <c r="G48" s="75"/>
      <c r="H48" s="75" t="n">
        <v>165</v>
      </c>
      <c r="I48" s="75" t="n">
        <v>2023</v>
      </c>
    </row>
    <row r="49" customFormat="false" ht="12.8" hidden="false" customHeight="false" outlineLevel="0" collapsed="false">
      <c r="A49" s="69" t="n">
        <v>11</v>
      </c>
      <c r="B49" s="69" t="n">
        <v>91</v>
      </c>
      <c r="C49" s="77" t="n">
        <v>91</v>
      </c>
      <c r="D49" s="69" t="s">
        <v>71</v>
      </c>
      <c r="E49" s="69"/>
      <c r="F49" s="69" t="n">
        <v>159</v>
      </c>
      <c r="G49" s="69"/>
      <c r="H49" s="69" t="n">
        <v>159</v>
      </c>
      <c r="I49" s="69" t="n">
        <v>2023</v>
      </c>
    </row>
    <row r="50" customFormat="false" ht="12.8" hidden="false" customHeight="false" outlineLevel="0" collapsed="false">
      <c r="A50" s="75" t="n">
        <v>11</v>
      </c>
      <c r="B50" s="75" t="n">
        <v>94</v>
      </c>
      <c r="C50" s="76" t="n">
        <v>94</v>
      </c>
      <c r="D50" s="75" t="s">
        <v>72</v>
      </c>
      <c r="E50" s="75" t="n">
        <v>2</v>
      </c>
      <c r="F50" s="75" t="n">
        <v>220</v>
      </c>
      <c r="G50" s="75"/>
      <c r="H50" s="75" t="n">
        <v>222</v>
      </c>
      <c r="I50" s="75" t="n">
        <v>2023</v>
      </c>
    </row>
    <row r="51" customFormat="false" ht="12.8" hidden="false" customHeight="false" outlineLevel="0" collapsed="false">
      <c r="A51" s="69" t="n">
        <v>11</v>
      </c>
      <c r="B51" s="69" t="n">
        <v>77</v>
      </c>
      <c r="C51" s="77" t="n">
        <v>77</v>
      </c>
      <c r="D51" s="69" t="s">
        <v>73</v>
      </c>
      <c r="E51" s="69"/>
      <c r="F51" s="69" t="n">
        <v>260</v>
      </c>
      <c r="G51" s="69" t="n">
        <v>46</v>
      </c>
      <c r="H51" s="69" t="n">
        <v>306</v>
      </c>
      <c r="I51" s="69" t="n">
        <v>2023</v>
      </c>
    </row>
    <row r="52" customFormat="false" ht="12.8" hidden="false" customHeight="false" outlineLevel="0" collapsed="false">
      <c r="A52" s="75" t="n">
        <v>11</v>
      </c>
      <c r="B52" s="75" t="n">
        <v>92</v>
      </c>
      <c r="C52" s="76" t="n">
        <v>92</v>
      </c>
      <c r="D52" s="75" t="s">
        <v>74</v>
      </c>
      <c r="E52" s="75" t="n">
        <v>2</v>
      </c>
      <c r="F52" s="75" t="n">
        <v>83</v>
      </c>
      <c r="G52" s="75"/>
      <c r="H52" s="75" t="n">
        <v>85</v>
      </c>
      <c r="I52" s="75" t="n">
        <v>2023</v>
      </c>
    </row>
    <row r="53" customFormat="false" ht="12.8" hidden="false" customHeight="false" outlineLevel="0" collapsed="false">
      <c r="A53" s="69" t="n">
        <v>11</v>
      </c>
      <c r="B53" s="69" t="n">
        <v>78</v>
      </c>
      <c r="C53" s="77" t="n">
        <v>78</v>
      </c>
      <c r="D53" s="69" t="s">
        <v>75</v>
      </c>
      <c r="E53" s="69" t="n">
        <v>20</v>
      </c>
      <c r="F53" s="69" t="n">
        <v>373</v>
      </c>
      <c r="G53" s="69" t="n">
        <v>160</v>
      </c>
      <c r="H53" s="69" t="n">
        <v>553</v>
      </c>
      <c r="I53" s="69" t="n">
        <v>2023</v>
      </c>
    </row>
    <row r="54" customFormat="false" ht="12.8" hidden="false" customHeight="false" outlineLevel="0" collapsed="false">
      <c r="A54" s="75" t="n">
        <v>11</v>
      </c>
      <c r="B54" s="75" t="n">
        <v>75</v>
      </c>
      <c r="C54" s="76" t="n">
        <v>75</v>
      </c>
      <c r="D54" s="75" t="s">
        <v>76</v>
      </c>
      <c r="E54" s="75"/>
      <c r="F54" s="75" t="n">
        <v>452</v>
      </c>
      <c r="G54" s="75"/>
      <c r="H54" s="75" t="n">
        <v>452</v>
      </c>
      <c r="I54" s="75" t="n">
        <v>2023</v>
      </c>
    </row>
    <row r="55" customFormat="false" ht="12.8" hidden="false" customHeight="false" outlineLevel="0" collapsed="false">
      <c r="A55" s="69" t="n">
        <v>28</v>
      </c>
      <c r="B55" s="69" t="n">
        <v>14</v>
      </c>
      <c r="C55" s="77" t="n">
        <v>14</v>
      </c>
      <c r="D55" s="69" t="s">
        <v>77</v>
      </c>
      <c r="E55" s="69" t="n">
        <v>2</v>
      </c>
      <c r="F55" s="69" t="n">
        <v>98</v>
      </c>
      <c r="G55" s="69" t="n">
        <v>25</v>
      </c>
      <c r="H55" s="69" t="n">
        <v>125</v>
      </c>
      <c r="I55" s="69" t="n">
        <v>2023</v>
      </c>
    </row>
    <row r="56" customFormat="false" ht="12.8" hidden="false" customHeight="false" outlineLevel="0" collapsed="false">
      <c r="A56" s="75" t="n">
        <v>28</v>
      </c>
      <c r="B56" s="75" t="n">
        <v>14</v>
      </c>
      <c r="C56" s="76" t="n">
        <v>50</v>
      </c>
      <c r="D56" s="75" t="s">
        <v>78</v>
      </c>
      <c r="E56" s="75"/>
      <c r="F56" s="75" t="n">
        <v>43</v>
      </c>
      <c r="G56" s="75"/>
      <c r="H56" s="75" t="n">
        <v>43</v>
      </c>
      <c r="I56" s="75" t="n">
        <v>2023</v>
      </c>
    </row>
    <row r="57" customFormat="false" ht="12.8" hidden="false" customHeight="false" outlineLevel="0" collapsed="false">
      <c r="A57" s="69" t="n">
        <v>28</v>
      </c>
      <c r="B57" s="69" t="n">
        <v>14</v>
      </c>
      <c r="C57" s="77" t="n">
        <v>61</v>
      </c>
      <c r="D57" s="69" t="s">
        <v>79</v>
      </c>
      <c r="E57" s="69"/>
      <c r="F57" s="69" t="n">
        <v>22</v>
      </c>
      <c r="G57" s="69" t="n">
        <v>28</v>
      </c>
      <c r="H57" s="69" t="n">
        <v>50</v>
      </c>
      <c r="I57" s="69" t="n">
        <v>2023</v>
      </c>
    </row>
    <row r="58" customFormat="false" ht="12.8" hidden="false" customHeight="false" outlineLevel="0" collapsed="false">
      <c r="A58" s="75" t="n">
        <v>28</v>
      </c>
      <c r="B58" s="75" t="n">
        <v>76</v>
      </c>
      <c r="C58" s="76" t="n">
        <v>27</v>
      </c>
      <c r="D58" s="75" t="s">
        <v>80</v>
      </c>
      <c r="E58" s="75"/>
      <c r="F58" s="75" t="n">
        <v>146</v>
      </c>
      <c r="G58" s="75" t="n">
        <v>11</v>
      </c>
      <c r="H58" s="75" t="n">
        <v>157</v>
      </c>
      <c r="I58" s="75" t="n">
        <v>2023</v>
      </c>
    </row>
    <row r="59" customFormat="false" ht="12.8" hidden="false" customHeight="false" outlineLevel="0" collapsed="false">
      <c r="A59" s="69" t="n">
        <v>28</v>
      </c>
      <c r="B59" s="69" t="n">
        <v>76</v>
      </c>
      <c r="C59" s="77" t="n">
        <v>76</v>
      </c>
      <c r="D59" s="69" t="s">
        <v>81</v>
      </c>
      <c r="E59" s="69"/>
      <c r="F59" s="69" t="n">
        <v>185</v>
      </c>
      <c r="G59" s="69" t="n">
        <v>16</v>
      </c>
      <c r="H59" s="69" t="n">
        <v>201</v>
      </c>
      <c r="I59" s="69" t="n">
        <v>2023</v>
      </c>
    </row>
    <row r="60" customFormat="false" ht="12.8" hidden="false" customHeight="false" outlineLevel="0" collapsed="false">
      <c r="A60" s="75" t="n">
        <v>75</v>
      </c>
      <c r="B60" s="75" t="n">
        <v>33</v>
      </c>
      <c r="C60" s="76" t="n">
        <v>24</v>
      </c>
      <c r="D60" s="75" t="s">
        <v>82</v>
      </c>
      <c r="E60" s="75" t="n">
        <v>1</v>
      </c>
      <c r="F60" s="75" t="n">
        <v>49</v>
      </c>
      <c r="G60" s="75" t="n">
        <v>11</v>
      </c>
      <c r="H60" s="75" t="n">
        <v>61</v>
      </c>
      <c r="I60" s="75" t="n">
        <v>2023</v>
      </c>
    </row>
    <row r="61" customFormat="false" ht="12.8" hidden="false" customHeight="false" outlineLevel="0" collapsed="false">
      <c r="A61" s="69" t="n">
        <v>75</v>
      </c>
      <c r="B61" s="69" t="n">
        <v>33</v>
      </c>
      <c r="C61" s="77" t="n">
        <v>33</v>
      </c>
      <c r="D61" s="69" t="s">
        <v>83</v>
      </c>
      <c r="E61" s="69" t="n">
        <v>2</v>
      </c>
      <c r="F61" s="69" t="n">
        <v>148</v>
      </c>
      <c r="G61" s="69" t="n">
        <v>61</v>
      </c>
      <c r="H61" s="69" t="n">
        <v>211</v>
      </c>
      <c r="I61" s="69" t="n">
        <v>2023</v>
      </c>
    </row>
    <row r="62" customFormat="false" ht="12.8" hidden="false" customHeight="false" outlineLevel="0" collapsed="false">
      <c r="A62" s="75" t="n">
        <v>75</v>
      </c>
      <c r="B62" s="75" t="n">
        <v>33</v>
      </c>
      <c r="C62" s="76" t="n">
        <v>40</v>
      </c>
      <c r="D62" s="75" t="s">
        <v>84</v>
      </c>
      <c r="E62" s="75" t="n">
        <v>1</v>
      </c>
      <c r="F62" s="75" t="n">
        <v>68</v>
      </c>
      <c r="G62" s="75"/>
      <c r="H62" s="75" t="n">
        <v>69</v>
      </c>
      <c r="I62" s="75" t="n">
        <v>2023</v>
      </c>
    </row>
    <row r="63" customFormat="false" ht="12.8" hidden="false" customHeight="false" outlineLevel="0" collapsed="false">
      <c r="A63" s="69" t="n">
        <v>75</v>
      </c>
      <c r="B63" s="69" t="n">
        <v>33</v>
      </c>
      <c r="C63" s="77" t="n">
        <v>47</v>
      </c>
      <c r="D63" s="69" t="s">
        <v>85</v>
      </c>
      <c r="E63" s="69" t="n">
        <v>2</v>
      </c>
      <c r="F63" s="69" t="n">
        <v>69</v>
      </c>
      <c r="G63" s="69"/>
      <c r="H63" s="69" t="n">
        <v>71</v>
      </c>
      <c r="I63" s="69" t="n">
        <v>2023</v>
      </c>
    </row>
    <row r="64" customFormat="false" ht="12.8" hidden="false" customHeight="false" outlineLevel="0" collapsed="false">
      <c r="A64" s="75" t="n">
        <v>75</v>
      </c>
      <c r="B64" s="75" t="n">
        <v>33</v>
      </c>
      <c r="C64" s="76" t="n">
        <v>64</v>
      </c>
      <c r="D64" s="75" t="s">
        <v>86</v>
      </c>
      <c r="E64" s="75" t="n">
        <v>1</v>
      </c>
      <c r="F64" s="75" t="n">
        <v>40</v>
      </c>
      <c r="G64" s="75" t="n">
        <v>51</v>
      </c>
      <c r="H64" s="75" t="n">
        <v>92</v>
      </c>
      <c r="I64" s="75" t="n">
        <v>2023</v>
      </c>
    </row>
    <row r="65" customFormat="false" ht="12.8" hidden="false" customHeight="false" outlineLevel="0" collapsed="false">
      <c r="A65" s="69" t="n">
        <v>75</v>
      </c>
      <c r="B65" s="69" t="n">
        <v>87</v>
      </c>
      <c r="C65" s="77" t="n">
        <v>19</v>
      </c>
      <c r="D65" s="69" t="s">
        <v>87</v>
      </c>
      <c r="E65" s="69"/>
      <c r="F65" s="69" t="n">
        <v>29</v>
      </c>
      <c r="G65" s="69"/>
      <c r="H65" s="69" t="n">
        <v>29</v>
      </c>
      <c r="I65" s="69" t="n">
        <v>2023</v>
      </c>
    </row>
    <row r="66" customFormat="false" ht="12.8" hidden="false" customHeight="false" outlineLevel="0" collapsed="false">
      <c r="A66" s="75" t="n">
        <v>75</v>
      </c>
      <c r="B66" s="75" t="n">
        <v>87</v>
      </c>
      <c r="C66" s="76" t="n">
        <v>23</v>
      </c>
      <c r="D66" s="75" t="s">
        <v>88</v>
      </c>
      <c r="E66" s="75"/>
      <c r="F66" s="75" t="n">
        <v>29</v>
      </c>
      <c r="G66" s="75"/>
      <c r="H66" s="75" t="n">
        <v>29</v>
      </c>
      <c r="I66" s="75" t="n">
        <v>2023</v>
      </c>
    </row>
    <row r="67" customFormat="false" ht="12.8" hidden="false" customHeight="false" outlineLevel="0" collapsed="false">
      <c r="A67" s="69" t="n">
        <v>75</v>
      </c>
      <c r="B67" s="69" t="n">
        <v>87</v>
      </c>
      <c r="C67" s="77" t="n">
        <v>87</v>
      </c>
      <c r="D67" s="69" t="s">
        <v>89</v>
      </c>
      <c r="E67" s="69"/>
      <c r="F67" s="69" t="n">
        <v>77</v>
      </c>
      <c r="G67" s="69" t="n">
        <v>9</v>
      </c>
      <c r="H67" s="69" t="n">
        <v>86</v>
      </c>
      <c r="I67" s="69" t="n">
        <v>2023</v>
      </c>
    </row>
    <row r="68" customFormat="false" ht="12.8" hidden="false" customHeight="false" outlineLevel="0" collapsed="false">
      <c r="A68" s="75" t="n">
        <v>75</v>
      </c>
      <c r="B68" s="75" t="n">
        <v>86</v>
      </c>
      <c r="C68" s="76" t="n">
        <v>16</v>
      </c>
      <c r="D68" s="75" t="s">
        <v>90</v>
      </c>
      <c r="E68" s="75"/>
      <c r="F68" s="75" t="n">
        <v>32</v>
      </c>
      <c r="G68" s="75"/>
      <c r="H68" s="75" t="n">
        <v>32</v>
      </c>
      <c r="I68" s="75" t="n">
        <v>2023</v>
      </c>
    </row>
    <row r="69" customFormat="false" ht="12.8" hidden="false" customHeight="false" outlineLevel="0" collapsed="false">
      <c r="A69" s="69" t="n">
        <v>75</v>
      </c>
      <c r="B69" s="69" t="n">
        <v>86</v>
      </c>
      <c r="C69" s="77" t="n">
        <v>17</v>
      </c>
      <c r="D69" s="69" t="s">
        <v>91</v>
      </c>
      <c r="E69" s="69"/>
      <c r="F69" s="69" t="n">
        <v>30</v>
      </c>
      <c r="G69" s="69"/>
      <c r="H69" s="69" t="n">
        <v>30</v>
      </c>
      <c r="I69" s="69" t="n">
        <v>2023</v>
      </c>
    </row>
    <row r="70" customFormat="false" ht="12.8" hidden="false" customHeight="false" outlineLevel="0" collapsed="false">
      <c r="A70" s="75" t="n">
        <v>75</v>
      </c>
      <c r="B70" s="75" t="n">
        <v>86</v>
      </c>
      <c r="C70" s="76" t="n">
        <v>79</v>
      </c>
      <c r="D70" s="75" t="s">
        <v>92</v>
      </c>
      <c r="E70" s="75"/>
      <c r="F70" s="75" t="n">
        <v>23</v>
      </c>
      <c r="G70" s="75" t="n">
        <v>7</v>
      </c>
      <c r="H70" s="75" t="n">
        <v>30</v>
      </c>
      <c r="I70" s="75" t="n">
        <v>2023</v>
      </c>
    </row>
    <row r="71" customFormat="false" ht="12.8" hidden="false" customHeight="false" outlineLevel="0" collapsed="false">
      <c r="A71" s="69" t="n">
        <v>75</v>
      </c>
      <c r="B71" s="69" t="n">
        <v>86</v>
      </c>
      <c r="C71" s="77" t="n">
        <v>86</v>
      </c>
      <c r="D71" s="69" t="s">
        <v>93</v>
      </c>
      <c r="E71" s="69"/>
      <c r="F71" s="69" t="n">
        <v>32</v>
      </c>
      <c r="G71" s="69" t="n">
        <v>19</v>
      </c>
      <c r="H71" s="69" t="n">
        <v>51</v>
      </c>
      <c r="I71" s="69" t="n">
        <v>2023</v>
      </c>
    </row>
    <row r="72" customFormat="false" ht="12.8" hidden="false" customHeight="false" outlineLevel="0" collapsed="false">
      <c r="A72" s="75" t="n">
        <v>76</v>
      </c>
      <c r="B72" s="75" t="n">
        <v>34</v>
      </c>
      <c r="C72" s="76" t="n">
        <v>11</v>
      </c>
      <c r="D72" s="75" t="s">
        <v>94</v>
      </c>
      <c r="E72" s="75"/>
      <c r="F72" s="75" t="n">
        <v>15</v>
      </c>
      <c r="G72" s="75"/>
      <c r="H72" s="75" t="n">
        <v>15</v>
      </c>
      <c r="I72" s="75" t="n">
        <v>2023</v>
      </c>
    </row>
    <row r="73" customFormat="false" ht="12.8" hidden="false" customHeight="false" outlineLevel="0" collapsed="false">
      <c r="A73" s="69" t="n">
        <v>76</v>
      </c>
      <c r="B73" s="69" t="n">
        <v>34</v>
      </c>
      <c r="C73" s="77" t="n">
        <v>30</v>
      </c>
      <c r="D73" s="69" t="s">
        <v>95</v>
      </c>
      <c r="E73" s="69" t="n">
        <v>2</v>
      </c>
      <c r="F73" s="69" t="n">
        <v>33</v>
      </c>
      <c r="G73" s="69" t="n">
        <v>34</v>
      </c>
      <c r="H73" s="69" t="n">
        <v>69</v>
      </c>
      <c r="I73" s="69" t="n">
        <v>2023</v>
      </c>
    </row>
    <row r="74" customFormat="false" ht="12.8" hidden="false" customHeight="false" outlineLevel="0" collapsed="false">
      <c r="A74" s="75" t="n">
        <v>76</v>
      </c>
      <c r="B74" s="75" t="n">
        <v>34</v>
      </c>
      <c r="C74" s="76" t="n">
        <v>34</v>
      </c>
      <c r="D74" s="75" t="s">
        <v>96</v>
      </c>
      <c r="E74" s="75"/>
      <c r="F74" s="75" t="n">
        <v>56</v>
      </c>
      <c r="G74" s="75" t="n">
        <v>28</v>
      </c>
      <c r="H74" s="75" t="n">
        <v>84</v>
      </c>
      <c r="I74" s="75" t="n">
        <v>2023</v>
      </c>
    </row>
    <row r="75" customFormat="false" ht="12.8" hidden="false" customHeight="false" outlineLevel="0" collapsed="false">
      <c r="A75" s="69" t="n">
        <v>76</v>
      </c>
      <c r="B75" s="69" t="n">
        <v>34</v>
      </c>
      <c r="C75" s="77" t="n">
        <v>48</v>
      </c>
      <c r="D75" s="69" t="s">
        <v>97</v>
      </c>
      <c r="E75" s="69"/>
      <c r="F75" s="69" t="n">
        <v>4</v>
      </c>
      <c r="G75" s="69"/>
      <c r="H75" s="69" t="n">
        <v>4</v>
      </c>
      <c r="I75" s="69" t="n">
        <v>2023</v>
      </c>
    </row>
    <row r="76" customFormat="false" ht="12.8" hidden="false" customHeight="false" outlineLevel="0" collapsed="false">
      <c r="A76" s="75" t="n">
        <v>76</v>
      </c>
      <c r="B76" s="75" t="n">
        <v>34</v>
      </c>
      <c r="C76" s="76" t="n">
        <v>66</v>
      </c>
      <c r="D76" s="75" t="s">
        <v>98</v>
      </c>
      <c r="E76" s="75"/>
      <c r="F76" s="75" t="n">
        <v>32</v>
      </c>
      <c r="G76" s="75" t="n">
        <v>13</v>
      </c>
      <c r="H76" s="75" t="n">
        <v>45</v>
      </c>
      <c r="I76" s="75" t="n">
        <v>2023</v>
      </c>
    </row>
    <row r="77" customFormat="false" ht="12.8" hidden="false" customHeight="false" outlineLevel="0" collapsed="false">
      <c r="A77" s="69" t="n">
        <v>76</v>
      </c>
      <c r="B77" s="69" t="n">
        <v>31</v>
      </c>
      <c r="C77" s="77" t="n">
        <v>9</v>
      </c>
      <c r="D77" s="69" t="s">
        <v>99</v>
      </c>
      <c r="E77" s="69"/>
      <c r="F77" s="69" t="n">
        <v>12</v>
      </c>
      <c r="G77" s="69"/>
      <c r="H77" s="69" t="n">
        <v>12</v>
      </c>
      <c r="I77" s="69" t="n">
        <v>2023</v>
      </c>
    </row>
    <row r="78" customFormat="false" ht="12.8" hidden="false" customHeight="false" outlineLevel="0" collapsed="false">
      <c r="A78" s="75" t="n">
        <v>76</v>
      </c>
      <c r="B78" s="75" t="n">
        <v>31</v>
      </c>
      <c r="C78" s="76" t="n">
        <v>12</v>
      </c>
      <c r="D78" s="75" t="s">
        <v>100</v>
      </c>
      <c r="E78" s="75"/>
      <c r="F78" s="75" t="n">
        <v>4</v>
      </c>
      <c r="G78" s="75"/>
      <c r="H78" s="75" t="n">
        <v>4</v>
      </c>
      <c r="I78" s="75" t="n">
        <v>2023</v>
      </c>
    </row>
    <row r="79" customFormat="false" ht="12.8" hidden="false" customHeight="false" outlineLevel="0" collapsed="false">
      <c r="A79" s="69" t="n">
        <v>76</v>
      </c>
      <c r="B79" s="69" t="n">
        <v>31</v>
      </c>
      <c r="C79" s="77" t="n">
        <v>32</v>
      </c>
      <c r="D79" s="69" t="s">
        <v>101</v>
      </c>
      <c r="E79" s="69"/>
      <c r="F79" s="69" t="n">
        <v>20</v>
      </c>
      <c r="G79" s="69"/>
      <c r="H79" s="69" t="n">
        <v>20</v>
      </c>
      <c r="I79" s="69" t="n">
        <v>2023</v>
      </c>
    </row>
    <row r="80" customFormat="false" ht="12.8" hidden="false" customHeight="false" outlineLevel="0" collapsed="false">
      <c r="A80" s="75" t="n">
        <v>76</v>
      </c>
      <c r="B80" s="75" t="n">
        <v>31</v>
      </c>
      <c r="C80" s="76" t="n">
        <v>31</v>
      </c>
      <c r="D80" s="75" t="s">
        <v>102</v>
      </c>
      <c r="E80" s="75"/>
      <c r="F80" s="75" t="n">
        <v>61</v>
      </c>
      <c r="G80" s="75" t="n">
        <v>70</v>
      </c>
      <c r="H80" s="75" t="n">
        <v>131</v>
      </c>
      <c r="I80" s="75" t="n">
        <v>2023</v>
      </c>
    </row>
    <row r="81" customFormat="false" ht="12.8" hidden="false" customHeight="false" outlineLevel="0" collapsed="false">
      <c r="A81" s="69" t="n">
        <v>76</v>
      </c>
      <c r="B81" s="69" t="n">
        <v>31</v>
      </c>
      <c r="C81" s="77" t="n">
        <v>65</v>
      </c>
      <c r="D81" s="69" t="s">
        <v>103</v>
      </c>
      <c r="E81" s="69"/>
      <c r="F81" s="69" t="n">
        <v>35</v>
      </c>
      <c r="G81" s="69" t="n">
        <v>13</v>
      </c>
      <c r="H81" s="69" t="n">
        <v>48</v>
      </c>
      <c r="I81" s="69" t="n">
        <v>2023</v>
      </c>
    </row>
    <row r="82" customFormat="false" ht="12.8" hidden="false" customHeight="false" outlineLevel="0" collapsed="false">
      <c r="A82" s="75" t="n">
        <v>76</v>
      </c>
      <c r="B82" s="75" t="n">
        <v>31</v>
      </c>
      <c r="C82" s="76" t="n">
        <v>46</v>
      </c>
      <c r="D82" s="75" t="s">
        <v>104</v>
      </c>
      <c r="E82" s="75" t="n">
        <v>3</v>
      </c>
      <c r="F82" s="75" t="n">
        <v>19</v>
      </c>
      <c r="G82" s="75"/>
      <c r="H82" s="75" t="n">
        <v>22</v>
      </c>
      <c r="I82" s="75" t="n">
        <v>2023</v>
      </c>
    </row>
    <row r="83" customFormat="false" ht="12.8" hidden="false" customHeight="false" outlineLevel="0" collapsed="false">
      <c r="A83" s="69" t="n">
        <v>76</v>
      </c>
      <c r="B83" s="69" t="n">
        <v>31</v>
      </c>
      <c r="C83" s="77" t="n">
        <v>81</v>
      </c>
      <c r="D83" s="69" t="s">
        <v>105</v>
      </c>
      <c r="E83" s="69"/>
      <c r="F83" s="69" t="n">
        <v>12</v>
      </c>
      <c r="G83" s="69"/>
      <c r="H83" s="69" t="n">
        <v>12</v>
      </c>
      <c r="I83" s="69" t="n">
        <v>2023</v>
      </c>
    </row>
    <row r="84" customFormat="false" ht="12.8" hidden="false" customHeight="false" outlineLevel="0" collapsed="false">
      <c r="A84" s="75" t="n">
        <v>76</v>
      </c>
      <c r="B84" s="75" t="n">
        <v>31</v>
      </c>
      <c r="C84" s="76" t="n">
        <v>82</v>
      </c>
      <c r="D84" s="75" t="s">
        <v>106</v>
      </c>
      <c r="E84" s="75"/>
      <c r="F84" s="75" t="n">
        <v>3</v>
      </c>
      <c r="G84" s="75" t="n">
        <v>6</v>
      </c>
      <c r="H84" s="75" t="n">
        <v>9</v>
      </c>
      <c r="I84" s="75" t="n">
        <v>2023</v>
      </c>
    </row>
    <row r="85" customFormat="false" ht="12.8" hidden="false" customHeight="false" outlineLevel="0" collapsed="false">
      <c r="A85" s="69" t="n">
        <v>52</v>
      </c>
      <c r="B85" s="69" t="n">
        <v>44</v>
      </c>
      <c r="C85" s="77" t="n">
        <v>44</v>
      </c>
      <c r="D85" s="69" t="s">
        <v>107</v>
      </c>
      <c r="E85" s="69" t="n">
        <v>4</v>
      </c>
      <c r="F85" s="69" t="n">
        <v>93</v>
      </c>
      <c r="G85" s="69"/>
      <c r="H85" s="69" t="n">
        <v>97</v>
      </c>
      <c r="I85" s="69" t="n">
        <v>2023</v>
      </c>
    </row>
    <row r="86" customFormat="false" ht="12.8" hidden="false" customHeight="false" outlineLevel="0" collapsed="false">
      <c r="A86" s="75" t="n">
        <v>52</v>
      </c>
      <c r="B86" s="75" t="n">
        <v>49</v>
      </c>
      <c r="C86" s="76" t="n">
        <v>49</v>
      </c>
      <c r="D86" s="75" t="s">
        <v>108</v>
      </c>
      <c r="E86" s="75"/>
      <c r="F86" s="75" t="n">
        <v>57</v>
      </c>
      <c r="G86" s="75" t="n">
        <v>5</v>
      </c>
      <c r="H86" s="75" t="n">
        <v>62</v>
      </c>
      <c r="I86" s="75" t="n">
        <v>2023</v>
      </c>
    </row>
    <row r="87" customFormat="false" ht="12.8" hidden="false" customHeight="false" outlineLevel="0" collapsed="false">
      <c r="A87" s="69" t="n">
        <v>52</v>
      </c>
      <c r="B87" s="69" t="n">
        <v>44</v>
      </c>
      <c r="C87" s="77" t="n">
        <v>53</v>
      </c>
      <c r="D87" s="69" t="s">
        <v>109</v>
      </c>
      <c r="E87" s="69"/>
      <c r="F87" s="69" t="n">
        <v>39</v>
      </c>
      <c r="G87" s="69"/>
      <c r="H87" s="69" t="n">
        <v>39</v>
      </c>
      <c r="I87" s="69" t="n">
        <v>2023</v>
      </c>
    </row>
    <row r="88" customFormat="false" ht="12.8" hidden="false" customHeight="false" outlineLevel="0" collapsed="false">
      <c r="A88" s="75" t="n">
        <v>52</v>
      </c>
      <c r="B88" s="75" t="n">
        <v>49</v>
      </c>
      <c r="C88" s="76" t="n">
        <v>72</v>
      </c>
      <c r="D88" s="75" t="s">
        <v>110</v>
      </c>
      <c r="E88" s="75"/>
      <c r="F88" s="75" t="n">
        <v>85</v>
      </c>
      <c r="G88" s="75" t="n">
        <v>26</v>
      </c>
      <c r="H88" s="75" t="n">
        <v>111</v>
      </c>
      <c r="I88" s="75" t="n">
        <v>2023</v>
      </c>
    </row>
    <row r="89" customFormat="false" ht="12.8" hidden="false" customHeight="false" outlineLevel="0" collapsed="false">
      <c r="A89" s="69" t="n">
        <v>52</v>
      </c>
      <c r="B89" s="69" t="n">
        <v>44</v>
      </c>
      <c r="C89" s="77" t="n">
        <v>85</v>
      </c>
      <c r="D89" s="69" t="s">
        <v>111</v>
      </c>
      <c r="E89" s="69"/>
      <c r="F89" s="69" t="n">
        <v>5</v>
      </c>
      <c r="G89" s="69"/>
      <c r="H89" s="69" t="n">
        <v>5</v>
      </c>
      <c r="I89" s="69" t="n">
        <v>2023</v>
      </c>
    </row>
    <row r="90" customFormat="false" ht="12.8" hidden="false" customHeight="false" outlineLevel="0" collapsed="false">
      <c r="A90" s="75" t="n">
        <v>93</v>
      </c>
      <c r="B90" s="75" t="n">
        <v>13</v>
      </c>
      <c r="C90" s="76" t="n">
        <v>4</v>
      </c>
      <c r="D90" s="75" t="s">
        <v>112</v>
      </c>
      <c r="E90" s="75"/>
      <c r="F90" s="75" t="n">
        <v>9</v>
      </c>
      <c r="G90" s="75"/>
      <c r="H90" s="75" t="n">
        <v>9</v>
      </c>
      <c r="I90" s="75" t="n">
        <v>2023</v>
      </c>
    </row>
    <row r="91" customFormat="false" ht="12.8" hidden="false" customHeight="false" outlineLevel="0" collapsed="false">
      <c r="A91" s="69" t="n">
        <v>93</v>
      </c>
      <c r="B91" s="69" t="n">
        <v>13</v>
      </c>
      <c r="C91" s="77" t="n">
        <v>13</v>
      </c>
      <c r="D91" s="69" t="s">
        <v>113</v>
      </c>
      <c r="E91" s="69" t="n">
        <v>5</v>
      </c>
      <c r="F91" s="69" t="n">
        <v>455</v>
      </c>
      <c r="G91" s="69" t="n">
        <v>120</v>
      </c>
      <c r="H91" s="69" t="n">
        <v>580</v>
      </c>
      <c r="I91" s="69" t="n">
        <v>2023</v>
      </c>
    </row>
    <row r="92" customFormat="false" ht="12.8" hidden="false" customHeight="false" outlineLevel="0" collapsed="false">
      <c r="A92" s="75" t="n">
        <v>93</v>
      </c>
      <c r="B92" s="75" t="n">
        <v>13</v>
      </c>
      <c r="C92" s="76" t="n">
        <v>5</v>
      </c>
      <c r="D92" s="75" t="s">
        <v>114</v>
      </c>
      <c r="E92" s="75" t="n">
        <v>1</v>
      </c>
      <c r="F92" s="75" t="n">
        <v>3</v>
      </c>
      <c r="G92" s="75"/>
      <c r="H92" s="75" t="n">
        <v>4</v>
      </c>
      <c r="I92" s="75" t="n">
        <v>2023</v>
      </c>
    </row>
    <row r="93" customFormat="false" ht="12.8" hidden="false" customHeight="false" outlineLevel="0" collapsed="false">
      <c r="A93" s="69" t="n">
        <v>93</v>
      </c>
      <c r="B93" s="69" t="n">
        <v>13</v>
      </c>
      <c r="C93" s="77" t="n">
        <v>84</v>
      </c>
      <c r="D93" s="69" t="s">
        <v>115</v>
      </c>
      <c r="E93" s="69"/>
      <c r="F93" s="69" t="n">
        <v>35</v>
      </c>
      <c r="G93" s="69"/>
      <c r="H93" s="69" t="n">
        <v>35</v>
      </c>
      <c r="I93" s="69" t="n">
        <v>2023</v>
      </c>
    </row>
    <row r="94" customFormat="false" ht="12.8" hidden="false" customHeight="false" outlineLevel="0" collapsed="false">
      <c r="A94" s="75" t="n">
        <v>93</v>
      </c>
      <c r="B94" s="75" t="n">
        <v>6</v>
      </c>
      <c r="C94" s="76" t="n">
        <v>6</v>
      </c>
      <c r="D94" s="75" t="s">
        <v>116</v>
      </c>
      <c r="E94" s="75" t="n">
        <v>2</v>
      </c>
      <c r="F94" s="75" t="n">
        <v>95</v>
      </c>
      <c r="G94" s="75"/>
      <c r="H94" s="75" t="n">
        <v>97</v>
      </c>
      <c r="I94" s="75" t="n">
        <v>2023</v>
      </c>
    </row>
    <row r="95" customFormat="false" ht="12.8" hidden="false" customHeight="false" outlineLevel="0" collapsed="false">
      <c r="A95" s="69" t="n">
        <v>93</v>
      </c>
      <c r="B95" s="69" t="n">
        <v>6</v>
      </c>
      <c r="C95" s="77" t="n">
        <v>83</v>
      </c>
      <c r="D95" s="69" t="s">
        <v>117</v>
      </c>
      <c r="E95" s="69" t="n">
        <v>1</v>
      </c>
      <c r="F95" s="69" t="n">
        <v>88</v>
      </c>
      <c r="G95" s="69" t="n">
        <v>24</v>
      </c>
      <c r="H95" s="69" t="n">
        <v>113</v>
      </c>
      <c r="I95" s="69" t="n">
        <v>2023</v>
      </c>
    </row>
    <row r="96" customFormat="false" ht="12.8" hidden="false" customHeight="false" outlineLevel="0" collapsed="false">
      <c r="A96" s="75" t="s">
        <v>560</v>
      </c>
      <c r="B96" s="75" t="s">
        <v>132</v>
      </c>
      <c r="C96" s="76" t="s">
        <v>132</v>
      </c>
      <c r="D96" s="75" t="s">
        <v>23</v>
      </c>
      <c r="E96" s="75" t="n">
        <v>141</v>
      </c>
      <c r="F96" s="75" t="n">
        <v>9157</v>
      </c>
      <c r="G96" s="75" t="n">
        <v>1752</v>
      </c>
      <c r="H96" s="75" t="n">
        <v>11050</v>
      </c>
      <c r="I96" s="75" t="n">
        <v>2023</v>
      </c>
    </row>
    <row r="97" customFormat="false" ht="12.8" hidden="false" customHeight="false" outlineLevel="0" collapsed="false">
      <c r="A97" s="69" t="n">
        <v>84</v>
      </c>
      <c r="B97" s="69" t="n">
        <v>63</v>
      </c>
      <c r="C97" s="77" t="n">
        <v>3</v>
      </c>
      <c r="D97" s="69" t="s">
        <v>24</v>
      </c>
      <c r="E97" s="69" t="n">
        <v>2</v>
      </c>
      <c r="F97" s="69" t="n">
        <v>49</v>
      </c>
      <c r="G97" s="69" t="n">
        <v>20</v>
      </c>
      <c r="H97" s="69" t="n">
        <f aca="false">SUBTOTAL(9,E97:G97)</f>
        <v>71</v>
      </c>
      <c r="I97" s="69" t="n">
        <v>2024</v>
      </c>
    </row>
    <row r="98" customFormat="false" ht="12.8" hidden="false" customHeight="false" outlineLevel="0" collapsed="false">
      <c r="A98" s="75" t="n">
        <v>84</v>
      </c>
      <c r="B98" s="75" t="n">
        <v>63</v>
      </c>
      <c r="C98" s="76" t="n">
        <v>15</v>
      </c>
      <c r="D98" s="75" t="s">
        <v>25</v>
      </c>
      <c r="E98" s="75"/>
      <c r="F98" s="75"/>
      <c r="G98" s="75"/>
      <c r="H98" s="75" t="n">
        <f aca="false">SUBTOTAL(9,E98:G98)</f>
        <v>0</v>
      </c>
      <c r="I98" s="75" t="n">
        <v>2024</v>
      </c>
    </row>
    <row r="99" customFormat="false" ht="12.8" hidden="false" customHeight="false" outlineLevel="0" collapsed="false">
      <c r="A99" s="69" t="n">
        <v>84</v>
      </c>
      <c r="B99" s="69" t="n">
        <v>63</v>
      </c>
      <c r="C99" s="77" t="n">
        <v>43</v>
      </c>
      <c r="D99" s="69" t="s">
        <v>26</v>
      </c>
      <c r="E99" s="69" t="n">
        <v>1</v>
      </c>
      <c r="F99" s="69"/>
      <c r="G99" s="69"/>
      <c r="H99" s="69" t="n">
        <f aca="false">SUBTOTAL(9,E99:G99)</f>
        <v>1</v>
      </c>
      <c r="I99" s="69" t="n">
        <v>2024</v>
      </c>
    </row>
    <row r="100" customFormat="false" ht="12.8" hidden="false" customHeight="false" outlineLevel="0" collapsed="false">
      <c r="A100" s="75" t="n">
        <v>84</v>
      </c>
      <c r="B100" s="75" t="n">
        <v>63</v>
      </c>
      <c r="C100" s="76" t="n">
        <v>63</v>
      </c>
      <c r="D100" s="75" t="s">
        <v>27</v>
      </c>
      <c r="E100" s="75"/>
      <c r="F100" s="75" t="n">
        <v>71</v>
      </c>
      <c r="G100" s="75"/>
      <c r="H100" s="75" t="n">
        <f aca="false">SUBTOTAL(9,E100:G100)</f>
        <v>71</v>
      </c>
      <c r="I100" s="75" t="n">
        <v>2024</v>
      </c>
    </row>
    <row r="101" customFormat="false" ht="12.8" hidden="false" customHeight="false" outlineLevel="0" collapsed="false">
      <c r="A101" s="69" t="n">
        <v>84</v>
      </c>
      <c r="B101" s="69" t="n">
        <v>38</v>
      </c>
      <c r="C101" s="77" t="n">
        <v>26</v>
      </c>
      <c r="D101" s="69" t="s">
        <v>28</v>
      </c>
      <c r="E101" s="69"/>
      <c r="F101" s="69" t="n">
        <v>59</v>
      </c>
      <c r="G101" s="69" t="n">
        <v>7</v>
      </c>
      <c r="H101" s="69" t="n">
        <f aca="false">SUBTOTAL(9,E101:G101)</f>
        <v>66</v>
      </c>
      <c r="I101" s="69" t="n">
        <v>2024</v>
      </c>
    </row>
    <row r="102" customFormat="false" ht="12.8" hidden="false" customHeight="false" outlineLevel="0" collapsed="false">
      <c r="A102" s="75" t="n">
        <v>84</v>
      </c>
      <c r="B102" s="75" t="n">
        <v>38</v>
      </c>
      <c r="C102" s="76" t="n">
        <v>74</v>
      </c>
      <c r="D102" s="75" t="s">
        <v>29</v>
      </c>
      <c r="E102" s="75" t="n">
        <v>1</v>
      </c>
      <c r="F102" s="75" t="n">
        <v>55</v>
      </c>
      <c r="G102" s="75"/>
      <c r="H102" s="75" t="n">
        <f aca="false">SUBTOTAL(9,E102:G102)</f>
        <v>56</v>
      </c>
      <c r="I102" s="75" t="n">
        <v>2024</v>
      </c>
    </row>
    <row r="103" customFormat="false" ht="12.8" hidden="false" customHeight="false" outlineLevel="0" collapsed="false">
      <c r="A103" s="69" t="n">
        <v>84</v>
      </c>
      <c r="B103" s="69" t="n">
        <v>38</v>
      </c>
      <c r="C103" s="77" t="n">
        <v>38</v>
      </c>
      <c r="D103" s="69" t="s">
        <v>30</v>
      </c>
      <c r="E103" s="69"/>
      <c r="F103" s="69" t="n">
        <v>108</v>
      </c>
      <c r="G103" s="69" t="n">
        <v>90</v>
      </c>
      <c r="H103" s="69" t="n">
        <f aca="false">SUBTOTAL(9,E103:G103)</f>
        <v>198</v>
      </c>
      <c r="I103" s="69" t="n">
        <v>2024</v>
      </c>
    </row>
    <row r="104" customFormat="false" ht="12.8" hidden="false" customHeight="false" outlineLevel="0" collapsed="false">
      <c r="A104" s="75" t="n">
        <v>84</v>
      </c>
      <c r="B104" s="75" t="n">
        <v>38</v>
      </c>
      <c r="C104" s="76" t="n">
        <v>73</v>
      </c>
      <c r="D104" s="75" t="s">
        <v>31</v>
      </c>
      <c r="E104" s="75"/>
      <c r="F104" s="75" t="n">
        <v>83</v>
      </c>
      <c r="G104" s="75" t="n">
        <v>37</v>
      </c>
      <c r="H104" s="75" t="n">
        <f aca="false">SUBTOTAL(9,E104:G104)</f>
        <v>120</v>
      </c>
      <c r="I104" s="75" t="n">
        <v>2024</v>
      </c>
    </row>
    <row r="105" customFormat="false" ht="12.8" hidden="false" customHeight="false" outlineLevel="0" collapsed="false">
      <c r="A105" s="69" t="n">
        <v>84</v>
      </c>
      <c r="B105" s="69" t="n">
        <v>69</v>
      </c>
      <c r="C105" s="77" t="n">
        <v>1</v>
      </c>
      <c r="D105" s="69" t="s">
        <v>32</v>
      </c>
      <c r="E105" s="69" t="n">
        <v>4</v>
      </c>
      <c r="F105" s="69" t="n">
        <v>143</v>
      </c>
      <c r="G105" s="69" t="n">
        <v>58</v>
      </c>
      <c r="H105" s="69" t="n">
        <f aca="false">SUBTOTAL(9,E105:G105)</f>
        <v>205</v>
      </c>
      <c r="I105" s="69" t="n">
        <v>2024</v>
      </c>
    </row>
    <row r="106" customFormat="false" ht="12.8" hidden="false" customHeight="false" outlineLevel="0" collapsed="false">
      <c r="A106" s="75" t="n">
        <v>84</v>
      </c>
      <c r="B106" s="75" t="n">
        <v>69</v>
      </c>
      <c r="C106" s="76" t="n">
        <v>7</v>
      </c>
      <c r="D106" s="75" t="s">
        <v>33</v>
      </c>
      <c r="E106" s="75" t="n">
        <v>1</v>
      </c>
      <c r="F106" s="75" t="n">
        <v>1</v>
      </c>
      <c r="G106" s="75"/>
      <c r="H106" s="75" t="n">
        <f aca="false">SUBTOTAL(9,E106:G106)</f>
        <v>2</v>
      </c>
      <c r="I106" s="75" t="n">
        <v>2024</v>
      </c>
    </row>
    <row r="107" customFormat="false" ht="12.8" hidden="false" customHeight="false" outlineLevel="0" collapsed="false">
      <c r="A107" s="69" t="n">
        <v>84</v>
      </c>
      <c r="B107" s="69" t="n">
        <v>69</v>
      </c>
      <c r="C107" s="77" t="n">
        <v>42</v>
      </c>
      <c r="D107" s="69" t="s">
        <v>34</v>
      </c>
      <c r="E107" s="69" t="n">
        <v>6</v>
      </c>
      <c r="F107" s="69" t="n">
        <v>182</v>
      </c>
      <c r="G107" s="69"/>
      <c r="H107" s="69" t="n">
        <f aca="false">SUBTOTAL(9,E107:G107)</f>
        <v>188</v>
      </c>
      <c r="I107" s="69" t="n">
        <v>2024</v>
      </c>
    </row>
    <row r="108" customFormat="false" ht="12.8" hidden="false" customHeight="false" outlineLevel="0" collapsed="false">
      <c r="A108" s="75" t="n">
        <v>84</v>
      </c>
      <c r="B108" s="75" t="n">
        <v>69</v>
      </c>
      <c r="C108" s="76" t="n">
        <v>69</v>
      </c>
      <c r="D108" s="75" t="s">
        <v>35</v>
      </c>
      <c r="E108" s="75" t="n">
        <v>14</v>
      </c>
      <c r="F108" s="75" t="n">
        <v>128</v>
      </c>
      <c r="G108" s="75" t="n">
        <v>54</v>
      </c>
      <c r="H108" s="75" t="n">
        <f aca="false">SUBTOTAL(9,E108:G108)</f>
        <v>196</v>
      </c>
      <c r="I108" s="75" t="n">
        <v>2024</v>
      </c>
    </row>
    <row r="109" customFormat="false" ht="12.8" hidden="false" customHeight="false" outlineLevel="0" collapsed="false">
      <c r="A109" s="69" t="n">
        <v>27</v>
      </c>
      <c r="B109" s="69" t="n">
        <v>25</v>
      </c>
      <c r="C109" s="77" t="n">
        <v>25</v>
      </c>
      <c r="D109" s="69" t="s">
        <v>36</v>
      </c>
      <c r="E109" s="69" t="n">
        <v>6</v>
      </c>
      <c r="F109" s="69" t="n">
        <v>96</v>
      </c>
      <c r="G109" s="69" t="n">
        <v>72</v>
      </c>
      <c r="H109" s="69" t="n">
        <f aca="false">SUBTOTAL(9,E109:G109)</f>
        <v>174</v>
      </c>
      <c r="I109" s="69" t="n">
        <v>2024</v>
      </c>
    </row>
    <row r="110" customFormat="false" ht="12.8" hidden="false" customHeight="false" outlineLevel="0" collapsed="false">
      <c r="A110" s="75" t="n">
        <v>27</v>
      </c>
      <c r="B110" s="75" t="n">
        <v>25</v>
      </c>
      <c r="C110" s="76" t="n">
        <v>70</v>
      </c>
      <c r="D110" s="75" t="s">
        <v>37</v>
      </c>
      <c r="E110" s="75"/>
      <c r="F110" s="75" t="n">
        <v>35</v>
      </c>
      <c r="G110" s="75"/>
      <c r="H110" s="75" t="n">
        <f aca="false">SUBTOTAL(9,E110:G110)</f>
        <v>35</v>
      </c>
      <c r="I110" s="75" t="n">
        <v>2024</v>
      </c>
    </row>
    <row r="111" customFormat="false" ht="12.8" hidden="false" customHeight="false" outlineLevel="0" collapsed="false">
      <c r="A111" s="69" t="n">
        <v>27</v>
      </c>
      <c r="B111" s="69" t="n">
        <v>25</v>
      </c>
      <c r="C111" s="77" t="n">
        <v>39</v>
      </c>
      <c r="D111" s="69" t="s">
        <v>38</v>
      </c>
      <c r="E111" s="69" t="n">
        <v>6</v>
      </c>
      <c r="F111" s="69" t="n">
        <v>20</v>
      </c>
      <c r="G111" s="69"/>
      <c r="H111" s="69" t="n">
        <f aca="false">SUBTOTAL(9,E111:G111)</f>
        <v>26</v>
      </c>
      <c r="I111" s="69" t="n">
        <v>2024</v>
      </c>
    </row>
    <row r="112" customFormat="false" ht="12.8" hidden="false" customHeight="false" outlineLevel="0" collapsed="false">
      <c r="A112" s="75" t="n">
        <v>27</v>
      </c>
      <c r="B112" s="75" t="n">
        <v>25</v>
      </c>
      <c r="C112" s="76" t="n">
        <v>90</v>
      </c>
      <c r="D112" s="75" t="s">
        <v>39</v>
      </c>
      <c r="E112" s="75" t="n">
        <v>4</v>
      </c>
      <c r="F112" s="75" t="n">
        <v>20</v>
      </c>
      <c r="G112" s="75"/>
      <c r="H112" s="75" t="n">
        <f aca="false">SUBTOTAL(9,E112:G112)</f>
        <v>24</v>
      </c>
      <c r="I112" s="75" t="n">
        <v>2024</v>
      </c>
    </row>
    <row r="113" customFormat="false" ht="12.8" hidden="false" customHeight="false" outlineLevel="0" collapsed="false">
      <c r="A113" s="69" t="n">
        <v>27</v>
      </c>
      <c r="B113" s="69" t="n">
        <v>21</v>
      </c>
      <c r="C113" s="77" t="n">
        <v>21</v>
      </c>
      <c r="D113" s="69" t="s">
        <v>40</v>
      </c>
      <c r="E113" s="69"/>
      <c r="F113" s="69" t="n">
        <v>39</v>
      </c>
      <c r="G113" s="69"/>
      <c r="H113" s="69" t="n">
        <f aca="false">SUBTOTAL(9,E113:G113)</f>
        <v>39</v>
      </c>
      <c r="I113" s="69" t="n">
        <v>2024</v>
      </c>
    </row>
    <row r="114" customFormat="false" ht="12.8" hidden="false" customHeight="false" outlineLevel="0" collapsed="false">
      <c r="A114" s="75" t="n">
        <v>27</v>
      </c>
      <c r="B114" s="75" t="n">
        <v>21</v>
      </c>
      <c r="C114" s="76" t="n">
        <v>58</v>
      </c>
      <c r="D114" s="75" t="s">
        <v>41</v>
      </c>
      <c r="E114" s="75" t="n">
        <v>1</v>
      </c>
      <c r="F114" s="75" t="n">
        <v>5</v>
      </c>
      <c r="G114" s="75"/>
      <c r="H114" s="75" t="n">
        <f aca="false">SUBTOTAL(9,E114:G114)</f>
        <v>6</v>
      </c>
      <c r="I114" s="75" t="n">
        <v>2024</v>
      </c>
    </row>
    <row r="115" customFormat="false" ht="12.8" hidden="false" customHeight="false" outlineLevel="0" collapsed="false">
      <c r="A115" s="69" t="n">
        <v>27</v>
      </c>
      <c r="B115" s="69" t="n">
        <v>71</v>
      </c>
      <c r="C115" s="77" t="n">
        <v>71</v>
      </c>
      <c r="D115" s="69" t="s">
        <v>42</v>
      </c>
      <c r="E115" s="69"/>
      <c r="F115" s="69" t="n">
        <v>11</v>
      </c>
      <c r="G115" s="69" t="n">
        <v>7</v>
      </c>
      <c r="H115" s="69" t="n">
        <f aca="false">SUBTOTAL(9,E115:G115)</f>
        <v>18</v>
      </c>
      <c r="I115" s="69" t="n">
        <v>2024</v>
      </c>
    </row>
    <row r="116" customFormat="false" ht="12.8" hidden="false" customHeight="false" outlineLevel="0" collapsed="false">
      <c r="A116" s="75" t="n">
        <v>27</v>
      </c>
      <c r="B116" s="75" t="n">
        <v>21</v>
      </c>
      <c r="C116" s="76" t="n">
        <v>89</v>
      </c>
      <c r="D116" s="75" t="s">
        <v>43</v>
      </c>
      <c r="E116" s="75"/>
      <c r="F116" s="75" t="n">
        <v>13</v>
      </c>
      <c r="G116" s="75"/>
      <c r="H116" s="75" t="n">
        <f aca="false">SUBTOTAL(9,E116:G116)</f>
        <v>13</v>
      </c>
      <c r="I116" s="75" t="n">
        <v>2024</v>
      </c>
    </row>
    <row r="117" customFormat="false" ht="12.8" hidden="false" customHeight="false" outlineLevel="0" collapsed="false">
      <c r="A117" s="69" t="n">
        <v>53</v>
      </c>
      <c r="B117" s="69" t="n">
        <v>35</v>
      </c>
      <c r="C117" s="77" t="n">
        <v>22</v>
      </c>
      <c r="D117" s="69" t="s">
        <v>44</v>
      </c>
      <c r="E117" s="69"/>
      <c r="F117" s="69" t="n">
        <v>44</v>
      </c>
      <c r="G117" s="69"/>
      <c r="H117" s="69" t="n">
        <f aca="false">SUBTOTAL(9,E117:G117)</f>
        <v>44</v>
      </c>
      <c r="I117" s="69" t="n">
        <v>2024</v>
      </c>
    </row>
    <row r="118" customFormat="false" ht="12.8" hidden="false" customHeight="false" outlineLevel="0" collapsed="false">
      <c r="A118" s="75" t="n">
        <v>53</v>
      </c>
      <c r="B118" s="75" t="n">
        <v>35</v>
      </c>
      <c r="C118" s="76" t="n">
        <v>29</v>
      </c>
      <c r="D118" s="75" t="s">
        <v>45</v>
      </c>
      <c r="E118" s="75"/>
      <c r="F118" s="75" t="n">
        <v>46</v>
      </c>
      <c r="G118" s="75" t="n">
        <v>24</v>
      </c>
      <c r="H118" s="75" t="n">
        <f aca="false">SUBTOTAL(9,E118:G118)</f>
        <v>70</v>
      </c>
      <c r="I118" s="75" t="n">
        <v>2024</v>
      </c>
    </row>
    <row r="119" customFormat="false" ht="12.8" hidden="false" customHeight="false" outlineLevel="0" collapsed="false">
      <c r="A119" s="69" t="n">
        <v>53</v>
      </c>
      <c r="B119" s="69" t="n">
        <v>35</v>
      </c>
      <c r="C119" s="77" t="n">
        <v>35</v>
      </c>
      <c r="D119" s="69" t="s">
        <v>46</v>
      </c>
      <c r="E119" s="69"/>
      <c r="F119" s="69" t="n">
        <v>34</v>
      </c>
      <c r="G119" s="69" t="n">
        <v>30</v>
      </c>
      <c r="H119" s="69" t="n">
        <f aca="false">SUBTOTAL(9,E119:G119)</f>
        <v>64</v>
      </c>
      <c r="I119" s="69" t="n">
        <v>2024</v>
      </c>
    </row>
    <row r="120" customFormat="false" ht="12.8" hidden="false" customHeight="false" outlineLevel="0" collapsed="false">
      <c r="A120" s="75" t="n">
        <v>53</v>
      </c>
      <c r="B120" s="75" t="n">
        <v>35</v>
      </c>
      <c r="C120" s="76" t="n">
        <v>56</v>
      </c>
      <c r="D120" s="75" t="s">
        <v>47</v>
      </c>
      <c r="E120" s="75"/>
      <c r="F120" s="75" t="n">
        <v>75</v>
      </c>
      <c r="G120" s="75" t="n">
        <v>14</v>
      </c>
      <c r="H120" s="75" t="n">
        <f aca="false">SUBTOTAL(9,E120:G120)</f>
        <v>89</v>
      </c>
      <c r="I120" s="75" t="n">
        <v>2024</v>
      </c>
    </row>
    <row r="121" customFormat="false" ht="12.8" hidden="false" customHeight="false" outlineLevel="0" collapsed="false">
      <c r="A121" s="69" t="n">
        <v>24</v>
      </c>
      <c r="B121" s="69" t="n">
        <v>45</v>
      </c>
      <c r="C121" s="77" t="n">
        <v>18</v>
      </c>
      <c r="D121" s="69" t="s">
        <v>48</v>
      </c>
      <c r="E121" s="69" t="n">
        <v>1</v>
      </c>
      <c r="F121" s="69" t="n">
        <v>78</v>
      </c>
      <c r="G121" s="69" t="n">
        <v>56</v>
      </c>
      <c r="H121" s="69" t="n">
        <f aca="false">SUBTOTAL(9,E121:G121)</f>
        <v>135</v>
      </c>
      <c r="I121" s="69" t="n">
        <v>2024</v>
      </c>
    </row>
    <row r="122" customFormat="false" ht="12.8" hidden="false" customHeight="false" outlineLevel="0" collapsed="false">
      <c r="A122" s="75" t="n">
        <v>24</v>
      </c>
      <c r="B122" s="75" t="n">
        <v>45</v>
      </c>
      <c r="C122" s="76" t="n">
        <v>28</v>
      </c>
      <c r="D122" s="75" t="s">
        <v>49</v>
      </c>
      <c r="E122" s="75" t="n">
        <v>4</v>
      </c>
      <c r="F122" s="75" t="n">
        <v>87</v>
      </c>
      <c r="G122" s="75"/>
      <c r="H122" s="75" t="n">
        <f aca="false">SUBTOTAL(9,E122:G122)</f>
        <v>91</v>
      </c>
      <c r="I122" s="75" t="n">
        <v>2024</v>
      </c>
    </row>
    <row r="123" customFormat="false" ht="12.8" hidden="false" customHeight="false" outlineLevel="0" collapsed="false">
      <c r="A123" s="69" t="n">
        <v>24</v>
      </c>
      <c r="B123" s="69" t="n">
        <v>45</v>
      </c>
      <c r="C123" s="77" t="n">
        <v>36</v>
      </c>
      <c r="D123" s="69" t="s">
        <v>50</v>
      </c>
      <c r="E123" s="69" t="n">
        <v>8</v>
      </c>
      <c r="F123" s="69" t="n">
        <v>57</v>
      </c>
      <c r="G123" s="69"/>
      <c r="H123" s="69" t="n">
        <f aca="false">SUBTOTAL(9,E123:G123)</f>
        <v>65</v>
      </c>
      <c r="I123" s="69" t="n">
        <v>2024</v>
      </c>
    </row>
    <row r="124" customFormat="false" ht="12.8" hidden="false" customHeight="false" outlineLevel="0" collapsed="false">
      <c r="A124" s="75" t="n">
        <v>24</v>
      </c>
      <c r="B124" s="75" t="n">
        <v>45</v>
      </c>
      <c r="C124" s="76" t="n">
        <v>37</v>
      </c>
      <c r="D124" s="75" t="s">
        <v>51</v>
      </c>
      <c r="E124" s="75" t="n">
        <v>3</v>
      </c>
      <c r="F124" s="75" t="n">
        <v>67</v>
      </c>
      <c r="G124" s="75"/>
      <c r="H124" s="75" t="n">
        <f aca="false">SUBTOTAL(9,E124:G124)</f>
        <v>70</v>
      </c>
      <c r="I124" s="75" t="n">
        <v>2024</v>
      </c>
    </row>
    <row r="125" customFormat="false" ht="12.8" hidden="false" customHeight="false" outlineLevel="0" collapsed="false">
      <c r="A125" s="69" t="n">
        <v>24</v>
      </c>
      <c r="B125" s="69" t="n">
        <v>45</v>
      </c>
      <c r="C125" s="77" t="n">
        <v>45</v>
      </c>
      <c r="D125" s="69" t="s">
        <v>52</v>
      </c>
      <c r="E125" s="69" t="n">
        <v>8</v>
      </c>
      <c r="F125" s="69" t="n">
        <v>145</v>
      </c>
      <c r="G125" s="69" t="n">
        <v>41</v>
      </c>
      <c r="H125" s="69" t="n">
        <f aca="false">SUBTOTAL(9,E125:G125)</f>
        <v>194</v>
      </c>
      <c r="I125" s="69" t="n">
        <v>2024</v>
      </c>
    </row>
    <row r="126" customFormat="false" ht="12.8" hidden="false" customHeight="false" outlineLevel="0" collapsed="false">
      <c r="A126" s="75" t="n">
        <v>24</v>
      </c>
      <c r="B126" s="75" t="n">
        <v>45</v>
      </c>
      <c r="C126" s="76" t="n">
        <v>41</v>
      </c>
      <c r="D126" s="75" t="s">
        <v>53</v>
      </c>
      <c r="E126" s="75" t="n">
        <v>4</v>
      </c>
      <c r="F126" s="75" t="n">
        <v>56</v>
      </c>
      <c r="G126" s="75"/>
      <c r="H126" s="75" t="n">
        <f aca="false">SUBTOTAL(9,E126:G126)</f>
        <v>60</v>
      </c>
      <c r="I126" s="75" t="n">
        <v>2024</v>
      </c>
    </row>
    <row r="127" customFormat="false" ht="12.8" hidden="false" customHeight="false" outlineLevel="0" collapsed="false">
      <c r="A127" s="69" t="n">
        <v>44</v>
      </c>
      <c r="B127" s="69" t="n">
        <v>57</v>
      </c>
      <c r="C127" s="77" t="n">
        <v>54</v>
      </c>
      <c r="D127" s="69" t="s">
        <v>54</v>
      </c>
      <c r="E127" s="69" t="n">
        <v>3</v>
      </c>
      <c r="F127" s="69" t="n">
        <v>147</v>
      </c>
      <c r="G127" s="69" t="n">
        <v>30</v>
      </c>
      <c r="H127" s="69" t="n">
        <f aca="false">SUBTOTAL(9,E127:G127)</f>
        <v>180</v>
      </c>
      <c r="I127" s="69" t="n">
        <v>2024</v>
      </c>
    </row>
    <row r="128" customFormat="false" ht="12.8" hidden="false" customHeight="false" outlineLevel="0" collapsed="false">
      <c r="A128" s="75" t="n">
        <v>44</v>
      </c>
      <c r="B128" s="75" t="n">
        <v>57</v>
      </c>
      <c r="C128" s="76" t="n">
        <v>55</v>
      </c>
      <c r="D128" s="75" t="s">
        <v>55</v>
      </c>
      <c r="E128" s="75"/>
      <c r="F128" s="75" t="n">
        <v>50</v>
      </c>
      <c r="G128" s="75"/>
      <c r="H128" s="75" t="n">
        <f aca="false">SUBTOTAL(9,E128:G128)</f>
        <v>50</v>
      </c>
      <c r="I128" s="75" t="n">
        <v>2024</v>
      </c>
    </row>
    <row r="129" customFormat="false" ht="12.8" hidden="false" customHeight="false" outlineLevel="0" collapsed="false">
      <c r="A129" s="69" t="n">
        <v>44</v>
      </c>
      <c r="B129" s="69" t="n">
        <v>57</v>
      </c>
      <c r="C129" s="77" t="n">
        <v>57</v>
      </c>
      <c r="D129" s="69" t="s">
        <v>56</v>
      </c>
      <c r="E129" s="69" t="n">
        <v>2</v>
      </c>
      <c r="F129" s="69" t="n">
        <v>332</v>
      </c>
      <c r="G129" s="69" t="n">
        <v>24</v>
      </c>
      <c r="H129" s="69" t="n">
        <f aca="false">SUBTOTAL(9,E129:G129)</f>
        <v>358</v>
      </c>
      <c r="I129" s="69" t="n">
        <v>2024</v>
      </c>
    </row>
    <row r="130" customFormat="false" ht="12.8" hidden="false" customHeight="false" outlineLevel="0" collapsed="false">
      <c r="A130" s="75" t="n">
        <v>44</v>
      </c>
      <c r="B130" s="75" t="n">
        <v>57</v>
      </c>
      <c r="C130" s="76" t="n">
        <v>88</v>
      </c>
      <c r="D130" s="75" t="s">
        <v>57</v>
      </c>
      <c r="E130" s="75"/>
      <c r="F130" s="75" t="n">
        <v>101</v>
      </c>
      <c r="G130" s="75"/>
      <c r="H130" s="75" t="n">
        <f aca="false">SUBTOTAL(9,E130:G130)</f>
        <v>101</v>
      </c>
      <c r="I130" s="75" t="n">
        <v>2024</v>
      </c>
    </row>
    <row r="131" customFormat="false" ht="12.8" hidden="false" customHeight="false" outlineLevel="0" collapsed="false">
      <c r="A131" s="69" t="n">
        <v>44</v>
      </c>
      <c r="B131" s="69" t="n">
        <v>51</v>
      </c>
      <c r="C131" s="77" t="n">
        <v>8</v>
      </c>
      <c r="D131" s="69" t="s">
        <v>58</v>
      </c>
      <c r="E131" s="69" t="n">
        <v>2</v>
      </c>
      <c r="F131" s="69" t="n">
        <v>48</v>
      </c>
      <c r="G131" s="69"/>
      <c r="H131" s="69" t="n">
        <f aca="false">SUBTOTAL(9,E131:G131)</f>
        <v>50</v>
      </c>
      <c r="I131" s="69" t="n">
        <v>2024</v>
      </c>
    </row>
    <row r="132" customFormat="false" ht="12.8" hidden="false" customHeight="false" outlineLevel="0" collapsed="false">
      <c r="A132" s="75" t="n">
        <v>44</v>
      </c>
      <c r="B132" s="75" t="n">
        <v>51</v>
      </c>
      <c r="C132" s="76" t="n">
        <v>10</v>
      </c>
      <c r="D132" s="75" t="s">
        <v>59</v>
      </c>
      <c r="E132" s="75"/>
      <c r="F132" s="75" t="n">
        <v>85</v>
      </c>
      <c r="G132" s="75" t="n">
        <v>31</v>
      </c>
      <c r="H132" s="75" t="n">
        <f aca="false">SUBTOTAL(9,E132:G132)</f>
        <v>116</v>
      </c>
      <c r="I132" s="75" t="n">
        <v>2024</v>
      </c>
    </row>
    <row r="133" customFormat="false" ht="12.8" hidden="false" customHeight="false" outlineLevel="0" collapsed="false">
      <c r="A133" s="69" t="n">
        <v>44</v>
      </c>
      <c r="B133" s="69" t="n">
        <v>51</v>
      </c>
      <c r="C133" s="77" t="n">
        <v>52</v>
      </c>
      <c r="D133" s="69" t="s">
        <v>60</v>
      </c>
      <c r="E133" s="69" t="n">
        <v>1</v>
      </c>
      <c r="F133" s="69" t="n">
        <v>53</v>
      </c>
      <c r="G133" s="69" t="n">
        <v>39</v>
      </c>
      <c r="H133" s="69" t="n">
        <f aca="false">SUBTOTAL(9,E133:G133)</f>
        <v>93</v>
      </c>
      <c r="I133" s="69" t="n">
        <v>2024</v>
      </c>
    </row>
    <row r="134" customFormat="false" ht="12.8" hidden="false" customHeight="false" outlineLevel="0" collapsed="false">
      <c r="A134" s="75" t="n">
        <v>44</v>
      </c>
      <c r="B134" s="75" t="n">
        <v>51</v>
      </c>
      <c r="C134" s="76" t="n">
        <v>51</v>
      </c>
      <c r="D134" s="75" t="s">
        <v>61</v>
      </c>
      <c r="E134" s="75" t="n">
        <v>2</v>
      </c>
      <c r="F134" s="75" t="n">
        <v>95</v>
      </c>
      <c r="G134" s="75" t="n">
        <v>34</v>
      </c>
      <c r="H134" s="75" t="n">
        <f aca="false">SUBTOTAL(9,E134:G134)</f>
        <v>131</v>
      </c>
      <c r="I134" s="75" t="n">
        <v>2024</v>
      </c>
    </row>
    <row r="135" customFormat="false" ht="12.8" hidden="false" customHeight="false" outlineLevel="0" collapsed="false">
      <c r="A135" s="69" t="n">
        <v>44</v>
      </c>
      <c r="B135" s="69" t="n">
        <v>67</v>
      </c>
      <c r="C135" s="77" t="n">
        <v>67</v>
      </c>
      <c r="D135" s="69" t="s">
        <v>62</v>
      </c>
      <c r="E135" s="69" t="n">
        <v>9</v>
      </c>
      <c r="F135" s="69" t="n">
        <v>120</v>
      </c>
      <c r="G135" s="69" t="n">
        <v>61</v>
      </c>
      <c r="H135" s="69" t="n">
        <f aca="false">SUBTOTAL(9,E135:G135)</f>
        <v>190</v>
      </c>
      <c r="I135" s="69" t="n">
        <v>2024</v>
      </c>
    </row>
    <row r="136" customFormat="false" ht="12.8" hidden="false" customHeight="false" outlineLevel="0" collapsed="false">
      <c r="A136" s="75" t="n">
        <v>44</v>
      </c>
      <c r="B136" s="75" t="n">
        <v>68</v>
      </c>
      <c r="C136" s="76" t="n">
        <v>68</v>
      </c>
      <c r="D136" s="75" t="s">
        <v>63</v>
      </c>
      <c r="E136" s="75" t="n">
        <v>4</v>
      </c>
      <c r="F136" s="75" t="n">
        <v>57</v>
      </c>
      <c r="G136" s="75"/>
      <c r="H136" s="75" t="n">
        <f aca="false">SUBTOTAL(9,E136:G136)</f>
        <v>61</v>
      </c>
      <c r="I136" s="75" t="n">
        <v>2024</v>
      </c>
    </row>
    <row r="137" customFormat="false" ht="12.8" hidden="false" customHeight="false" outlineLevel="0" collapsed="false">
      <c r="A137" s="69" t="n">
        <v>32</v>
      </c>
      <c r="B137" s="69" t="n">
        <v>60</v>
      </c>
      <c r="C137" s="77" t="n">
        <v>2</v>
      </c>
      <c r="D137" s="69" t="s">
        <v>64</v>
      </c>
      <c r="E137" s="69"/>
      <c r="F137" s="69" t="n">
        <v>40</v>
      </c>
      <c r="G137" s="69"/>
      <c r="H137" s="69" t="n">
        <f aca="false">SUBTOTAL(9,E137:G137)</f>
        <v>40</v>
      </c>
      <c r="I137" s="69" t="n">
        <v>2024</v>
      </c>
    </row>
    <row r="138" customFormat="false" ht="12.8" hidden="false" customHeight="false" outlineLevel="0" collapsed="false">
      <c r="A138" s="75" t="n">
        <v>32</v>
      </c>
      <c r="B138" s="75" t="n">
        <v>60</v>
      </c>
      <c r="C138" s="76" t="n">
        <v>60</v>
      </c>
      <c r="D138" s="75" t="s">
        <v>65</v>
      </c>
      <c r="E138" s="75" t="n">
        <v>2</v>
      </c>
      <c r="F138" s="75" t="n">
        <v>68</v>
      </c>
      <c r="G138" s="75"/>
      <c r="H138" s="75" t="n">
        <f aca="false">SUBTOTAL(9,E138:G138)</f>
        <v>70</v>
      </c>
      <c r="I138" s="75" t="n">
        <v>2024</v>
      </c>
    </row>
    <row r="139" customFormat="false" ht="12.8" hidden="false" customHeight="false" outlineLevel="0" collapsed="false">
      <c r="A139" s="69" t="n">
        <v>32</v>
      </c>
      <c r="B139" s="69" t="n">
        <v>60</v>
      </c>
      <c r="C139" s="77" t="n">
        <v>80</v>
      </c>
      <c r="D139" s="69" t="s">
        <v>66</v>
      </c>
      <c r="E139" s="69" t="n">
        <v>4</v>
      </c>
      <c r="F139" s="69" t="n">
        <v>63</v>
      </c>
      <c r="G139" s="69"/>
      <c r="H139" s="69" t="n">
        <f aca="false">SUBTOTAL(9,E139:G139)</f>
        <v>67</v>
      </c>
      <c r="I139" s="69" t="n">
        <v>2024</v>
      </c>
    </row>
    <row r="140" customFormat="false" ht="12.8" hidden="false" customHeight="false" outlineLevel="0" collapsed="false">
      <c r="A140" s="75" t="n">
        <v>32</v>
      </c>
      <c r="B140" s="75" t="n">
        <v>59</v>
      </c>
      <c r="C140" s="76" t="n">
        <v>59</v>
      </c>
      <c r="D140" s="75" t="s">
        <v>67</v>
      </c>
      <c r="E140" s="75" t="n">
        <v>1</v>
      </c>
      <c r="F140" s="75" t="n">
        <v>109</v>
      </c>
      <c r="G140" s="75" t="n">
        <v>32</v>
      </c>
      <c r="H140" s="75" t="n">
        <f aca="false">SUBTOTAL(9,E140:G140)</f>
        <v>142</v>
      </c>
      <c r="I140" s="75" t="n">
        <v>2024</v>
      </c>
    </row>
    <row r="141" customFormat="false" ht="12.8" hidden="false" customHeight="false" outlineLevel="0" collapsed="false">
      <c r="A141" s="69" t="n">
        <v>32</v>
      </c>
      <c r="B141" s="69" t="n">
        <v>59</v>
      </c>
      <c r="C141" s="77" t="n">
        <v>62</v>
      </c>
      <c r="D141" s="69" t="s">
        <v>68</v>
      </c>
      <c r="E141" s="69"/>
      <c r="F141" s="69" t="n">
        <v>53</v>
      </c>
      <c r="G141" s="69" t="n">
        <v>28</v>
      </c>
      <c r="H141" s="69" t="n">
        <f aca="false">SUBTOTAL(9,E141:G141)</f>
        <v>81</v>
      </c>
      <c r="I141" s="69" t="n">
        <v>2024</v>
      </c>
    </row>
    <row r="142" customFormat="false" ht="12.8" hidden="false" customHeight="false" outlineLevel="0" collapsed="false">
      <c r="A142" s="75" t="n">
        <v>11</v>
      </c>
      <c r="B142" s="75" t="n">
        <v>93</v>
      </c>
      <c r="C142" s="76" t="n">
        <v>93</v>
      </c>
      <c r="D142" s="75" t="s">
        <v>69</v>
      </c>
      <c r="E142" s="75" t="n">
        <v>3</v>
      </c>
      <c r="F142" s="75" t="n">
        <v>55</v>
      </c>
      <c r="G142" s="75" t="n">
        <v>22</v>
      </c>
      <c r="H142" s="75" t="n">
        <f aca="false">SUBTOTAL(9,E142:G142)</f>
        <v>80</v>
      </c>
      <c r="I142" s="75" t="n">
        <v>2024</v>
      </c>
    </row>
    <row r="143" customFormat="false" ht="12.8" hidden="false" customHeight="false" outlineLevel="0" collapsed="false">
      <c r="A143" s="69" t="n">
        <v>11</v>
      </c>
      <c r="B143" s="69" t="n">
        <v>95</v>
      </c>
      <c r="C143" s="77" t="n">
        <v>95</v>
      </c>
      <c r="D143" s="69" t="s">
        <v>70</v>
      </c>
      <c r="E143" s="69" t="n">
        <v>3</v>
      </c>
      <c r="F143" s="69" t="n">
        <v>32</v>
      </c>
      <c r="G143" s="69"/>
      <c r="H143" s="69" t="n">
        <f aca="false">SUBTOTAL(9,E143:G143)</f>
        <v>35</v>
      </c>
      <c r="I143" s="69" t="n">
        <v>2024</v>
      </c>
    </row>
    <row r="144" customFormat="false" ht="12.8" hidden="false" customHeight="false" outlineLevel="0" collapsed="false">
      <c r="A144" s="75" t="n">
        <v>11</v>
      </c>
      <c r="B144" s="75" t="n">
        <v>91</v>
      </c>
      <c r="C144" s="76" t="n">
        <v>91</v>
      </c>
      <c r="D144" s="75" t="s">
        <v>71</v>
      </c>
      <c r="E144" s="75"/>
      <c r="F144" s="75" t="n">
        <v>56</v>
      </c>
      <c r="G144" s="75"/>
      <c r="H144" s="75" t="n">
        <f aca="false">SUBTOTAL(9,E144:G144)</f>
        <v>56</v>
      </c>
      <c r="I144" s="75" t="n">
        <v>2024</v>
      </c>
    </row>
    <row r="145" customFormat="false" ht="12.8" hidden="false" customHeight="false" outlineLevel="0" collapsed="false">
      <c r="A145" s="69" t="n">
        <v>11</v>
      </c>
      <c r="B145" s="69" t="n">
        <v>94</v>
      </c>
      <c r="C145" s="77" t="n">
        <v>94</v>
      </c>
      <c r="D145" s="69" t="s">
        <v>72</v>
      </c>
      <c r="E145" s="69" t="n">
        <v>2</v>
      </c>
      <c r="F145" s="69" t="n">
        <v>76</v>
      </c>
      <c r="G145" s="69"/>
      <c r="H145" s="69" t="n">
        <f aca="false">SUBTOTAL(9,E145:G145)</f>
        <v>78</v>
      </c>
      <c r="I145" s="69" t="n">
        <v>2024</v>
      </c>
    </row>
    <row r="146" customFormat="false" ht="12.8" hidden="false" customHeight="false" outlineLevel="0" collapsed="false">
      <c r="A146" s="75" t="n">
        <v>11</v>
      </c>
      <c r="B146" s="75" t="n">
        <v>77</v>
      </c>
      <c r="C146" s="76" t="n">
        <v>77</v>
      </c>
      <c r="D146" s="75" t="s">
        <v>73</v>
      </c>
      <c r="E146" s="75" t="n">
        <v>1</v>
      </c>
      <c r="F146" s="75" t="n">
        <v>28</v>
      </c>
      <c r="G146" s="75" t="n">
        <v>38</v>
      </c>
      <c r="H146" s="75" t="n">
        <f aca="false">SUBTOTAL(9,E146:G146)</f>
        <v>67</v>
      </c>
      <c r="I146" s="75" t="n">
        <v>2024</v>
      </c>
    </row>
    <row r="147" customFormat="false" ht="12.8" hidden="false" customHeight="false" outlineLevel="0" collapsed="false">
      <c r="A147" s="69" t="n">
        <v>11</v>
      </c>
      <c r="B147" s="69" t="n">
        <v>92</v>
      </c>
      <c r="C147" s="77" t="n">
        <v>92</v>
      </c>
      <c r="D147" s="69" t="s">
        <v>74</v>
      </c>
      <c r="E147" s="69"/>
      <c r="F147" s="69" t="n">
        <v>5</v>
      </c>
      <c r="G147" s="69"/>
      <c r="H147" s="69" t="n">
        <f aca="false">SUBTOTAL(9,E147:G147)</f>
        <v>5</v>
      </c>
      <c r="I147" s="69" t="n">
        <v>2024</v>
      </c>
    </row>
    <row r="148" customFormat="false" ht="12.8" hidden="false" customHeight="false" outlineLevel="0" collapsed="false">
      <c r="A148" s="75" t="n">
        <v>11</v>
      </c>
      <c r="B148" s="75" t="n">
        <v>78</v>
      </c>
      <c r="C148" s="76" t="n">
        <v>78</v>
      </c>
      <c r="D148" s="75" t="s">
        <v>75</v>
      </c>
      <c r="E148" s="75" t="n">
        <v>3</v>
      </c>
      <c r="F148" s="75" t="n">
        <v>58</v>
      </c>
      <c r="G148" s="75" t="n">
        <v>45</v>
      </c>
      <c r="H148" s="75" t="n">
        <f aca="false">SUBTOTAL(9,E148:G148)</f>
        <v>106</v>
      </c>
      <c r="I148" s="75" t="n">
        <v>2024</v>
      </c>
    </row>
    <row r="149" customFormat="false" ht="12.8" hidden="false" customHeight="false" outlineLevel="0" collapsed="false">
      <c r="A149" s="69" t="n">
        <v>11</v>
      </c>
      <c r="B149" s="69" t="n">
        <v>75</v>
      </c>
      <c r="C149" s="77" t="n">
        <v>75</v>
      </c>
      <c r="D149" s="69" t="s">
        <v>76</v>
      </c>
      <c r="E149" s="69"/>
      <c r="F149" s="69" t="n">
        <v>137</v>
      </c>
      <c r="G149" s="69"/>
      <c r="H149" s="69" t="n">
        <f aca="false">SUBTOTAL(9,E149:G149)</f>
        <v>137</v>
      </c>
      <c r="I149" s="69" t="n">
        <v>2024</v>
      </c>
    </row>
    <row r="150" customFormat="false" ht="12.8" hidden="false" customHeight="false" outlineLevel="0" collapsed="false">
      <c r="A150" s="75" t="n">
        <v>28</v>
      </c>
      <c r="B150" s="75" t="n">
        <v>14</v>
      </c>
      <c r="C150" s="76" t="n">
        <v>14</v>
      </c>
      <c r="D150" s="75" t="s">
        <v>77</v>
      </c>
      <c r="E150" s="29"/>
      <c r="F150" s="75" t="n">
        <v>45</v>
      </c>
      <c r="G150" s="75" t="n">
        <v>57</v>
      </c>
      <c r="H150" s="75" t="n">
        <f aca="false">SUBTOTAL(9,E150:G150)</f>
        <v>102</v>
      </c>
      <c r="I150" s="75" t="n">
        <v>2024</v>
      </c>
    </row>
    <row r="151" customFormat="false" ht="12.8" hidden="false" customHeight="false" outlineLevel="0" collapsed="false">
      <c r="A151" s="69" t="n">
        <v>28</v>
      </c>
      <c r="B151" s="69" t="n">
        <v>14</v>
      </c>
      <c r="C151" s="77" t="n">
        <v>50</v>
      </c>
      <c r="D151" s="69" t="s">
        <v>78</v>
      </c>
      <c r="E151" s="69"/>
      <c r="F151" s="69" t="n">
        <v>26</v>
      </c>
      <c r="G151" s="69"/>
      <c r="H151" s="69" t="n">
        <f aca="false">SUBTOTAL(9,E151:G151)</f>
        <v>26</v>
      </c>
      <c r="I151" s="69" t="n">
        <v>2024</v>
      </c>
    </row>
    <row r="152" customFormat="false" ht="12.8" hidden="false" customHeight="false" outlineLevel="0" collapsed="false">
      <c r="A152" s="75" t="n">
        <v>28</v>
      </c>
      <c r="B152" s="75" t="n">
        <v>14</v>
      </c>
      <c r="C152" s="76" t="n">
        <v>61</v>
      </c>
      <c r="D152" s="75" t="s">
        <v>79</v>
      </c>
      <c r="E152" s="75"/>
      <c r="F152" s="75" t="n">
        <v>12</v>
      </c>
      <c r="G152" s="75" t="n">
        <v>45</v>
      </c>
      <c r="H152" s="75" t="n">
        <f aca="false">SUBTOTAL(9,E152:G152)</f>
        <v>57</v>
      </c>
      <c r="I152" s="75" t="n">
        <v>2024</v>
      </c>
    </row>
    <row r="153" customFormat="false" ht="12.8" hidden="false" customHeight="false" outlineLevel="0" collapsed="false">
      <c r="A153" s="69" t="n">
        <v>28</v>
      </c>
      <c r="B153" s="69" t="n">
        <v>76</v>
      </c>
      <c r="C153" s="77" t="n">
        <v>27</v>
      </c>
      <c r="D153" s="69" t="s">
        <v>80</v>
      </c>
      <c r="E153" s="69"/>
      <c r="F153" s="69" t="n">
        <v>114</v>
      </c>
      <c r="G153" s="69" t="n">
        <v>16</v>
      </c>
      <c r="H153" s="69" t="n">
        <f aca="false">SUBTOTAL(9,E153:G153)</f>
        <v>130</v>
      </c>
      <c r="I153" s="69" t="n">
        <v>2024</v>
      </c>
    </row>
    <row r="154" customFormat="false" ht="12.8" hidden="false" customHeight="false" outlineLevel="0" collapsed="false">
      <c r="A154" s="75" t="n">
        <v>28</v>
      </c>
      <c r="B154" s="75" t="n">
        <v>76</v>
      </c>
      <c r="C154" s="76" t="n">
        <v>76</v>
      </c>
      <c r="D154" s="75" t="s">
        <v>81</v>
      </c>
      <c r="E154" s="75" t="n">
        <v>1</v>
      </c>
      <c r="F154" s="75" t="n">
        <v>126</v>
      </c>
      <c r="G154" s="75" t="n">
        <v>18</v>
      </c>
      <c r="H154" s="75" t="n">
        <f aca="false">SUBTOTAL(9,E154:G154)</f>
        <v>145</v>
      </c>
      <c r="I154" s="75" t="n">
        <v>2024</v>
      </c>
    </row>
    <row r="155" customFormat="false" ht="12.8" hidden="false" customHeight="false" outlineLevel="0" collapsed="false">
      <c r="A155" s="69" t="n">
        <v>75</v>
      </c>
      <c r="B155" s="69" t="n">
        <v>33</v>
      </c>
      <c r="C155" s="77" t="n">
        <v>24</v>
      </c>
      <c r="D155" s="69" t="s">
        <v>82</v>
      </c>
      <c r="E155" s="69" t="n">
        <v>1</v>
      </c>
      <c r="F155" s="69" t="n">
        <v>15</v>
      </c>
      <c r="G155" s="69" t="n">
        <v>12</v>
      </c>
      <c r="H155" s="69" t="n">
        <f aca="false">SUBTOTAL(9,E155:G155)</f>
        <v>28</v>
      </c>
      <c r="I155" s="69" t="n">
        <v>2024</v>
      </c>
    </row>
    <row r="156" customFormat="false" ht="12.8" hidden="false" customHeight="false" outlineLevel="0" collapsed="false">
      <c r="A156" s="75" t="n">
        <v>75</v>
      </c>
      <c r="B156" s="75" t="n">
        <v>33</v>
      </c>
      <c r="C156" s="76" t="n">
        <v>33</v>
      </c>
      <c r="D156" s="75" t="s">
        <v>83</v>
      </c>
      <c r="E156" s="75" t="n">
        <v>1</v>
      </c>
      <c r="F156" s="75" t="n">
        <v>82</v>
      </c>
      <c r="G156" s="75" t="n">
        <v>23</v>
      </c>
      <c r="H156" s="75" t="n">
        <f aca="false">SUBTOTAL(9,E156:G156)</f>
        <v>106</v>
      </c>
      <c r="I156" s="75" t="n">
        <v>2024</v>
      </c>
    </row>
    <row r="157" customFormat="false" ht="12.8" hidden="false" customHeight="false" outlineLevel="0" collapsed="false">
      <c r="A157" s="69" t="n">
        <v>75</v>
      </c>
      <c r="B157" s="69" t="n">
        <v>33</v>
      </c>
      <c r="C157" s="77" t="n">
        <v>40</v>
      </c>
      <c r="D157" s="69" t="s">
        <v>84</v>
      </c>
      <c r="E157" s="69" t="n">
        <v>1</v>
      </c>
      <c r="F157" s="69" t="n">
        <v>19</v>
      </c>
      <c r="G157" s="69"/>
      <c r="H157" s="69" t="n">
        <f aca="false">SUBTOTAL(9,E157:G157)</f>
        <v>20</v>
      </c>
      <c r="I157" s="69" t="n">
        <v>2024</v>
      </c>
    </row>
    <row r="158" customFormat="false" ht="12.8" hidden="false" customHeight="false" outlineLevel="0" collapsed="false">
      <c r="A158" s="75" t="n">
        <v>75</v>
      </c>
      <c r="B158" s="75" t="n">
        <v>33</v>
      </c>
      <c r="C158" s="76" t="n">
        <v>47</v>
      </c>
      <c r="D158" s="75" t="s">
        <v>85</v>
      </c>
      <c r="E158" s="75"/>
      <c r="F158" s="75" t="n">
        <v>18</v>
      </c>
      <c r="G158" s="75"/>
      <c r="H158" s="75" t="n">
        <f aca="false">SUBTOTAL(9,E158:G158)</f>
        <v>18</v>
      </c>
      <c r="I158" s="75" t="n">
        <v>2024</v>
      </c>
    </row>
    <row r="159" customFormat="false" ht="12.8" hidden="false" customHeight="false" outlineLevel="0" collapsed="false">
      <c r="A159" s="69" t="n">
        <v>75</v>
      </c>
      <c r="B159" s="69" t="n">
        <v>33</v>
      </c>
      <c r="C159" s="77" t="n">
        <v>64</v>
      </c>
      <c r="D159" s="69" t="s">
        <v>86</v>
      </c>
      <c r="E159" s="69"/>
      <c r="F159" s="69" t="n">
        <v>18</v>
      </c>
      <c r="G159" s="69" t="n">
        <v>28</v>
      </c>
      <c r="H159" s="69" t="n">
        <f aca="false">SUBTOTAL(9,E159:G159)</f>
        <v>46</v>
      </c>
      <c r="I159" s="69" t="n">
        <v>2024</v>
      </c>
    </row>
    <row r="160" customFormat="false" ht="12.8" hidden="false" customHeight="false" outlineLevel="0" collapsed="false">
      <c r="A160" s="75" t="n">
        <v>75</v>
      </c>
      <c r="B160" s="75" t="n">
        <v>87</v>
      </c>
      <c r="C160" s="76" t="n">
        <v>19</v>
      </c>
      <c r="D160" s="75" t="s">
        <v>87</v>
      </c>
      <c r="E160" s="75" t="n">
        <v>2</v>
      </c>
      <c r="F160" s="75" t="n">
        <v>25</v>
      </c>
      <c r="G160" s="75"/>
      <c r="H160" s="75" t="n">
        <f aca="false">SUBTOTAL(9,E160:G160)</f>
        <v>27</v>
      </c>
      <c r="I160" s="75" t="n">
        <v>2024</v>
      </c>
    </row>
    <row r="161" customFormat="false" ht="12.8" hidden="false" customHeight="false" outlineLevel="0" collapsed="false">
      <c r="A161" s="69" t="n">
        <v>75</v>
      </c>
      <c r="B161" s="69" t="n">
        <v>87</v>
      </c>
      <c r="C161" s="77" t="n">
        <v>23</v>
      </c>
      <c r="D161" s="69" t="s">
        <v>88</v>
      </c>
      <c r="E161" s="69"/>
      <c r="F161" s="69" t="n">
        <v>6</v>
      </c>
      <c r="G161" s="69"/>
      <c r="H161" s="69" t="n">
        <f aca="false">SUBTOTAL(9,E161:G161)</f>
        <v>6</v>
      </c>
      <c r="I161" s="69" t="n">
        <v>2024</v>
      </c>
    </row>
    <row r="162" customFormat="false" ht="12.8" hidden="false" customHeight="false" outlineLevel="0" collapsed="false">
      <c r="A162" s="75" t="n">
        <v>75</v>
      </c>
      <c r="B162" s="75" t="n">
        <v>87</v>
      </c>
      <c r="C162" s="76" t="n">
        <v>87</v>
      </c>
      <c r="D162" s="75" t="s">
        <v>89</v>
      </c>
      <c r="E162" s="75"/>
      <c r="F162" s="75" t="n">
        <v>24</v>
      </c>
      <c r="G162" s="75" t="n">
        <v>3</v>
      </c>
      <c r="H162" s="75" t="n">
        <f aca="false">SUBTOTAL(9,E162:G162)</f>
        <v>27</v>
      </c>
      <c r="I162" s="75" t="n">
        <v>2024</v>
      </c>
    </row>
    <row r="163" customFormat="false" ht="12.8" hidden="false" customHeight="false" outlineLevel="0" collapsed="false">
      <c r="A163" s="69" t="n">
        <v>75</v>
      </c>
      <c r="B163" s="69" t="n">
        <v>86</v>
      </c>
      <c r="C163" s="77" t="n">
        <v>16</v>
      </c>
      <c r="D163" s="69" t="s">
        <v>90</v>
      </c>
      <c r="E163" s="69"/>
      <c r="F163" s="69" t="n">
        <v>66</v>
      </c>
      <c r="G163" s="69"/>
      <c r="H163" s="69" t="n">
        <f aca="false">SUBTOTAL(9,E163:G163)</f>
        <v>66</v>
      </c>
      <c r="I163" s="69" t="n">
        <v>2024</v>
      </c>
    </row>
    <row r="164" customFormat="false" ht="12.8" hidden="false" customHeight="false" outlineLevel="0" collapsed="false">
      <c r="A164" s="75" t="n">
        <v>75</v>
      </c>
      <c r="B164" s="75" t="n">
        <v>86</v>
      </c>
      <c r="C164" s="76" t="n">
        <v>17</v>
      </c>
      <c r="D164" s="75" t="s">
        <v>91</v>
      </c>
      <c r="E164" s="75"/>
      <c r="F164" s="75" t="n">
        <v>42</v>
      </c>
      <c r="G164" s="75"/>
      <c r="H164" s="75" t="n">
        <f aca="false">SUBTOTAL(9,E164:G164)</f>
        <v>42</v>
      </c>
      <c r="I164" s="75" t="n">
        <v>2024</v>
      </c>
    </row>
    <row r="165" customFormat="false" ht="12.8" hidden="false" customHeight="false" outlineLevel="0" collapsed="false">
      <c r="A165" s="69" t="n">
        <v>75</v>
      </c>
      <c r="B165" s="69" t="n">
        <v>86</v>
      </c>
      <c r="C165" s="77" t="n">
        <v>79</v>
      </c>
      <c r="D165" s="69" t="s">
        <v>92</v>
      </c>
      <c r="E165" s="69"/>
      <c r="F165" s="69" t="n">
        <v>34</v>
      </c>
      <c r="G165" s="69" t="n">
        <v>24</v>
      </c>
      <c r="H165" s="69" t="n">
        <f aca="false">SUBTOTAL(9,E165:G165)</f>
        <v>58</v>
      </c>
      <c r="I165" s="69" t="n">
        <v>2024</v>
      </c>
    </row>
    <row r="166" customFormat="false" ht="12.8" hidden="false" customHeight="false" outlineLevel="0" collapsed="false">
      <c r="A166" s="75" t="n">
        <v>75</v>
      </c>
      <c r="B166" s="75" t="n">
        <v>86</v>
      </c>
      <c r="C166" s="76" t="n">
        <v>86</v>
      </c>
      <c r="D166" s="75" t="s">
        <v>93</v>
      </c>
      <c r="E166" s="75"/>
      <c r="F166" s="75" t="n">
        <v>64</v>
      </c>
      <c r="G166" s="75" t="n">
        <v>23</v>
      </c>
      <c r="H166" s="75" t="n">
        <f aca="false">SUBTOTAL(9,E166:G166)</f>
        <v>87</v>
      </c>
      <c r="I166" s="75" t="n">
        <v>2024</v>
      </c>
    </row>
    <row r="167" customFormat="false" ht="12.8" hidden="false" customHeight="false" outlineLevel="0" collapsed="false">
      <c r="A167" s="69" t="n">
        <v>76</v>
      </c>
      <c r="B167" s="69" t="n">
        <v>34</v>
      </c>
      <c r="C167" s="77" t="n">
        <v>11</v>
      </c>
      <c r="D167" s="69" t="s">
        <v>94</v>
      </c>
      <c r="E167" s="69"/>
      <c r="F167" s="69" t="n">
        <v>17</v>
      </c>
      <c r="G167" s="69"/>
      <c r="H167" s="69" t="n">
        <f aca="false">SUBTOTAL(9,E167:G167)</f>
        <v>17</v>
      </c>
      <c r="I167" s="69" t="n">
        <v>2024</v>
      </c>
    </row>
    <row r="168" customFormat="false" ht="12.8" hidden="false" customHeight="false" outlineLevel="0" collapsed="false">
      <c r="A168" s="75" t="n">
        <v>76</v>
      </c>
      <c r="B168" s="75" t="n">
        <v>34</v>
      </c>
      <c r="C168" s="76" t="n">
        <v>30</v>
      </c>
      <c r="D168" s="75" t="s">
        <v>95</v>
      </c>
      <c r="E168" s="75" t="n">
        <v>1</v>
      </c>
      <c r="F168" s="75" t="n">
        <v>26</v>
      </c>
      <c r="G168" s="75" t="n">
        <v>54</v>
      </c>
      <c r="H168" s="75" t="n">
        <f aca="false">SUBTOTAL(9,E168:G168)</f>
        <v>81</v>
      </c>
      <c r="I168" s="75" t="n">
        <v>2024</v>
      </c>
    </row>
    <row r="169" customFormat="false" ht="12.8" hidden="false" customHeight="false" outlineLevel="0" collapsed="false">
      <c r="A169" s="69" t="n">
        <v>76</v>
      </c>
      <c r="B169" s="69" t="n">
        <v>34</v>
      </c>
      <c r="C169" s="77" t="n">
        <v>34</v>
      </c>
      <c r="D169" s="69" t="s">
        <v>96</v>
      </c>
      <c r="E169" s="69"/>
      <c r="F169" s="69" t="n">
        <v>26</v>
      </c>
      <c r="G169" s="69" t="n">
        <v>19</v>
      </c>
      <c r="H169" s="69" t="n">
        <f aca="false">SUBTOTAL(9,E169:G169)</f>
        <v>45</v>
      </c>
      <c r="I169" s="69" t="n">
        <v>2024</v>
      </c>
    </row>
    <row r="170" customFormat="false" ht="12.8" hidden="false" customHeight="false" outlineLevel="0" collapsed="false">
      <c r="A170" s="75" t="n">
        <v>76</v>
      </c>
      <c r="B170" s="75" t="n">
        <v>34</v>
      </c>
      <c r="C170" s="76" t="n">
        <v>48</v>
      </c>
      <c r="D170" s="75" t="s">
        <v>97</v>
      </c>
      <c r="E170" s="75"/>
      <c r="F170" s="75" t="n">
        <v>1</v>
      </c>
      <c r="G170" s="75"/>
      <c r="H170" s="75" t="n">
        <f aca="false">SUBTOTAL(9,E170:G170)</f>
        <v>1</v>
      </c>
      <c r="I170" s="75" t="n">
        <v>2024</v>
      </c>
    </row>
    <row r="171" customFormat="false" ht="12.8" hidden="false" customHeight="false" outlineLevel="0" collapsed="false">
      <c r="A171" s="69" t="n">
        <v>76</v>
      </c>
      <c r="B171" s="69" t="n">
        <v>34</v>
      </c>
      <c r="C171" s="77" t="n">
        <v>66</v>
      </c>
      <c r="D171" s="69" t="s">
        <v>98</v>
      </c>
      <c r="E171" s="69"/>
      <c r="F171" s="69" t="n">
        <v>16</v>
      </c>
      <c r="G171" s="69" t="n">
        <v>7</v>
      </c>
      <c r="H171" s="69" t="n">
        <f aca="false">SUBTOTAL(9,E171:G171)</f>
        <v>23</v>
      </c>
      <c r="I171" s="69" t="n">
        <v>2024</v>
      </c>
    </row>
    <row r="172" customFormat="false" ht="12.8" hidden="false" customHeight="false" outlineLevel="0" collapsed="false">
      <c r="A172" s="75" t="n">
        <v>76</v>
      </c>
      <c r="B172" s="75" t="n">
        <v>31</v>
      </c>
      <c r="C172" s="76" t="n">
        <v>9</v>
      </c>
      <c r="D172" s="75" t="s">
        <v>99</v>
      </c>
      <c r="E172" s="75"/>
      <c r="F172" s="75" t="n">
        <v>2</v>
      </c>
      <c r="G172" s="75"/>
      <c r="H172" s="75" t="n">
        <f aca="false">SUBTOTAL(9,E172:G172)</f>
        <v>2</v>
      </c>
      <c r="I172" s="75" t="n">
        <v>2024</v>
      </c>
    </row>
    <row r="173" customFormat="false" ht="12.8" hidden="false" customHeight="false" outlineLevel="0" collapsed="false">
      <c r="A173" s="69" t="n">
        <v>76</v>
      </c>
      <c r="B173" s="69" t="n">
        <v>31</v>
      </c>
      <c r="C173" s="77" t="n">
        <v>12</v>
      </c>
      <c r="D173" s="69" t="s">
        <v>100</v>
      </c>
      <c r="E173" s="69"/>
      <c r="F173" s="69" t="n">
        <v>8</v>
      </c>
      <c r="G173" s="69"/>
      <c r="H173" s="69" t="n">
        <f aca="false">SUBTOTAL(9,E173:G173)</f>
        <v>8</v>
      </c>
      <c r="I173" s="69" t="n">
        <v>2024</v>
      </c>
    </row>
    <row r="174" customFormat="false" ht="12.8" hidden="false" customHeight="false" outlineLevel="0" collapsed="false">
      <c r="A174" s="75" t="n">
        <v>76</v>
      </c>
      <c r="B174" s="75" t="n">
        <v>31</v>
      </c>
      <c r="C174" s="76" t="n">
        <v>32</v>
      </c>
      <c r="D174" s="75" t="s">
        <v>101</v>
      </c>
      <c r="E174" s="75"/>
      <c r="F174" s="75" t="n">
        <v>12</v>
      </c>
      <c r="G174" s="75"/>
      <c r="H174" s="75" t="n">
        <f aca="false">SUBTOTAL(9,E174:G174)</f>
        <v>12</v>
      </c>
      <c r="I174" s="75" t="n">
        <v>2024</v>
      </c>
    </row>
    <row r="175" customFormat="false" ht="12.8" hidden="false" customHeight="false" outlineLevel="0" collapsed="false">
      <c r="A175" s="69" t="n">
        <v>76</v>
      </c>
      <c r="B175" s="69" t="n">
        <v>31</v>
      </c>
      <c r="C175" s="77" t="n">
        <v>31</v>
      </c>
      <c r="D175" s="69" t="s">
        <v>102</v>
      </c>
      <c r="E175" s="69"/>
      <c r="F175" s="69" t="n">
        <v>53</v>
      </c>
      <c r="G175" s="69" t="n">
        <v>36</v>
      </c>
      <c r="H175" s="69" t="n">
        <f aca="false">SUBTOTAL(9,E175:G175)</f>
        <v>89</v>
      </c>
      <c r="I175" s="69" t="n">
        <v>2024</v>
      </c>
    </row>
    <row r="176" customFormat="false" ht="12.8" hidden="false" customHeight="false" outlineLevel="0" collapsed="false">
      <c r="A176" s="75" t="n">
        <v>76</v>
      </c>
      <c r="B176" s="75" t="n">
        <v>31</v>
      </c>
      <c r="C176" s="76" t="n">
        <v>65</v>
      </c>
      <c r="D176" s="75" t="s">
        <v>103</v>
      </c>
      <c r="E176" s="75"/>
      <c r="F176" s="75" t="n">
        <v>24</v>
      </c>
      <c r="G176" s="75" t="n">
        <v>2</v>
      </c>
      <c r="H176" s="75" t="n">
        <f aca="false">SUBTOTAL(9,E176:G176)</f>
        <v>26</v>
      </c>
      <c r="I176" s="75" t="n">
        <v>2024</v>
      </c>
    </row>
    <row r="177" customFormat="false" ht="12.8" hidden="false" customHeight="false" outlineLevel="0" collapsed="false">
      <c r="A177" s="69" t="n">
        <v>76</v>
      </c>
      <c r="B177" s="69" t="n">
        <v>31</v>
      </c>
      <c r="C177" s="77" t="n">
        <v>46</v>
      </c>
      <c r="D177" s="69" t="s">
        <v>104</v>
      </c>
      <c r="E177" s="69"/>
      <c r="F177" s="69" t="n">
        <v>13</v>
      </c>
      <c r="G177" s="69"/>
      <c r="H177" s="69" t="n">
        <f aca="false">SUBTOTAL(9,E177:G177)</f>
        <v>13</v>
      </c>
      <c r="I177" s="69" t="n">
        <v>2024</v>
      </c>
    </row>
    <row r="178" customFormat="false" ht="12.8" hidden="false" customHeight="false" outlineLevel="0" collapsed="false">
      <c r="A178" s="75" t="n">
        <v>76</v>
      </c>
      <c r="B178" s="75" t="n">
        <v>31</v>
      </c>
      <c r="C178" s="76" t="n">
        <v>81</v>
      </c>
      <c r="D178" s="75" t="s">
        <v>105</v>
      </c>
      <c r="E178" s="75"/>
      <c r="F178" s="75" t="n">
        <v>12</v>
      </c>
      <c r="G178" s="75"/>
      <c r="H178" s="75" t="n">
        <f aca="false">SUBTOTAL(9,E178:G178)</f>
        <v>12</v>
      </c>
      <c r="I178" s="75" t="n">
        <v>2024</v>
      </c>
    </row>
    <row r="179" customFormat="false" ht="12.8" hidden="false" customHeight="false" outlineLevel="0" collapsed="false">
      <c r="A179" s="69" t="n">
        <v>76</v>
      </c>
      <c r="B179" s="69" t="n">
        <v>31</v>
      </c>
      <c r="C179" s="77" t="n">
        <v>82</v>
      </c>
      <c r="D179" s="69" t="s">
        <v>106</v>
      </c>
      <c r="E179" s="69" t="n">
        <v>1</v>
      </c>
      <c r="F179" s="69" t="n">
        <v>3</v>
      </c>
      <c r="G179" s="69"/>
      <c r="H179" s="69" t="n">
        <f aca="false">SUBTOTAL(9,E179:G179)</f>
        <v>4</v>
      </c>
      <c r="I179" s="69" t="n">
        <v>2024</v>
      </c>
    </row>
    <row r="180" customFormat="false" ht="12.8" hidden="false" customHeight="false" outlineLevel="0" collapsed="false">
      <c r="A180" s="75" t="n">
        <v>52</v>
      </c>
      <c r="B180" s="75" t="n">
        <v>44</v>
      </c>
      <c r="C180" s="76" t="n">
        <v>44</v>
      </c>
      <c r="D180" s="75" t="s">
        <v>107</v>
      </c>
      <c r="E180" s="75" t="n">
        <v>1</v>
      </c>
      <c r="F180" s="75" t="n">
        <v>51</v>
      </c>
      <c r="G180" s="29"/>
      <c r="H180" s="75" t="n">
        <f aca="false">SUBTOTAL(9,E180:G180)</f>
        <v>52</v>
      </c>
      <c r="I180" s="75" t="n">
        <v>2024</v>
      </c>
    </row>
    <row r="181" customFormat="false" ht="12.8" hidden="false" customHeight="false" outlineLevel="0" collapsed="false">
      <c r="A181" s="69" t="n">
        <v>52</v>
      </c>
      <c r="B181" s="69" t="n">
        <v>49</v>
      </c>
      <c r="C181" s="77" t="n">
        <v>49</v>
      </c>
      <c r="D181" s="69" t="s">
        <v>108</v>
      </c>
      <c r="E181" s="69"/>
      <c r="F181" s="69" t="n">
        <v>28</v>
      </c>
      <c r="G181" s="69" t="n">
        <v>13</v>
      </c>
      <c r="H181" s="69" t="n">
        <f aca="false">SUBTOTAL(9,E181:G181)</f>
        <v>41</v>
      </c>
      <c r="I181" s="69" t="n">
        <v>2024</v>
      </c>
    </row>
    <row r="182" customFormat="false" ht="12.8" hidden="false" customHeight="false" outlineLevel="0" collapsed="false">
      <c r="A182" s="75" t="n">
        <v>52</v>
      </c>
      <c r="B182" s="75" t="n">
        <v>44</v>
      </c>
      <c r="C182" s="76" t="n">
        <v>53</v>
      </c>
      <c r="D182" s="75" t="s">
        <v>109</v>
      </c>
      <c r="E182" s="75"/>
      <c r="F182" s="75" t="n">
        <v>28</v>
      </c>
      <c r="G182" s="75"/>
      <c r="H182" s="75" t="n">
        <f aca="false">SUBTOTAL(9,E182:G182)</f>
        <v>28</v>
      </c>
      <c r="I182" s="75" t="n">
        <v>2024</v>
      </c>
    </row>
    <row r="183" customFormat="false" ht="12.8" hidden="false" customHeight="false" outlineLevel="0" collapsed="false">
      <c r="A183" s="69" t="n">
        <v>52</v>
      </c>
      <c r="B183" s="69" t="n">
        <v>49</v>
      </c>
      <c r="C183" s="77" t="n">
        <v>72</v>
      </c>
      <c r="D183" s="69" t="s">
        <v>110</v>
      </c>
      <c r="E183" s="69"/>
      <c r="F183" s="69" t="n">
        <v>57</v>
      </c>
      <c r="G183" s="69" t="n">
        <v>16</v>
      </c>
      <c r="H183" s="69" t="n">
        <f aca="false">SUBTOTAL(9,E183:G183)</f>
        <v>73</v>
      </c>
      <c r="I183" s="69" t="n">
        <v>2024</v>
      </c>
    </row>
    <row r="184" customFormat="false" ht="12.8" hidden="false" customHeight="false" outlineLevel="0" collapsed="false">
      <c r="A184" s="75" t="n">
        <v>52</v>
      </c>
      <c r="B184" s="75" t="n">
        <v>44</v>
      </c>
      <c r="C184" s="76" t="n">
        <v>85</v>
      </c>
      <c r="D184" s="75" t="s">
        <v>111</v>
      </c>
      <c r="E184" s="75"/>
      <c r="F184" s="75" t="n">
        <v>2</v>
      </c>
      <c r="G184" s="75"/>
      <c r="H184" s="75" t="n">
        <f aca="false">SUBTOTAL(9,E184:G184)</f>
        <v>2</v>
      </c>
      <c r="I184" s="75" t="n">
        <v>2024</v>
      </c>
    </row>
    <row r="185" customFormat="false" ht="12.8" hidden="false" customHeight="false" outlineLevel="0" collapsed="false">
      <c r="A185" s="69" t="n">
        <v>93</v>
      </c>
      <c r="B185" s="69" t="n">
        <v>13</v>
      </c>
      <c r="C185" s="77" t="n">
        <v>4</v>
      </c>
      <c r="D185" s="69" t="s">
        <v>112</v>
      </c>
      <c r="E185" s="69"/>
      <c r="F185" s="69" t="n">
        <v>1</v>
      </c>
      <c r="G185" s="69"/>
      <c r="H185" s="69" t="n">
        <f aca="false">SUBTOTAL(9,E185:G185)</f>
        <v>1</v>
      </c>
      <c r="I185" s="69" t="n">
        <v>2024</v>
      </c>
    </row>
    <row r="186" customFormat="false" ht="12.8" hidden="false" customHeight="false" outlineLevel="0" collapsed="false">
      <c r="A186" s="75" t="n">
        <v>93</v>
      </c>
      <c r="B186" s="75" t="n">
        <v>13</v>
      </c>
      <c r="C186" s="76" t="n">
        <v>13</v>
      </c>
      <c r="D186" s="75" t="s">
        <v>113</v>
      </c>
      <c r="E186" s="75" t="n">
        <v>5</v>
      </c>
      <c r="F186" s="75" t="n">
        <v>94</v>
      </c>
      <c r="G186" s="75" t="n">
        <v>117</v>
      </c>
      <c r="H186" s="75" t="n">
        <f aca="false">SUBTOTAL(9,E186:G186)</f>
        <v>216</v>
      </c>
      <c r="I186" s="75" t="n">
        <v>2024</v>
      </c>
    </row>
    <row r="187" customFormat="false" ht="12.8" hidden="false" customHeight="false" outlineLevel="0" collapsed="false">
      <c r="A187" s="69" t="n">
        <v>93</v>
      </c>
      <c r="B187" s="69" t="n">
        <v>13</v>
      </c>
      <c r="C187" s="77" t="n">
        <v>5</v>
      </c>
      <c r="D187" s="69" t="s">
        <v>114</v>
      </c>
      <c r="E187" s="69"/>
      <c r="F187" s="69" t="n">
        <v>1</v>
      </c>
      <c r="G187" s="69"/>
      <c r="H187" s="69" t="n">
        <f aca="false">SUBTOTAL(9,E187:G187)</f>
        <v>1</v>
      </c>
      <c r="I187" s="69" t="n">
        <v>2024</v>
      </c>
    </row>
    <row r="188" customFormat="false" ht="12.8" hidden="false" customHeight="false" outlineLevel="0" collapsed="false">
      <c r="A188" s="75" t="n">
        <v>93</v>
      </c>
      <c r="B188" s="75" t="n">
        <v>13</v>
      </c>
      <c r="C188" s="76" t="n">
        <v>84</v>
      </c>
      <c r="D188" s="75" t="s">
        <v>115</v>
      </c>
      <c r="E188" s="75"/>
      <c r="F188" s="75" t="n">
        <v>5</v>
      </c>
      <c r="G188" s="75"/>
      <c r="H188" s="75" t="n">
        <f aca="false">SUBTOTAL(9,E188:G188)</f>
        <v>5</v>
      </c>
      <c r="I188" s="75" t="n">
        <v>2024</v>
      </c>
    </row>
    <row r="189" customFormat="false" ht="12.8" hidden="false" customHeight="false" outlineLevel="0" collapsed="false">
      <c r="A189" s="69" t="n">
        <v>93</v>
      </c>
      <c r="B189" s="69" t="n">
        <v>6</v>
      </c>
      <c r="C189" s="77" t="n">
        <v>6</v>
      </c>
      <c r="D189" s="69" t="s">
        <v>116</v>
      </c>
      <c r="E189" s="69" t="n">
        <v>2</v>
      </c>
      <c r="F189" s="69" t="n">
        <v>22</v>
      </c>
      <c r="G189" s="69"/>
      <c r="H189" s="69" t="n">
        <f aca="false">SUBTOTAL(9,E189:G189)</f>
        <v>24</v>
      </c>
      <c r="I189" s="69" t="n">
        <v>2024</v>
      </c>
    </row>
    <row r="190" customFormat="false" ht="12.8" hidden="false" customHeight="false" outlineLevel="0" collapsed="false">
      <c r="A190" s="75" t="n">
        <v>93</v>
      </c>
      <c r="B190" s="75" t="n">
        <v>6</v>
      </c>
      <c r="C190" s="76" t="n">
        <v>83</v>
      </c>
      <c r="D190" s="75" t="s">
        <v>117</v>
      </c>
      <c r="E190" s="75" t="n">
        <v>3</v>
      </c>
      <c r="F190" s="75" t="n">
        <v>6</v>
      </c>
      <c r="G190" s="75" t="n">
        <v>2</v>
      </c>
      <c r="H190" s="75" t="n">
        <f aca="false">SUBTOTAL(9,E190:G190)</f>
        <v>11</v>
      </c>
      <c r="I190" s="75" t="n">
        <v>2024</v>
      </c>
    </row>
    <row r="191" customFormat="false" ht="12.8" hidden="false" customHeight="false" outlineLevel="0" collapsed="false">
      <c r="A191" s="69" t="s">
        <v>560</v>
      </c>
      <c r="B191" s="69" t="s">
        <v>132</v>
      </c>
      <c r="C191" s="77" t="s">
        <v>132</v>
      </c>
      <c r="D191" s="69" t="s">
        <v>23</v>
      </c>
      <c r="E191" s="69" t="n">
        <v>136</v>
      </c>
      <c r="F191" s="69" t="n">
        <v>4909</v>
      </c>
      <c r="G191" s="69" t="n">
        <v>1399</v>
      </c>
      <c r="H191" s="69" t="n">
        <v>6444</v>
      </c>
      <c r="I191" s="69" t="n">
        <v>2024</v>
      </c>
    </row>
    <row r="192" customFormat="false" ht="12.8" hidden="false" customHeight="false" outlineLevel="0" collapsed="false">
      <c r="A192" s="5" t="n">
        <v>84</v>
      </c>
      <c r="B192" s="5" t="n">
        <v>63</v>
      </c>
      <c r="C192" s="5" t="n">
        <v>3</v>
      </c>
      <c r="D192" s="5" t="s">
        <v>24</v>
      </c>
      <c r="E192" s="5"/>
      <c r="F192" s="5" t="n">
        <v>20</v>
      </c>
      <c r="G192" s="5" t="n">
        <v>10</v>
      </c>
      <c r="H192" s="5" t="n">
        <v>30</v>
      </c>
      <c r="I192" s="29" t="n">
        <v>2025</v>
      </c>
    </row>
    <row r="193" customFormat="false" ht="12.8" hidden="false" customHeight="false" outlineLevel="0" collapsed="false">
      <c r="A193" s="7" t="n">
        <v>84</v>
      </c>
      <c r="B193" s="7" t="n">
        <v>63</v>
      </c>
      <c r="C193" s="7" t="n">
        <v>15</v>
      </c>
      <c r="D193" s="7" t="s">
        <v>25</v>
      </c>
      <c r="E193" s="7"/>
      <c r="F193" s="7"/>
      <c r="G193" s="7"/>
      <c r="H193" s="7" t="n">
        <v>0</v>
      </c>
      <c r="I193" s="32" t="n">
        <v>2025</v>
      </c>
    </row>
    <row r="194" customFormat="false" ht="12.8" hidden="false" customHeight="false" outlineLevel="0" collapsed="false">
      <c r="A194" s="5" t="n">
        <v>84</v>
      </c>
      <c r="B194" s="5" t="n">
        <v>63</v>
      </c>
      <c r="C194" s="5" t="n">
        <v>43</v>
      </c>
      <c r="D194" s="5" t="s">
        <v>26</v>
      </c>
      <c r="E194" s="5" t="n">
        <v>2</v>
      </c>
      <c r="F194" s="5"/>
      <c r="G194" s="5"/>
      <c r="H194" s="5" t="n">
        <v>2</v>
      </c>
      <c r="I194" s="29" t="n">
        <v>2025</v>
      </c>
    </row>
    <row r="195" customFormat="false" ht="12.8" hidden="false" customHeight="false" outlineLevel="0" collapsed="false">
      <c r="A195" s="7" t="n">
        <v>84</v>
      </c>
      <c r="B195" s="7" t="n">
        <v>63</v>
      </c>
      <c r="C195" s="9" t="n">
        <v>63</v>
      </c>
      <c r="D195" s="7" t="s">
        <v>27</v>
      </c>
      <c r="E195" s="7"/>
      <c r="F195" s="7" t="n">
        <v>33</v>
      </c>
      <c r="G195" s="7"/>
      <c r="H195" s="7" t="n">
        <v>33</v>
      </c>
      <c r="I195" s="32" t="n">
        <v>2025</v>
      </c>
    </row>
    <row r="196" customFormat="false" ht="12.8" hidden="false" customHeight="false" outlineLevel="0" collapsed="false">
      <c r="A196" s="5" t="n">
        <v>84</v>
      </c>
      <c r="B196" s="5" t="n">
        <v>38</v>
      </c>
      <c r="C196" s="5" t="n">
        <v>26</v>
      </c>
      <c r="D196" s="5" t="s">
        <v>28</v>
      </c>
      <c r="E196" s="5"/>
      <c r="F196" s="5" t="n">
        <v>26</v>
      </c>
      <c r="G196" s="5"/>
      <c r="H196" s="5" t="n">
        <v>26</v>
      </c>
      <c r="I196" s="29" t="n">
        <v>2025</v>
      </c>
    </row>
    <row r="197" customFormat="false" ht="12.8" hidden="false" customHeight="false" outlineLevel="0" collapsed="false">
      <c r="A197" s="7" t="n">
        <v>84</v>
      </c>
      <c r="B197" s="7" t="n">
        <v>38</v>
      </c>
      <c r="C197" s="9" t="n">
        <v>74</v>
      </c>
      <c r="D197" s="7" t="s">
        <v>29</v>
      </c>
      <c r="E197" s="7"/>
      <c r="F197" s="7" t="n">
        <v>33</v>
      </c>
      <c r="G197" s="7"/>
      <c r="H197" s="7" t="n">
        <v>33</v>
      </c>
      <c r="I197" s="32" t="n">
        <v>2025</v>
      </c>
    </row>
    <row r="198" customFormat="false" ht="12.8" hidden="false" customHeight="false" outlineLevel="0" collapsed="false">
      <c r="A198" s="5" t="n">
        <v>84</v>
      </c>
      <c r="B198" s="5" t="n">
        <v>38</v>
      </c>
      <c r="C198" s="5" t="n">
        <v>38</v>
      </c>
      <c r="D198" s="5" t="s">
        <v>30</v>
      </c>
      <c r="E198" s="5"/>
      <c r="F198" s="5" t="n">
        <v>49</v>
      </c>
      <c r="G198" s="5" t="n">
        <v>61</v>
      </c>
      <c r="H198" s="5" t="n">
        <v>110</v>
      </c>
      <c r="I198" s="29" t="n">
        <v>2025</v>
      </c>
    </row>
    <row r="199" customFormat="false" ht="12.8" hidden="false" customHeight="false" outlineLevel="0" collapsed="false">
      <c r="A199" s="7" t="n">
        <v>84</v>
      </c>
      <c r="B199" s="7" t="n">
        <v>38</v>
      </c>
      <c r="C199" s="7" t="n">
        <v>73</v>
      </c>
      <c r="D199" s="7" t="s">
        <v>31</v>
      </c>
      <c r="E199" s="7"/>
      <c r="F199" s="7" t="n">
        <v>23</v>
      </c>
      <c r="G199" s="7" t="n">
        <v>16</v>
      </c>
      <c r="H199" s="7" t="n">
        <v>39</v>
      </c>
      <c r="I199" s="32" t="n">
        <v>2025</v>
      </c>
    </row>
    <row r="200" customFormat="false" ht="12.8" hidden="false" customHeight="false" outlineLevel="0" collapsed="false">
      <c r="A200" s="5" t="n">
        <v>84</v>
      </c>
      <c r="B200" s="5" t="n">
        <v>69</v>
      </c>
      <c r="C200" s="5" t="n">
        <v>1</v>
      </c>
      <c r="D200" s="5" t="s">
        <v>32</v>
      </c>
      <c r="E200" s="5"/>
      <c r="F200" s="5" t="n">
        <v>84</v>
      </c>
      <c r="G200" s="5" t="n">
        <v>24</v>
      </c>
      <c r="H200" s="5" t="n">
        <v>108</v>
      </c>
      <c r="I200" s="29" t="n">
        <v>2025</v>
      </c>
    </row>
    <row r="201" customFormat="false" ht="12.8" hidden="false" customHeight="false" outlineLevel="0" collapsed="false">
      <c r="A201" s="7" t="n">
        <v>84</v>
      </c>
      <c r="B201" s="7" t="n">
        <v>69</v>
      </c>
      <c r="C201" s="9" t="n">
        <v>7</v>
      </c>
      <c r="D201" s="7" t="s">
        <v>33</v>
      </c>
      <c r="E201" s="7" t="n">
        <v>1</v>
      </c>
      <c r="F201" s="7" t="n">
        <v>3</v>
      </c>
      <c r="G201" s="7"/>
      <c r="H201" s="7" t="n">
        <v>4</v>
      </c>
      <c r="I201" s="32" t="n">
        <v>2025</v>
      </c>
    </row>
    <row r="202" customFormat="false" ht="12.8" hidden="false" customHeight="false" outlineLevel="0" collapsed="false">
      <c r="A202" s="5" t="n">
        <v>84</v>
      </c>
      <c r="B202" s="5" t="n">
        <v>69</v>
      </c>
      <c r="C202" s="10" t="n">
        <v>42</v>
      </c>
      <c r="D202" s="5" t="s">
        <v>34</v>
      </c>
      <c r="E202" s="5"/>
      <c r="F202" s="5" t="n">
        <v>90</v>
      </c>
      <c r="G202" s="5"/>
      <c r="H202" s="5" t="n">
        <v>90</v>
      </c>
      <c r="I202" s="29" t="n">
        <v>2025</v>
      </c>
    </row>
    <row r="203" customFormat="false" ht="12.8" hidden="false" customHeight="false" outlineLevel="0" collapsed="false">
      <c r="A203" s="7" t="n">
        <v>84</v>
      </c>
      <c r="B203" s="7" t="n">
        <v>69</v>
      </c>
      <c r="C203" s="7" t="n">
        <v>69</v>
      </c>
      <c r="D203" s="7" t="s">
        <v>35</v>
      </c>
      <c r="E203" s="7" t="n">
        <v>1</v>
      </c>
      <c r="F203" s="7" t="n">
        <v>51</v>
      </c>
      <c r="G203" s="7" t="n">
        <v>17</v>
      </c>
      <c r="H203" s="7" t="n">
        <v>69</v>
      </c>
      <c r="I203" s="32" t="n">
        <v>2025</v>
      </c>
    </row>
    <row r="204" customFormat="false" ht="12.8" hidden="false" customHeight="false" outlineLevel="0" collapsed="false">
      <c r="A204" s="5" t="n">
        <v>27</v>
      </c>
      <c r="B204" s="5" t="n">
        <v>25</v>
      </c>
      <c r="C204" s="5" t="n">
        <v>25</v>
      </c>
      <c r="D204" s="5" t="s">
        <v>36</v>
      </c>
      <c r="E204" s="5" t="n">
        <v>3</v>
      </c>
      <c r="F204" s="5" t="n">
        <v>63</v>
      </c>
      <c r="G204" s="5" t="n">
        <v>75</v>
      </c>
      <c r="H204" s="5" t="n">
        <v>141</v>
      </c>
      <c r="I204" s="29" t="n">
        <v>2025</v>
      </c>
    </row>
    <row r="205" customFormat="false" ht="12.8" hidden="false" customHeight="false" outlineLevel="0" collapsed="false">
      <c r="A205" s="7" t="n">
        <v>27</v>
      </c>
      <c r="B205" s="7" t="n">
        <v>25</v>
      </c>
      <c r="C205" s="9" t="n">
        <v>70</v>
      </c>
      <c r="D205" s="7" t="s">
        <v>37</v>
      </c>
      <c r="E205" s="7"/>
      <c r="F205" s="7" t="n">
        <v>31</v>
      </c>
      <c r="G205" s="7"/>
      <c r="H205" s="7" t="n">
        <v>31</v>
      </c>
      <c r="I205" s="32" t="n">
        <v>2025</v>
      </c>
    </row>
    <row r="206" customFormat="false" ht="12.8" hidden="false" customHeight="false" outlineLevel="0" collapsed="false">
      <c r="A206" s="5" t="n">
        <v>27</v>
      </c>
      <c r="B206" s="5" t="n">
        <v>25</v>
      </c>
      <c r="C206" s="10" t="n">
        <v>39</v>
      </c>
      <c r="D206" s="5" t="s">
        <v>38</v>
      </c>
      <c r="E206" s="5"/>
      <c r="F206" s="5" t="n">
        <v>11</v>
      </c>
      <c r="G206" s="5"/>
      <c r="H206" s="5" t="n">
        <v>11</v>
      </c>
      <c r="I206" s="29" t="n">
        <v>2025</v>
      </c>
    </row>
    <row r="207" customFormat="false" ht="12.8" hidden="false" customHeight="false" outlineLevel="0" collapsed="false">
      <c r="A207" s="7" t="n">
        <v>27</v>
      </c>
      <c r="B207" s="7" t="n">
        <v>25</v>
      </c>
      <c r="C207" s="9" t="n">
        <v>90</v>
      </c>
      <c r="D207" s="7" t="s">
        <v>561</v>
      </c>
      <c r="E207" s="7"/>
      <c r="F207" s="7" t="n">
        <v>15</v>
      </c>
      <c r="G207" s="7"/>
      <c r="H207" s="7" t="n">
        <v>15</v>
      </c>
      <c r="I207" s="32" t="n">
        <v>2025</v>
      </c>
    </row>
    <row r="208" customFormat="false" ht="12.8" hidden="false" customHeight="false" outlineLevel="0" collapsed="false">
      <c r="A208" s="5" t="n">
        <v>27</v>
      </c>
      <c r="B208" s="5" t="n">
        <v>21</v>
      </c>
      <c r="C208" s="10" t="n">
        <v>21</v>
      </c>
      <c r="D208" s="5" t="s">
        <v>40</v>
      </c>
      <c r="E208" s="5"/>
      <c r="F208" s="5" t="n">
        <v>22</v>
      </c>
      <c r="G208" s="5"/>
      <c r="H208" s="5" t="n">
        <v>22</v>
      </c>
      <c r="I208" s="29" t="n">
        <v>2025</v>
      </c>
    </row>
    <row r="209" customFormat="false" ht="12.8" hidden="false" customHeight="false" outlineLevel="0" collapsed="false">
      <c r="A209" s="7" t="n">
        <v>27</v>
      </c>
      <c r="B209" s="7" t="n">
        <v>21</v>
      </c>
      <c r="C209" s="9" t="n">
        <v>58</v>
      </c>
      <c r="D209" s="7" t="s">
        <v>41</v>
      </c>
      <c r="E209" s="7"/>
      <c r="F209" s="7" t="n">
        <v>3</v>
      </c>
      <c r="G209" s="7"/>
      <c r="H209" s="7" t="n">
        <v>3</v>
      </c>
      <c r="I209" s="32" t="n">
        <v>2025</v>
      </c>
    </row>
    <row r="210" customFormat="false" ht="12.8" hidden="false" customHeight="false" outlineLevel="0" collapsed="false">
      <c r="A210" s="5" t="n">
        <v>27</v>
      </c>
      <c r="B210" s="5" t="n">
        <v>71</v>
      </c>
      <c r="C210" s="5" t="n">
        <v>71</v>
      </c>
      <c r="D210" s="5" t="s">
        <v>42</v>
      </c>
      <c r="E210" s="5"/>
      <c r="F210" s="5" t="n">
        <v>6</v>
      </c>
      <c r="G210" s="5" t="n">
        <v>3</v>
      </c>
      <c r="H210" s="5" t="n">
        <v>9</v>
      </c>
      <c r="I210" s="29" t="n">
        <v>2025</v>
      </c>
    </row>
    <row r="211" customFormat="false" ht="12.8" hidden="false" customHeight="false" outlineLevel="0" collapsed="false">
      <c r="A211" s="7" t="n">
        <v>27</v>
      </c>
      <c r="B211" s="7" t="n">
        <v>21</v>
      </c>
      <c r="C211" s="7" t="n">
        <v>89</v>
      </c>
      <c r="D211" s="7" t="s">
        <v>43</v>
      </c>
      <c r="E211" s="7"/>
      <c r="F211" s="7"/>
      <c r="G211" s="7" t="n">
        <v>5</v>
      </c>
      <c r="H211" s="7" t="n">
        <v>5</v>
      </c>
      <c r="I211" s="32" t="n">
        <v>2025</v>
      </c>
    </row>
    <row r="212" customFormat="false" ht="12.8" hidden="false" customHeight="false" outlineLevel="0" collapsed="false">
      <c r="A212" s="5" t="n">
        <v>53</v>
      </c>
      <c r="B212" s="5" t="n">
        <v>35</v>
      </c>
      <c r="C212" s="10" t="n">
        <v>22</v>
      </c>
      <c r="D212" s="5" t="s">
        <v>44</v>
      </c>
      <c r="E212" s="5"/>
      <c r="F212" s="5" t="n">
        <v>33</v>
      </c>
      <c r="G212" s="5"/>
      <c r="H212" s="5" t="n">
        <v>33</v>
      </c>
      <c r="I212" s="29" t="n">
        <v>2025</v>
      </c>
    </row>
    <row r="213" customFormat="false" ht="12.8" hidden="false" customHeight="false" outlineLevel="0" collapsed="false">
      <c r="A213" s="7" t="n">
        <v>53</v>
      </c>
      <c r="B213" s="7" t="n">
        <v>35</v>
      </c>
      <c r="C213" s="7" t="n">
        <v>29</v>
      </c>
      <c r="D213" s="7" t="s">
        <v>45</v>
      </c>
      <c r="E213" s="7"/>
      <c r="F213" s="7" t="n">
        <v>37</v>
      </c>
      <c r="G213" s="7" t="n">
        <v>28</v>
      </c>
      <c r="H213" s="7" t="n">
        <v>65</v>
      </c>
      <c r="I213" s="32" t="n">
        <v>2025</v>
      </c>
    </row>
    <row r="214" customFormat="false" ht="12.8" hidden="false" customHeight="false" outlineLevel="0" collapsed="false">
      <c r="A214" s="5" t="n">
        <v>53</v>
      </c>
      <c r="B214" s="5" t="n">
        <v>35</v>
      </c>
      <c r="C214" s="5" t="n">
        <v>35</v>
      </c>
      <c r="D214" s="5" t="s">
        <v>46</v>
      </c>
      <c r="E214" s="5"/>
      <c r="F214" s="5" t="n">
        <v>16</v>
      </c>
      <c r="G214" s="5" t="n">
        <v>10</v>
      </c>
      <c r="H214" s="5" t="n">
        <v>26</v>
      </c>
      <c r="I214" s="29" t="n">
        <v>2025</v>
      </c>
    </row>
    <row r="215" customFormat="false" ht="12.8" hidden="false" customHeight="false" outlineLevel="0" collapsed="false">
      <c r="A215" s="7" t="n">
        <v>53</v>
      </c>
      <c r="B215" s="7" t="n">
        <v>35</v>
      </c>
      <c r="C215" s="7" t="n">
        <v>56</v>
      </c>
      <c r="D215" s="7" t="s">
        <v>47</v>
      </c>
      <c r="E215" s="7"/>
      <c r="F215" s="7" t="n">
        <v>29</v>
      </c>
      <c r="G215" s="7" t="n">
        <v>6</v>
      </c>
      <c r="H215" s="7" t="n">
        <v>35</v>
      </c>
      <c r="I215" s="32" t="n">
        <v>2025</v>
      </c>
    </row>
    <row r="216" customFormat="false" ht="12.8" hidden="false" customHeight="false" outlineLevel="0" collapsed="false">
      <c r="A216" s="5" t="n">
        <v>24</v>
      </c>
      <c r="B216" s="5" t="n">
        <v>45</v>
      </c>
      <c r="C216" s="5" t="n">
        <v>18</v>
      </c>
      <c r="D216" s="5" t="s">
        <v>48</v>
      </c>
      <c r="E216" s="5" t="n">
        <v>3</v>
      </c>
      <c r="F216" s="5" t="n">
        <v>40</v>
      </c>
      <c r="G216" s="5" t="n">
        <v>50</v>
      </c>
      <c r="H216" s="5" t="n">
        <v>93</v>
      </c>
      <c r="I216" s="29" t="n">
        <v>2025</v>
      </c>
    </row>
    <row r="217" customFormat="false" ht="12.8" hidden="false" customHeight="false" outlineLevel="0" collapsed="false">
      <c r="A217" s="7" t="n">
        <v>24</v>
      </c>
      <c r="B217" s="7" t="n">
        <v>45</v>
      </c>
      <c r="C217" s="9" t="n">
        <v>28</v>
      </c>
      <c r="D217" s="7" t="s">
        <v>49</v>
      </c>
      <c r="E217" s="7" t="n">
        <v>4</v>
      </c>
      <c r="F217" s="7" t="n">
        <v>60</v>
      </c>
      <c r="G217" s="7"/>
      <c r="H217" s="7" t="n">
        <v>64</v>
      </c>
      <c r="I217" s="32" t="n">
        <v>2025</v>
      </c>
    </row>
    <row r="218" customFormat="false" ht="12.8" hidden="false" customHeight="false" outlineLevel="0" collapsed="false">
      <c r="A218" s="5" t="n">
        <v>24</v>
      </c>
      <c r="B218" s="5" t="n">
        <v>45</v>
      </c>
      <c r="C218" s="10" t="n">
        <v>36</v>
      </c>
      <c r="D218" s="5" t="s">
        <v>50</v>
      </c>
      <c r="E218" s="5" t="n">
        <v>2</v>
      </c>
      <c r="F218" s="5" t="n">
        <v>45</v>
      </c>
      <c r="G218" s="5"/>
      <c r="H218" s="5" t="n">
        <v>47</v>
      </c>
      <c r="I218" s="29" t="n">
        <v>2025</v>
      </c>
    </row>
    <row r="219" customFormat="false" ht="12.8" hidden="false" customHeight="false" outlineLevel="0" collapsed="false">
      <c r="A219" s="7" t="n">
        <v>24</v>
      </c>
      <c r="B219" s="7" t="n">
        <v>45</v>
      </c>
      <c r="C219" s="9" t="n">
        <v>37</v>
      </c>
      <c r="D219" s="7" t="s">
        <v>51</v>
      </c>
      <c r="E219" s="7" t="n">
        <v>1</v>
      </c>
      <c r="F219" s="7" t="n">
        <v>50</v>
      </c>
      <c r="G219" s="7"/>
      <c r="H219" s="7" t="n">
        <v>51</v>
      </c>
      <c r="I219" s="32" t="n">
        <v>2025</v>
      </c>
    </row>
    <row r="220" customFormat="false" ht="12.8" hidden="false" customHeight="false" outlineLevel="0" collapsed="false">
      <c r="A220" s="5" t="n">
        <v>24</v>
      </c>
      <c r="B220" s="5" t="n">
        <v>45</v>
      </c>
      <c r="C220" s="5" t="n">
        <v>45</v>
      </c>
      <c r="D220" s="5" t="s">
        <v>52</v>
      </c>
      <c r="E220" s="5"/>
      <c r="F220" s="5" t="n">
        <v>69</v>
      </c>
      <c r="G220" s="5" t="n">
        <v>36</v>
      </c>
      <c r="H220" s="5" t="n">
        <v>105</v>
      </c>
      <c r="I220" s="29" t="n">
        <v>2025</v>
      </c>
    </row>
    <row r="221" customFormat="false" ht="12.8" hidden="false" customHeight="false" outlineLevel="0" collapsed="false">
      <c r="A221" s="7" t="n">
        <v>24</v>
      </c>
      <c r="B221" s="7" t="n">
        <v>45</v>
      </c>
      <c r="C221" s="9" t="n">
        <v>41</v>
      </c>
      <c r="D221" s="7" t="s">
        <v>53</v>
      </c>
      <c r="E221" s="7" t="n">
        <v>2</v>
      </c>
      <c r="F221" s="7" t="n">
        <v>27</v>
      </c>
      <c r="G221" s="7"/>
      <c r="H221" s="7" t="n">
        <v>29</v>
      </c>
      <c r="I221" s="32" t="n">
        <v>2025</v>
      </c>
    </row>
    <row r="222" customFormat="false" ht="12.8" hidden="false" customHeight="false" outlineLevel="0" collapsed="false">
      <c r="A222" s="5" t="n">
        <v>44</v>
      </c>
      <c r="B222" s="5" t="n">
        <v>57</v>
      </c>
      <c r="C222" s="5" t="n">
        <v>54</v>
      </c>
      <c r="D222" s="5" t="s">
        <v>54</v>
      </c>
      <c r="E222" s="5" t="n">
        <v>1</v>
      </c>
      <c r="F222" s="5" t="n">
        <v>89</v>
      </c>
      <c r="G222" s="5" t="n">
        <v>20</v>
      </c>
      <c r="H222" s="5" t="n">
        <v>110</v>
      </c>
      <c r="I222" s="29" t="n">
        <v>2025</v>
      </c>
    </row>
    <row r="223" customFormat="false" ht="12.8" hidden="false" customHeight="false" outlineLevel="0" collapsed="false">
      <c r="A223" s="7" t="n">
        <v>44</v>
      </c>
      <c r="B223" s="7" t="n">
        <v>57</v>
      </c>
      <c r="C223" s="9" t="n">
        <v>55</v>
      </c>
      <c r="D223" s="7" t="s">
        <v>55</v>
      </c>
      <c r="E223" s="7"/>
      <c r="F223" s="7" t="n">
        <v>35</v>
      </c>
      <c r="G223" s="7"/>
      <c r="H223" s="7" t="n">
        <v>35</v>
      </c>
      <c r="I223" s="32" t="n">
        <v>2025</v>
      </c>
    </row>
    <row r="224" customFormat="false" ht="12.8" hidden="false" customHeight="false" outlineLevel="0" collapsed="false">
      <c r="A224" s="5" t="n">
        <v>44</v>
      </c>
      <c r="B224" s="5" t="n">
        <v>57</v>
      </c>
      <c r="C224" s="5" t="n">
        <v>57</v>
      </c>
      <c r="D224" s="5" t="s">
        <v>56</v>
      </c>
      <c r="E224" s="5" t="n">
        <v>1</v>
      </c>
      <c r="F224" s="5" t="n">
        <v>279</v>
      </c>
      <c r="G224" s="5" t="n">
        <v>19</v>
      </c>
      <c r="H224" s="5" t="n">
        <v>299</v>
      </c>
      <c r="I224" s="29" t="n">
        <v>2025</v>
      </c>
    </row>
    <row r="225" customFormat="false" ht="12.8" hidden="false" customHeight="false" outlineLevel="0" collapsed="false">
      <c r="A225" s="7" t="n">
        <v>44</v>
      </c>
      <c r="B225" s="7" t="n">
        <v>57</v>
      </c>
      <c r="C225" s="9" t="n">
        <v>88</v>
      </c>
      <c r="D225" s="7" t="s">
        <v>57</v>
      </c>
      <c r="E225" s="7"/>
      <c r="F225" s="7" t="n">
        <v>64</v>
      </c>
      <c r="G225" s="7"/>
      <c r="H225" s="7" t="n">
        <v>64</v>
      </c>
      <c r="I225" s="32" t="n">
        <v>2025</v>
      </c>
    </row>
    <row r="226" customFormat="false" ht="12.8" hidden="false" customHeight="false" outlineLevel="0" collapsed="false">
      <c r="A226" s="5" t="n">
        <v>44</v>
      </c>
      <c r="B226" s="5" t="n">
        <v>51</v>
      </c>
      <c r="C226" s="10" t="n">
        <v>8</v>
      </c>
      <c r="D226" s="5" t="s">
        <v>58</v>
      </c>
      <c r="E226" s="5"/>
      <c r="F226" s="5" t="n">
        <v>36</v>
      </c>
      <c r="G226" s="5"/>
      <c r="H226" s="5" t="n">
        <v>36</v>
      </c>
      <c r="I226" s="29" t="n">
        <v>2025</v>
      </c>
    </row>
    <row r="227" customFormat="false" ht="12.8" hidden="false" customHeight="false" outlineLevel="0" collapsed="false">
      <c r="A227" s="7" t="n">
        <v>44</v>
      </c>
      <c r="B227" s="7" t="n">
        <v>51</v>
      </c>
      <c r="C227" s="7" t="n">
        <v>10</v>
      </c>
      <c r="D227" s="7" t="s">
        <v>59</v>
      </c>
      <c r="E227" s="7"/>
      <c r="F227" s="7" t="n">
        <v>47</v>
      </c>
      <c r="G227" s="7" t="n">
        <v>34</v>
      </c>
      <c r="H227" s="7" t="n">
        <v>81</v>
      </c>
      <c r="I227" s="32" t="n">
        <v>2025</v>
      </c>
    </row>
    <row r="228" customFormat="false" ht="12.8" hidden="false" customHeight="false" outlineLevel="0" collapsed="false">
      <c r="A228" s="5" t="n">
        <v>44</v>
      </c>
      <c r="B228" s="5" t="n">
        <v>51</v>
      </c>
      <c r="C228" s="5" t="n">
        <v>52</v>
      </c>
      <c r="D228" s="5" t="s">
        <v>60</v>
      </c>
      <c r="E228" s="5"/>
      <c r="F228" s="5" t="n">
        <v>14</v>
      </c>
      <c r="G228" s="5" t="n">
        <v>38</v>
      </c>
      <c r="H228" s="5" t="n">
        <v>52</v>
      </c>
      <c r="I228" s="29" t="n">
        <v>2025</v>
      </c>
    </row>
    <row r="229" customFormat="false" ht="12.8" hidden="false" customHeight="false" outlineLevel="0" collapsed="false">
      <c r="A229" s="7" t="n">
        <v>44</v>
      </c>
      <c r="B229" s="7" t="n">
        <v>51</v>
      </c>
      <c r="C229" s="7" t="n">
        <v>51</v>
      </c>
      <c r="D229" s="7" t="s">
        <v>61</v>
      </c>
      <c r="E229" s="7"/>
      <c r="F229" s="7" t="n">
        <v>46</v>
      </c>
      <c r="G229" s="7" t="n">
        <v>22</v>
      </c>
      <c r="H229" s="7" t="n">
        <v>68</v>
      </c>
      <c r="I229" s="32" t="n">
        <v>2025</v>
      </c>
    </row>
    <row r="230" customFormat="false" ht="12.8" hidden="false" customHeight="false" outlineLevel="0" collapsed="false">
      <c r="A230" s="5" t="n">
        <v>44</v>
      </c>
      <c r="B230" s="5" t="n">
        <v>67</v>
      </c>
      <c r="C230" s="5" t="n">
        <v>67</v>
      </c>
      <c r="D230" s="5" t="s">
        <v>62</v>
      </c>
      <c r="E230" s="5" t="n">
        <v>3</v>
      </c>
      <c r="F230" s="5" t="n">
        <v>100</v>
      </c>
      <c r="G230" s="5" t="n">
        <v>16</v>
      </c>
      <c r="H230" s="5" t="n">
        <v>119</v>
      </c>
      <c r="I230" s="29" t="n">
        <v>2025</v>
      </c>
    </row>
    <row r="231" customFormat="false" ht="12.8" hidden="false" customHeight="false" outlineLevel="0" collapsed="false">
      <c r="A231" s="7" t="n">
        <v>44</v>
      </c>
      <c r="B231" s="7" t="n">
        <v>68</v>
      </c>
      <c r="C231" s="9" t="n">
        <v>68</v>
      </c>
      <c r="D231" s="7" t="s">
        <v>63</v>
      </c>
      <c r="E231" s="7" t="n">
        <v>19</v>
      </c>
      <c r="F231" s="7" t="n">
        <v>32</v>
      </c>
      <c r="G231" s="7"/>
      <c r="H231" s="7" t="n">
        <v>51</v>
      </c>
      <c r="I231" s="32" t="n">
        <v>2025</v>
      </c>
    </row>
    <row r="232" customFormat="false" ht="12.8" hidden="false" customHeight="false" outlineLevel="0" collapsed="false">
      <c r="A232" s="5" t="n">
        <v>32</v>
      </c>
      <c r="B232" s="5" t="n">
        <v>60</v>
      </c>
      <c r="C232" s="10" t="n">
        <v>2</v>
      </c>
      <c r="D232" s="5" t="s">
        <v>64</v>
      </c>
      <c r="E232" s="5"/>
      <c r="F232" s="5" t="n">
        <v>19</v>
      </c>
      <c r="G232" s="5"/>
      <c r="H232" s="5" t="n">
        <v>19</v>
      </c>
      <c r="I232" s="29" t="n">
        <v>2025</v>
      </c>
    </row>
    <row r="233" customFormat="false" ht="12.8" hidden="false" customHeight="false" outlineLevel="0" collapsed="false">
      <c r="A233" s="7" t="n">
        <v>32</v>
      </c>
      <c r="B233" s="7" t="n">
        <v>60</v>
      </c>
      <c r="C233" s="9" t="n">
        <v>60</v>
      </c>
      <c r="D233" s="7" t="s">
        <v>65</v>
      </c>
      <c r="E233" s="7"/>
      <c r="F233" s="7" t="n">
        <v>24</v>
      </c>
      <c r="G233" s="7"/>
      <c r="H233" s="7" t="n">
        <v>24</v>
      </c>
      <c r="I233" s="32" t="n">
        <v>2025</v>
      </c>
    </row>
    <row r="234" customFormat="false" ht="12.8" hidden="false" customHeight="false" outlineLevel="0" collapsed="false">
      <c r="A234" s="5" t="n">
        <v>32</v>
      </c>
      <c r="B234" s="5" t="n">
        <v>69</v>
      </c>
      <c r="C234" s="10" t="n">
        <v>80</v>
      </c>
      <c r="D234" s="5" t="s">
        <v>66</v>
      </c>
      <c r="E234" s="5"/>
      <c r="F234" s="5" t="n">
        <v>19</v>
      </c>
      <c r="G234" s="5"/>
      <c r="H234" s="5" t="n">
        <v>19</v>
      </c>
      <c r="I234" s="29" t="n">
        <v>2025</v>
      </c>
    </row>
    <row r="235" customFormat="false" ht="12.8" hidden="false" customHeight="false" outlineLevel="0" collapsed="false">
      <c r="A235" s="7" t="n">
        <v>32</v>
      </c>
      <c r="B235" s="7" t="n">
        <v>59</v>
      </c>
      <c r="C235" s="7" t="n">
        <v>59</v>
      </c>
      <c r="D235" s="7" t="s">
        <v>67</v>
      </c>
      <c r="E235" s="7"/>
      <c r="F235" s="7" t="n">
        <v>49</v>
      </c>
      <c r="G235" s="7" t="n">
        <v>26</v>
      </c>
      <c r="H235" s="7" t="n">
        <v>75</v>
      </c>
      <c r="I235" s="32" t="n">
        <v>2025</v>
      </c>
    </row>
    <row r="236" customFormat="false" ht="12.8" hidden="false" customHeight="false" outlineLevel="0" collapsed="false">
      <c r="A236" s="5" t="n">
        <v>32</v>
      </c>
      <c r="B236" s="5" t="n">
        <v>59</v>
      </c>
      <c r="C236" s="5" t="n">
        <v>62</v>
      </c>
      <c r="D236" s="5" t="s">
        <v>68</v>
      </c>
      <c r="E236" s="5"/>
      <c r="F236" s="5" t="n">
        <v>29</v>
      </c>
      <c r="G236" s="5" t="n">
        <v>27</v>
      </c>
      <c r="H236" s="5" t="n">
        <v>56</v>
      </c>
      <c r="I236" s="29" t="n">
        <v>2025</v>
      </c>
    </row>
    <row r="237" customFormat="false" ht="12.8" hidden="false" customHeight="false" outlineLevel="0" collapsed="false">
      <c r="A237" s="7" t="n">
        <v>11</v>
      </c>
      <c r="B237" s="7" t="n">
        <v>93</v>
      </c>
      <c r="C237" s="7" t="n">
        <v>93</v>
      </c>
      <c r="D237" s="7" t="s">
        <v>69</v>
      </c>
      <c r="E237" s="7" t="n">
        <v>1</v>
      </c>
      <c r="F237" s="7" t="n">
        <v>94</v>
      </c>
      <c r="G237" s="7" t="n">
        <v>13</v>
      </c>
      <c r="H237" s="7" t="n">
        <v>108</v>
      </c>
      <c r="I237" s="32" t="n">
        <v>2025</v>
      </c>
    </row>
    <row r="238" customFormat="false" ht="12.8" hidden="false" customHeight="false" outlineLevel="0" collapsed="false">
      <c r="A238" s="5" t="n">
        <v>11</v>
      </c>
      <c r="B238" s="5" t="n">
        <v>95</v>
      </c>
      <c r="C238" s="10" t="n">
        <v>95</v>
      </c>
      <c r="D238" s="5" t="s">
        <v>70</v>
      </c>
      <c r="E238" s="5" t="n">
        <v>1</v>
      </c>
      <c r="F238" s="5" t="n">
        <v>87</v>
      </c>
      <c r="G238" s="5"/>
      <c r="H238" s="5" t="n">
        <v>88</v>
      </c>
      <c r="I238" s="29" t="n">
        <v>2025</v>
      </c>
    </row>
    <row r="239" customFormat="false" ht="12.8" hidden="false" customHeight="false" outlineLevel="0" collapsed="false">
      <c r="A239" s="7" t="n">
        <v>11</v>
      </c>
      <c r="B239" s="7" t="n">
        <v>91</v>
      </c>
      <c r="C239" s="9" t="n">
        <v>91</v>
      </c>
      <c r="D239" s="7" t="s">
        <v>71</v>
      </c>
      <c r="E239" s="7" t="n">
        <v>2</v>
      </c>
      <c r="F239" s="7" t="n">
        <v>70</v>
      </c>
      <c r="G239" s="7"/>
      <c r="H239" s="7" t="n">
        <v>72</v>
      </c>
      <c r="I239" s="32" t="n">
        <v>2025</v>
      </c>
    </row>
    <row r="240" customFormat="false" ht="12.8" hidden="false" customHeight="false" outlineLevel="0" collapsed="false">
      <c r="A240" s="5" t="n">
        <v>11</v>
      </c>
      <c r="B240" s="5" t="n">
        <v>94</v>
      </c>
      <c r="C240" s="10" t="n">
        <v>94</v>
      </c>
      <c r="D240" s="5" t="s">
        <v>72</v>
      </c>
      <c r="E240" s="5" t="n">
        <v>2</v>
      </c>
      <c r="F240" s="5" t="n">
        <v>105</v>
      </c>
      <c r="G240" s="5"/>
      <c r="H240" s="5" t="n">
        <v>107</v>
      </c>
      <c r="I240" s="29" t="n">
        <v>2025</v>
      </c>
    </row>
    <row r="241" customFormat="false" ht="12.8" hidden="false" customHeight="false" outlineLevel="0" collapsed="false">
      <c r="A241" s="7" t="n">
        <v>11</v>
      </c>
      <c r="B241" s="7" t="n">
        <v>77</v>
      </c>
      <c r="C241" s="7" t="n">
        <v>77</v>
      </c>
      <c r="D241" s="7" t="s">
        <v>73</v>
      </c>
      <c r="E241" s="7"/>
      <c r="F241" s="7" t="n">
        <v>61</v>
      </c>
      <c r="G241" s="7" t="n">
        <v>36</v>
      </c>
      <c r="H241" s="7" t="n">
        <v>97</v>
      </c>
      <c r="I241" s="32" t="n">
        <v>2025</v>
      </c>
    </row>
    <row r="242" customFormat="false" ht="12.8" hidden="false" customHeight="false" outlineLevel="0" collapsed="false">
      <c r="A242" s="5" t="n">
        <v>11</v>
      </c>
      <c r="B242" s="5" t="n">
        <v>92</v>
      </c>
      <c r="C242" s="10" t="n">
        <v>92</v>
      </c>
      <c r="D242" s="5" t="s">
        <v>74</v>
      </c>
      <c r="E242" s="5" t="n">
        <v>2</v>
      </c>
      <c r="F242" s="5" t="n">
        <v>101</v>
      </c>
      <c r="G242" s="5"/>
      <c r="H242" s="5" t="n">
        <v>103</v>
      </c>
      <c r="I242" s="29" t="n">
        <v>2025</v>
      </c>
    </row>
    <row r="243" customFormat="false" ht="12.8" hidden="false" customHeight="false" outlineLevel="0" collapsed="false">
      <c r="A243" s="7" t="n">
        <v>11</v>
      </c>
      <c r="B243" s="7" t="n">
        <v>78</v>
      </c>
      <c r="C243" s="7" t="n">
        <v>78</v>
      </c>
      <c r="D243" s="7" t="s">
        <v>75</v>
      </c>
      <c r="E243" s="7" t="n">
        <v>3</v>
      </c>
      <c r="F243" s="7" t="n">
        <v>126</v>
      </c>
      <c r="G243" s="7" t="n">
        <v>13</v>
      </c>
      <c r="H243" s="7" t="n">
        <v>142</v>
      </c>
      <c r="I243" s="32" t="n">
        <v>2025</v>
      </c>
    </row>
    <row r="244" customFormat="false" ht="12.8" hidden="false" customHeight="false" outlineLevel="0" collapsed="false">
      <c r="A244" s="5" t="n">
        <v>11</v>
      </c>
      <c r="B244" s="5" t="n">
        <v>75</v>
      </c>
      <c r="C244" s="10" t="n">
        <v>75</v>
      </c>
      <c r="D244" s="5" t="s">
        <v>76</v>
      </c>
      <c r="E244" s="5"/>
      <c r="F244" s="5" t="n">
        <v>178</v>
      </c>
      <c r="G244" s="5"/>
      <c r="H244" s="5" t="n">
        <v>178</v>
      </c>
      <c r="I244" s="29" t="n">
        <v>2025</v>
      </c>
    </row>
    <row r="245" customFormat="false" ht="12.8" hidden="false" customHeight="false" outlineLevel="0" collapsed="false">
      <c r="A245" s="7" t="n">
        <v>28</v>
      </c>
      <c r="B245" s="7" t="n">
        <v>14</v>
      </c>
      <c r="C245" s="7" t="n">
        <v>14</v>
      </c>
      <c r="D245" s="7" t="s">
        <v>77</v>
      </c>
      <c r="E245" s="7" t="n">
        <v>1</v>
      </c>
      <c r="F245" s="7" t="n">
        <v>20</v>
      </c>
      <c r="G245" s="7" t="n">
        <v>50</v>
      </c>
      <c r="H245" s="7" t="n">
        <v>71</v>
      </c>
      <c r="I245" s="32" t="n">
        <v>2025</v>
      </c>
    </row>
    <row r="246" customFormat="false" ht="12.8" hidden="false" customHeight="false" outlineLevel="0" collapsed="false">
      <c r="A246" s="5" t="n">
        <v>28</v>
      </c>
      <c r="B246" s="5" t="n">
        <v>14</v>
      </c>
      <c r="C246" s="10" t="n">
        <v>50</v>
      </c>
      <c r="D246" s="5" t="s">
        <v>78</v>
      </c>
      <c r="E246" s="5"/>
      <c r="F246" s="5" t="n">
        <v>7</v>
      </c>
      <c r="G246" s="5"/>
      <c r="H246" s="5" t="n">
        <v>7</v>
      </c>
      <c r="I246" s="29" t="n">
        <v>2025</v>
      </c>
    </row>
    <row r="247" customFormat="false" ht="12.8" hidden="false" customHeight="false" outlineLevel="0" collapsed="false">
      <c r="A247" s="7" t="n">
        <v>28</v>
      </c>
      <c r="B247" s="7" t="n">
        <v>14</v>
      </c>
      <c r="C247" s="7" t="n">
        <v>61</v>
      </c>
      <c r="D247" s="7" t="s">
        <v>79</v>
      </c>
      <c r="E247" s="7" t="n">
        <v>1</v>
      </c>
      <c r="F247" s="7" t="n">
        <v>9</v>
      </c>
      <c r="G247" s="7" t="n">
        <v>35</v>
      </c>
      <c r="H247" s="7" t="n">
        <v>45</v>
      </c>
      <c r="I247" s="32" t="n">
        <v>2025</v>
      </c>
    </row>
    <row r="248" customFormat="false" ht="12.8" hidden="false" customHeight="false" outlineLevel="0" collapsed="false">
      <c r="A248" s="5" t="n">
        <v>28</v>
      </c>
      <c r="B248" s="5" t="n">
        <v>76</v>
      </c>
      <c r="C248" s="5" t="n">
        <v>27</v>
      </c>
      <c r="D248" s="5" t="s">
        <v>80</v>
      </c>
      <c r="E248" s="5"/>
      <c r="F248" s="5" t="n">
        <v>68</v>
      </c>
      <c r="G248" s="5" t="n">
        <v>6</v>
      </c>
      <c r="H248" s="5" t="n">
        <v>74</v>
      </c>
      <c r="I248" s="29" t="n">
        <v>2025</v>
      </c>
    </row>
    <row r="249" customFormat="false" ht="12.8" hidden="false" customHeight="false" outlineLevel="0" collapsed="false">
      <c r="A249" s="7" t="n">
        <v>28</v>
      </c>
      <c r="B249" s="7" t="n">
        <v>76</v>
      </c>
      <c r="C249" s="7" t="n">
        <v>76</v>
      </c>
      <c r="D249" s="7" t="s">
        <v>81</v>
      </c>
      <c r="E249" s="7"/>
      <c r="F249" s="7" t="n">
        <v>86</v>
      </c>
      <c r="G249" s="7" t="n">
        <v>16</v>
      </c>
      <c r="H249" s="7" t="n">
        <v>102</v>
      </c>
      <c r="I249" s="32" t="n">
        <v>2025</v>
      </c>
    </row>
    <row r="250" customFormat="false" ht="12.8" hidden="false" customHeight="false" outlineLevel="0" collapsed="false">
      <c r="A250" s="5" t="n">
        <v>75</v>
      </c>
      <c r="B250" s="5" t="n">
        <v>33</v>
      </c>
      <c r="C250" s="5" t="n">
        <v>24</v>
      </c>
      <c r="D250" s="5" t="s">
        <v>82</v>
      </c>
      <c r="E250" s="5"/>
      <c r="F250" s="5" t="n">
        <v>21</v>
      </c>
      <c r="G250" s="5" t="n">
        <v>6</v>
      </c>
      <c r="H250" s="5" t="n">
        <v>27</v>
      </c>
      <c r="I250" s="29" t="n">
        <v>2025</v>
      </c>
    </row>
    <row r="251" customFormat="false" ht="12.8" hidden="false" customHeight="false" outlineLevel="0" collapsed="false">
      <c r="A251" s="7" t="n">
        <v>75</v>
      </c>
      <c r="B251" s="7" t="n">
        <v>33</v>
      </c>
      <c r="C251" s="7" t="n">
        <v>33</v>
      </c>
      <c r="D251" s="7" t="s">
        <v>83</v>
      </c>
      <c r="E251" s="7" t="n">
        <v>1</v>
      </c>
      <c r="F251" s="7" t="n">
        <v>38</v>
      </c>
      <c r="G251" s="7" t="n">
        <v>24</v>
      </c>
      <c r="H251" s="7" t="n">
        <v>63</v>
      </c>
      <c r="I251" s="32" t="n">
        <v>2025</v>
      </c>
    </row>
    <row r="252" customFormat="false" ht="12.8" hidden="false" customHeight="false" outlineLevel="0" collapsed="false">
      <c r="A252" s="5" t="n">
        <v>75</v>
      </c>
      <c r="B252" s="5" t="n">
        <v>33</v>
      </c>
      <c r="C252" s="10" t="n">
        <v>40</v>
      </c>
      <c r="D252" s="5" t="s">
        <v>84</v>
      </c>
      <c r="E252" s="5"/>
      <c r="F252" s="5" t="n">
        <v>11</v>
      </c>
      <c r="G252" s="5"/>
      <c r="H252" s="5" t="n">
        <v>11</v>
      </c>
      <c r="I252" s="29" t="n">
        <v>2025</v>
      </c>
    </row>
    <row r="253" customFormat="false" ht="12.8" hidden="false" customHeight="false" outlineLevel="0" collapsed="false">
      <c r="A253" s="7" t="n">
        <v>75</v>
      </c>
      <c r="B253" s="7" t="n">
        <v>33</v>
      </c>
      <c r="C253" s="9" t="n">
        <v>47</v>
      </c>
      <c r="D253" s="7" t="s">
        <v>85</v>
      </c>
      <c r="E253" s="7" t="n">
        <v>1</v>
      </c>
      <c r="F253" s="7" t="n">
        <v>17</v>
      </c>
      <c r="G253" s="7"/>
      <c r="H253" s="7" t="n">
        <v>18</v>
      </c>
      <c r="I253" s="32" t="n">
        <v>2025</v>
      </c>
    </row>
    <row r="254" customFormat="false" ht="12.8" hidden="false" customHeight="false" outlineLevel="0" collapsed="false">
      <c r="A254" s="5" t="n">
        <v>75</v>
      </c>
      <c r="B254" s="5" t="n">
        <v>33</v>
      </c>
      <c r="C254" s="5" t="n">
        <v>64</v>
      </c>
      <c r="D254" s="5" t="s">
        <v>86</v>
      </c>
      <c r="E254" s="5"/>
      <c r="F254" s="5" t="n">
        <v>7</v>
      </c>
      <c r="G254" s="5" t="n">
        <v>38</v>
      </c>
      <c r="H254" s="5" t="n">
        <v>45</v>
      </c>
      <c r="I254" s="29" t="n">
        <v>2025</v>
      </c>
    </row>
    <row r="255" customFormat="false" ht="12.8" hidden="false" customHeight="false" outlineLevel="0" collapsed="false">
      <c r="A255" s="7" t="n">
        <v>75</v>
      </c>
      <c r="B255" s="7" t="n">
        <v>87</v>
      </c>
      <c r="C255" s="9" t="n">
        <v>19</v>
      </c>
      <c r="D255" s="7" t="s">
        <v>87</v>
      </c>
      <c r="E255" s="7"/>
      <c r="F255" s="7" t="n">
        <v>11</v>
      </c>
      <c r="G255" s="7"/>
      <c r="H255" s="7" t="n">
        <v>11</v>
      </c>
      <c r="I255" s="32" t="n">
        <v>2025</v>
      </c>
    </row>
    <row r="256" customFormat="false" ht="12.8" hidden="false" customHeight="false" outlineLevel="0" collapsed="false">
      <c r="A256" s="5" t="n">
        <v>75</v>
      </c>
      <c r="B256" s="5" t="n">
        <v>87</v>
      </c>
      <c r="C256" s="10" t="n">
        <v>23</v>
      </c>
      <c r="D256" s="5" t="s">
        <v>88</v>
      </c>
      <c r="E256" s="5"/>
      <c r="F256" s="5"/>
      <c r="G256" s="5"/>
      <c r="H256" s="5" t="n">
        <v>0</v>
      </c>
      <c r="I256" s="29" t="n">
        <v>2025</v>
      </c>
    </row>
    <row r="257" customFormat="false" ht="12.8" hidden="false" customHeight="false" outlineLevel="0" collapsed="false">
      <c r="A257" s="7" t="n">
        <v>75</v>
      </c>
      <c r="B257" s="7" t="n">
        <v>87</v>
      </c>
      <c r="C257" s="7" t="n">
        <v>87</v>
      </c>
      <c r="D257" s="7" t="s">
        <v>89</v>
      </c>
      <c r="E257" s="7" t="n">
        <v>1</v>
      </c>
      <c r="F257" s="7" t="n">
        <v>16</v>
      </c>
      <c r="G257" s="7" t="n">
        <v>4</v>
      </c>
      <c r="H257" s="7" t="n">
        <v>21</v>
      </c>
      <c r="I257" s="32" t="n">
        <v>2025</v>
      </c>
    </row>
    <row r="258" customFormat="false" ht="12.8" hidden="false" customHeight="false" outlineLevel="0" collapsed="false">
      <c r="A258" s="5" t="n">
        <v>75</v>
      </c>
      <c r="B258" s="5" t="n">
        <v>86</v>
      </c>
      <c r="C258" s="10" t="n">
        <v>16</v>
      </c>
      <c r="D258" s="5" t="s">
        <v>90</v>
      </c>
      <c r="E258" s="5"/>
      <c r="F258" s="5" t="n">
        <v>45</v>
      </c>
      <c r="G258" s="5"/>
      <c r="H258" s="5" t="n">
        <v>45</v>
      </c>
      <c r="I258" s="29" t="n">
        <v>2025</v>
      </c>
    </row>
    <row r="259" customFormat="false" ht="12.8" hidden="false" customHeight="false" outlineLevel="0" collapsed="false">
      <c r="A259" s="7" t="n">
        <v>75</v>
      </c>
      <c r="B259" s="7" t="n">
        <v>86</v>
      </c>
      <c r="C259" s="9" t="n">
        <v>17</v>
      </c>
      <c r="D259" s="7" t="s">
        <v>91</v>
      </c>
      <c r="E259" s="7"/>
      <c r="F259" s="7" t="n">
        <v>24</v>
      </c>
      <c r="G259" s="7"/>
      <c r="H259" s="7" t="n">
        <v>24</v>
      </c>
      <c r="I259" s="32" t="n">
        <v>2025</v>
      </c>
    </row>
    <row r="260" customFormat="false" ht="12.8" hidden="false" customHeight="false" outlineLevel="0" collapsed="false">
      <c r="A260" s="5" t="n">
        <v>75</v>
      </c>
      <c r="B260" s="5" t="n">
        <v>86</v>
      </c>
      <c r="C260" s="5" t="n">
        <v>79</v>
      </c>
      <c r="D260" s="5" t="s">
        <v>92</v>
      </c>
      <c r="E260" s="5"/>
      <c r="F260" s="5" t="n">
        <v>17</v>
      </c>
      <c r="G260" s="5" t="n">
        <v>16</v>
      </c>
      <c r="H260" s="5" t="n">
        <v>33</v>
      </c>
      <c r="I260" s="29" t="n">
        <v>2025</v>
      </c>
    </row>
    <row r="261" customFormat="false" ht="12.8" hidden="false" customHeight="false" outlineLevel="0" collapsed="false">
      <c r="A261" s="7" t="n">
        <v>75</v>
      </c>
      <c r="B261" s="7" t="n">
        <v>86</v>
      </c>
      <c r="C261" s="7" t="n">
        <v>86</v>
      </c>
      <c r="D261" s="7" t="s">
        <v>93</v>
      </c>
      <c r="E261" s="7"/>
      <c r="F261" s="7" t="n">
        <v>44</v>
      </c>
      <c r="G261" s="7" t="n">
        <v>47</v>
      </c>
      <c r="H261" s="7" t="n">
        <v>91</v>
      </c>
      <c r="I261" s="32" t="n">
        <v>2025</v>
      </c>
    </row>
    <row r="262" customFormat="false" ht="12.8" hidden="false" customHeight="false" outlineLevel="0" collapsed="false">
      <c r="A262" s="5" t="n">
        <v>76</v>
      </c>
      <c r="B262" s="5" t="n">
        <v>34</v>
      </c>
      <c r="C262" s="10" t="n">
        <v>11</v>
      </c>
      <c r="D262" s="5" t="s">
        <v>94</v>
      </c>
      <c r="E262" s="5"/>
      <c r="F262" s="5" t="n">
        <v>2</v>
      </c>
      <c r="G262" s="5"/>
      <c r="H262" s="5" t="n">
        <v>2</v>
      </c>
      <c r="I262" s="29" t="n">
        <v>2025</v>
      </c>
    </row>
    <row r="263" customFormat="false" ht="12.8" hidden="false" customHeight="false" outlineLevel="0" collapsed="false">
      <c r="A263" s="7" t="n">
        <v>76</v>
      </c>
      <c r="B263" s="7" t="n">
        <v>34</v>
      </c>
      <c r="C263" s="7" t="n">
        <v>30</v>
      </c>
      <c r="D263" s="7" t="s">
        <v>95</v>
      </c>
      <c r="E263" s="7" t="n">
        <v>1</v>
      </c>
      <c r="F263" s="7" t="n">
        <v>11</v>
      </c>
      <c r="G263" s="7" t="n">
        <v>25</v>
      </c>
      <c r="H263" s="7" t="n">
        <v>37</v>
      </c>
      <c r="I263" s="32" t="n">
        <v>2025</v>
      </c>
    </row>
    <row r="264" customFormat="false" ht="12.8" hidden="false" customHeight="false" outlineLevel="0" collapsed="false">
      <c r="A264" s="5" t="n">
        <v>76</v>
      </c>
      <c r="B264" s="5" t="n">
        <v>34</v>
      </c>
      <c r="C264" s="5" t="n">
        <v>34</v>
      </c>
      <c r="D264" s="5" t="s">
        <v>96</v>
      </c>
      <c r="E264" s="5"/>
      <c r="F264" s="5" t="n">
        <v>20</v>
      </c>
      <c r="G264" s="5" t="n">
        <v>11</v>
      </c>
      <c r="H264" s="5" t="n">
        <v>31</v>
      </c>
      <c r="I264" s="29" t="n">
        <v>2025</v>
      </c>
    </row>
    <row r="265" customFormat="false" ht="12.8" hidden="false" customHeight="false" outlineLevel="0" collapsed="false">
      <c r="A265" s="7" t="n">
        <v>76</v>
      </c>
      <c r="B265" s="7" t="n">
        <v>34</v>
      </c>
      <c r="C265" s="9" t="n">
        <v>48</v>
      </c>
      <c r="D265" s="7" t="s">
        <v>97</v>
      </c>
      <c r="E265" s="7"/>
      <c r="F265" s="7" t="n">
        <v>4</v>
      </c>
      <c r="G265" s="7"/>
      <c r="H265" s="7" t="n">
        <v>4</v>
      </c>
      <c r="I265" s="32" t="n">
        <v>2025</v>
      </c>
    </row>
    <row r="266" customFormat="false" ht="12.8" hidden="false" customHeight="false" outlineLevel="0" collapsed="false">
      <c r="A266" s="5" t="n">
        <v>76</v>
      </c>
      <c r="B266" s="5" t="n">
        <v>34</v>
      </c>
      <c r="C266" s="5" t="n">
        <v>66</v>
      </c>
      <c r="D266" s="5" t="s">
        <v>98</v>
      </c>
      <c r="E266" s="5"/>
      <c r="F266" s="5" t="n">
        <v>12</v>
      </c>
      <c r="G266" s="5" t="n">
        <v>3</v>
      </c>
      <c r="H266" s="5" t="n">
        <v>15</v>
      </c>
      <c r="I266" s="29" t="n">
        <v>2025</v>
      </c>
    </row>
    <row r="267" customFormat="false" ht="12.8" hidden="false" customHeight="false" outlineLevel="0" collapsed="false">
      <c r="A267" s="7" t="n">
        <v>76</v>
      </c>
      <c r="B267" s="7" t="n">
        <v>31</v>
      </c>
      <c r="C267" s="9" t="n">
        <v>9</v>
      </c>
      <c r="D267" s="7" t="s">
        <v>99</v>
      </c>
      <c r="E267" s="7" t="n">
        <v>2</v>
      </c>
      <c r="F267" s="7" t="n">
        <v>2</v>
      </c>
      <c r="G267" s="7"/>
      <c r="H267" s="7" t="n">
        <v>4</v>
      </c>
      <c r="I267" s="32" t="n">
        <v>2025</v>
      </c>
    </row>
    <row r="268" customFormat="false" ht="12.8" hidden="false" customHeight="false" outlineLevel="0" collapsed="false">
      <c r="A268" s="5" t="n">
        <v>76</v>
      </c>
      <c r="B268" s="5" t="n">
        <v>31</v>
      </c>
      <c r="C268" s="10" t="n">
        <v>12</v>
      </c>
      <c r="D268" s="5" t="s">
        <v>100</v>
      </c>
      <c r="E268" s="5"/>
      <c r="F268" s="5" t="n">
        <v>10</v>
      </c>
      <c r="G268" s="5"/>
      <c r="H268" s="5" t="n">
        <v>10</v>
      </c>
      <c r="I268" s="29" t="n">
        <v>2025</v>
      </c>
    </row>
    <row r="269" customFormat="false" ht="12.8" hidden="false" customHeight="false" outlineLevel="0" collapsed="false">
      <c r="A269" s="7" t="n">
        <v>76</v>
      </c>
      <c r="B269" s="7" t="n">
        <v>31</v>
      </c>
      <c r="C269" s="9" t="n">
        <v>32</v>
      </c>
      <c r="D269" s="7" t="s">
        <v>101</v>
      </c>
      <c r="E269" s="7"/>
      <c r="F269" s="7" t="n">
        <v>19</v>
      </c>
      <c r="G269" s="7"/>
      <c r="H269" s="7" t="n">
        <v>19</v>
      </c>
      <c r="I269" s="32" t="n">
        <v>2025</v>
      </c>
    </row>
    <row r="270" customFormat="false" ht="12.8" hidden="false" customHeight="false" outlineLevel="0" collapsed="false">
      <c r="A270" s="5" t="n">
        <v>76</v>
      </c>
      <c r="B270" s="5" t="n">
        <v>31</v>
      </c>
      <c r="C270" s="5" t="n">
        <v>31</v>
      </c>
      <c r="D270" s="5" t="s">
        <v>102</v>
      </c>
      <c r="E270" s="5" t="n">
        <v>1</v>
      </c>
      <c r="F270" s="5" t="n">
        <v>40</v>
      </c>
      <c r="G270" s="5" t="n">
        <v>45</v>
      </c>
      <c r="H270" s="5" t="n">
        <v>86</v>
      </c>
      <c r="I270" s="29" t="n">
        <v>2025</v>
      </c>
    </row>
    <row r="271" customFormat="false" ht="12.8" hidden="false" customHeight="false" outlineLevel="0" collapsed="false">
      <c r="A271" s="7" t="n">
        <v>76</v>
      </c>
      <c r="B271" s="7" t="n">
        <v>31</v>
      </c>
      <c r="C271" s="7" t="n">
        <v>65</v>
      </c>
      <c r="D271" s="7" t="s">
        <v>103</v>
      </c>
      <c r="E271" s="7"/>
      <c r="F271" s="7" t="n">
        <v>28</v>
      </c>
      <c r="G271" s="7" t="n">
        <v>2</v>
      </c>
      <c r="H271" s="7" t="n">
        <v>30</v>
      </c>
      <c r="I271" s="32" t="n">
        <v>2025</v>
      </c>
    </row>
    <row r="272" customFormat="false" ht="12.8" hidden="false" customHeight="false" outlineLevel="0" collapsed="false">
      <c r="A272" s="5" t="n">
        <v>76</v>
      </c>
      <c r="B272" s="5" t="n">
        <v>31</v>
      </c>
      <c r="C272" s="10" t="n">
        <v>46</v>
      </c>
      <c r="D272" s="5" t="s">
        <v>104</v>
      </c>
      <c r="E272" s="5"/>
      <c r="F272" s="5" t="n">
        <v>12</v>
      </c>
      <c r="G272" s="5"/>
      <c r="H272" s="5" t="n">
        <v>12</v>
      </c>
      <c r="I272" s="29" t="n">
        <v>2025</v>
      </c>
    </row>
    <row r="273" customFormat="false" ht="12.8" hidden="false" customHeight="false" outlineLevel="0" collapsed="false">
      <c r="A273" s="7" t="n">
        <v>76</v>
      </c>
      <c r="B273" s="7" t="n">
        <v>31</v>
      </c>
      <c r="C273" s="9" t="n">
        <v>81</v>
      </c>
      <c r="D273" s="7" t="s">
        <v>105</v>
      </c>
      <c r="E273" s="7" t="n">
        <v>1</v>
      </c>
      <c r="F273" s="7" t="n">
        <v>11</v>
      </c>
      <c r="G273" s="7"/>
      <c r="H273" s="7" t="n">
        <v>12</v>
      </c>
      <c r="I273" s="32" t="n">
        <v>2025</v>
      </c>
    </row>
    <row r="274" customFormat="false" ht="12.8" hidden="false" customHeight="false" outlineLevel="0" collapsed="false">
      <c r="A274" s="5" t="n">
        <v>76</v>
      </c>
      <c r="B274" s="5" t="n">
        <v>31</v>
      </c>
      <c r="C274" s="5" t="n">
        <v>82</v>
      </c>
      <c r="D274" s="5" t="s">
        <v>106</v>
      </c>
      <c r="E274" s="5"/>
      <c r="F274" s="5" t="n">
        <v>2</v>
      </c>
      <c r="G274" s="5" t="n">
        <v>2</v>
      </c>
      <c r="H274" s="5" t="n">
        <v>4</v>
      </c>
      <c r="I274" s="29" t="n">
        <v>2025</v>
      </c>
    </row>
    <row r="275" customFormat="false" ht="12.8" hidden="false" customHeight="false" outlineLevel="0" collapsed="false">
      <c r="A275" s="7" t="n">
        <v>52</v>
      </c>
      <c r="B275" s="7" t="n">
        <v>44</v>
      </c>
      <c r="C275" s="9" t="n">
        <v>44</v>
      </c>
      <c r="D275" s="7" t="s">
        <v>107</v>
      </c>
      <c r="E275" s="7" t="n">
        <v>2</v>
      </c>
      <c r="F275" s="7" t="n">
        <v>57</v>
      </c>
      <c r="G275" s="7"/>
      <c r="H275" s="7" t="n">
        <v>59</v>
      </c>
      <c r="I275" s="32" t="n">
        <v>2025</v>
      </c>
    </row>
    <row r="276" customFormat="false" ht="12.8" hidden="false" customHeight="false" outlineLevel="0" collapsed="false">
      <c r="A276" s="5" t="n">
        <v>52</v>
      </c>
      <c r="B276" s="5" t="n">
        <v>49</v>
      </c>
      <c r="C276" s="5" t="n">
        <v>49</v>
      </c>
      <c r="D276" s="5" t="s">
        <v>108</v>
      </c>
      <c r="E276" s="5"/>
      <c r="F276" s="5" t="n">
        <v>41</v>
      </c>
      <c r="G276" s="5" t="n">
        <v>6</v>
      </c>
      <c r="H276" s="5" t="n">
        <v>47</v>
      </c>
      <c r="I276" s="29" t="n">
        <v>2025</v>
      </c>
    </row>
    <row r="277" customFormat="false" ht="12.8" hidden="false" customHeight="false" outlineLevel="0" collapsed="false">
      <c r="A277" s="7" t="n">
        <v>52</v>
      </c>
      <c r="B277" s="7" t="n">
        <v>44</v>
      </c>
      <c r="C277" s="9" t="n">
        <v>53</v>
      </c>
      <c r="D277" s="7" t="s">
        <v>109</v>
      </c>
      <c r="E277" s="7"/>
      <c r="F277" s="7" t="n">
        <v>42</v>
      </c>
      <c r="G277" s="7"/>
      <c r="H277" s="7" t="n">
        <v>42</v>
      </c>
      <c r="I277" s="32" t="n">
        <v>2025</v>
      </c>
    </row>
    <row r="278" customFormat="false" ht="12.8" hidden="false" customHeight="false" outlineLevel="0" collapsed="false">
      <c r="A278" s="5" t="n">
        <v>52</v>
      </c>
      <c r="B278" s="5" t="n">
        <v>49</v>
      </c>
      <c r="C278" s="5" t="n">
        <v>72</v>
      </c>
      <c r="D278" s="5" t="s">
        <v>110</v>
      </c>
      <c r="E278" s="5" t="n">
        <v>1</v>
      </c>
      <c r="F278" s="5" t="n">
        <v>45</v>
      </c>
      <c r="G278" s="5" t="n">
        <v>26</v>
      </c>
      <c r="H278" s="5" t="n">
        <v>72</v>
      </c>
      <c r="I278" s="29" t="n">
        <v>2025</v>
      </c>
    </row>
    <row r="279" customFormat="false" ht="12.8" hidden="false" customHeight="false" outlineLevel="0" collapsed="false">
      <c r="A279" s="7" t="n">
        <v>52</v>
      </c>
      <c r="B279" s="7" t="n">
        <v>44</v>
      </c>
      <c r="C279" s="9" t="n">
        <v>85</v>
      </c>
      <c r="D279" s="7" t="s">
        <v>111</v>
      </c>
      <c r="E279" s="7"/>
      <c r="F279" s="7" t="n">
        <v>2</v>
      </c>
      <c r="G279" s="7"/>
      <c r="H279" s="7" t="n">
        <v>2</v>
      </c>
      <c r="I279" s="32" t="n">
        <v>2025</v>
      </c>
    </row>
    <row r="280" customFormat="false" ht="12.8" hidden="false" customHeight="false" outlineLevel="0" collapsed="false">
      <c r="A280" s="5" t="n">
        <v>93</v>
      </c>
      <c r="B280" s="5" t="n">
        <v>13</v>
      </c>
      <c r="C280" s="10" t="n">
        <v>4</v>
      </c>
      <c r="D280" s="5" t="s">
        <v>112</v>
      </c>
      <c r="E280" s="5"/>
      <c r="F280" s="5" t="n">
        <v>2</v>
      </c>
      <c r="G280" s="5"/>
      <c r="H280" s="5" t="n">
        <v>2</v>
      </c>
      <c r="I280" s="29" t="n">
        <v>2025</v>
      </c>
    </row>
    <row r="281" customFormat="false" ht="12.8" hidden="false" customHeight="false" outlineLevel="0" collapsed="false">
      <c r="A281" s="7" t="n">
        <v>93</v>
      </c>
      <c r="B281" s="7" t="n">
        <v>13</v>
      </c>
      <c r="C281" s="7" t="n">
        <v>13</v>
      </c>
      <c r="D281" s="7" t="s">
        <v>113</v>
      </c>
      <c r="E281" s="7" t="n">
        <v>3</v>
      </c>
      <c r="F281" s="7" t="n">
        <v>108</v>
      </c>
      <c r="G281" s="7" t="n">
        <v>162</v>
      </c>
      <c r="H281" s="7" t="n">
        <v>273</v>
      </c>
      <c r="I281" s="32" t="n">
        <v>2025</v>
      </c>
    </row>
    <row r="282" customFormat="false" ht="12.8" hidden="false" customHeight="false" outlineLevel="0" collapsed="false">
      <c r="A282" s="5" t="n">
        <v>93</v>
      </c>
      <c r="B282" s="5" t="n">
        <v>13</v>
      </c>
      <c r="C282" s="10" t="n">
        <v>5</v>
      </c>
      <c r="D282" s="5" t="s">
        <v>114</v>
      </c>
      <c r="E282" s="5"/>
      <c r="F282" s="5" t="n">
        <v>3</v>
      </c>
      <c r="G282" s="5"/>
      <c r="H282" s="5" t="n">
        <v>3</v>
      </c>
      <c r="I282" s="29" t="n">
        <v>2025</v>
      </c>
    </row>
    <row r="283" customFormat="false" ht="12.8" hidden="false" customHeight="false" outlineLevel="0" collapsed="false">
      <c r="A283" s="7" t="n">
        <v>93</v>
      </c>
      <c r="B283" s="7" t="n">
        <v>13</v>
      </c>
      <c r="C283" s="9" t="n">
        <v>84</v>
      </c>
      <c r="D283" s="7" t="s">
        <v>115</v>
      </c>
      <c r="E283" s="7"/>
      <c r="F283" s="7" t="n">
        <v>9</v>
      </c>
      <c r="G283" s="7"/>
      <c r="H283" s="7" t="n">
        <v>9</v>
      </c>
      <c r="I283" s="32" t="n">
        <v>2025</v>
      </c>
    </row>
    <row r="284" customFormat="false" ht="12.8" hidden="false" customHeight="false" outlineLevel="0" collapsed="false">
      <c r="A284" s="5" t="n">
        <v>93</v>
      </c>
      <c r="B284" s="5" t="n">
        <v>6</v>
      </c>
      <c r="C284" s="10" t="n">
        <v>6</v>
      </c>
      <c r="D284" s="5" t="s">
        <v>116</v>
      </c>
      <c r="E284" s="5" t="n">
        <v>1</v>
      </c>
      <c r="F284" s="5" t="n">
        <v>50</v>
      </c>
      <c r="G284" s="5"/>
      <c r="H284" s="5" t="n">
        <v>51</v>
      </c>
      <c r="I284" s="29" t="n">
        <v>2025</v>
      </c>
    </row>
    <row r="285" customFormat="false" ht="12.8" hidden="false" customHeight="false" outlineLevel="0" collapsed="false">
      <c r="A285" s="7" t="n">
        <v>93</v>
      </c>
      <c r="B285" s="7" t="n">
        <v>6</v>
      </c>
      <c r="C285" s="7" t="n">
        <v>83</v>
      </c>
      <c r="D285" s="7" t="s">
        <v>117</v>
      </c>
      <c r="E285" s="7"/>
      <c r="F285" s="7" t="n">
        <v>30</v>
      </c>
      <c r="G285" s="7" t="n">
        <v>11</v>
      </c>
      <c r="H285" s="7" t="n">
        <v>41</v>
      </c>
      <c r="I285" s="32" t="n">
        <v>2025</v>
      </c>
    </row>
    <row r="286" customFormat="false" ht="12.8" hidden="false" customHeight="false" outlineLevel="0" collapsed="false">
      <c r="A286" s="78" t="s">
        <v>118</v>
      </c>
      <c r="B286" s="78" t="s">
        <v>118</v>
      </c>
      <c r="C286" s="78" t="s">
        <v>118</v>
      </c>
      <c r="D286" s="79" t="s">
        <v>23</v>
      </c>
      <c r="E286" s="79" t="n">
        <v>71</v>
      </c>
      <c r="F286" s="79" t="n">
        <v>3676</v>
      </c>
      <c r="G286" s="79" t="n">
        <v>1140</v>
      </c>
      <c r="H286" s="79" t="n">
        <v>4887</v>
      </c>
      <c r="I286" s="80" t="n">
        <v>2025</v>
      </c>
    </row>
  </sheetData>
  <autoFilter ref="A1:I286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7"/>
  <sheetViews>
    <sheetView showFormulas="false" showGridLines="true" showRowColHeaders="true" showZeros="true" rightToLeft="false" tabSelected="false" showOutlineSymbols="true" defaultGridColor="true" view="normal" topLeftCell="A18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8.68"/>
    <col collapsed="false" customWidth="true" hidden="false" outlineLevel="0" max="2" min="2" style="0" width="9.02"/>
    <col collapsed="false" customWidth="true" hidden="false" outlineLevel="0" max="3" min="3" style="0" width="9.55"/>
    <col collapsed="false" customWidth="true" hidden="false" outlineLevel="0" max="4" min="4" style="0" width="10.94"/>
    <col collapsed="false" customWidth="true" hidden="false" outlineLevel="0" max="5" min="5" style="0" width="9.55"/>
    <col collapsed="false" customWidth="false" hidden="true" outlineLevel="0" max="13" min="6" style="0" width="11.53"/>
    <col collapsed="false" customWidth="true" hidden="false" outlineLevel="0" max="15" min="14" style="0" width="10.41"/>
    <col collapsed="false" customWidth="true" hidden="false" outlineLevel="0" max="16" min="16" style="0" width="11.64"/>
    <col collapsed="false" customWidth="true" hidden="false" outlineLevel="0" max="17" min="17" style="0" width="10.07"/>
    <col collapsed="false" customWidth="false" hidden="true" outlineLevel="0" max="25" min="18" style="0" width="11.53"/>
    <col collapsed="false" customWidth="false" hidden="true" outlineLevel="0" max="42" min="26" style="65" width="11.53"/>
  </cols>
  <sheetData>
    <row r="1" customFormat="false" ht="12.8" hidden="false" customHeight="false" outlineLevel="0" collapsed="false">
      <c r="A1" s="81" t="s">
        <v>134</v>
      </c>
      <c r="B1" s="82" t="s">
        <v>4</v>
      </c>
      <c r="C1" s="82" t="s">
        <v>562</v>
      </c>
      <c r="D1" s="82" t="s">
        <v>8</v>
      </c>
      <c r="E1" s="82" t="s">
        <v>132</v>
      </c>
      <c r="F1" s="82" t="s">
        <v>527</v>
      </c>
      <c r="G1" s="82" t="s">
        <v>528</v>
      </c>
      <c r="H1" s="82" t="s">
        <v>529</v>
      </c>
      <c r="I1" s="82" t="s">
        <v>563</v>
      </c>
      <c r="J1" s="82" t="s">
        <v>564</v>
      </c>
      <c r="K1" s="82" t="s">
        <v>565</v>
      </c>
      <c r="L1" s="82" t="s">
        <v>566</v>
      </c>
      <c r="M1" s="82" t="s">
        <v>567</v>
      </c>
      <c r="N1" s="82" t="s">
        <v>568</v>
      </c>
      <c r="O1" s="82" t="s">
        <v>569</v>
      </c>
      <c r="P1" s="82" t="s">
        <v>570</v>
      </c>
      <c r="Q1" s="82" t="s">
        <v>526</v>
      </c>
      <c r="R1" s="19" t="s">
        <v>501</v>
      </c>
      <c r="S1" s="19" t="s">
        <v>531</v>
      </c>
      <c r="T1" s="19" t="s">
        <v>532</v>
      </c>
      <c r="U1" s="19" t="s">
        <v>571</v>
      </c>
      <c r="V1" s="83" t="s">
        <v>534</v>
      </c>
      <c r="W1" s="19" t="s">
        <v>535</v>
      </c>
      <c r="X1" s="19" t="s">
        <v>536</v>
      </c>
      <c r="Y1" s="19" t="s">
        <v>572</v>
      </c>
      <c r="Z1" s="19" t="s">
        <v>573</v>
      </c>
      <c r="AA1" s="19" t="s">
        <v>574</v>
      </c>
      <c r="AB1" s="19" t="s">
        <v>575</v>
      </c>
      <c r="AC1" s="19" t="s">
        <v>576</v>
      </c>
      <c r="AD1" s="19" t="s">
        <v>577</v>
      </c>
      <c r="AE1" s="19" t="s">
        <v>578</v>
      </c>
      <c r="AF1" s="19" t="s">
        <v>579</v>
      </c>
      <c r="AG1" s="19" t="s">
        <v>580</v>
      </c>
      <c r="AH1" s="19" t="s">
        <v>581</v>
      </c>
      <c r="AI1" s="19" t="s">
        <v>582</v>
      </c>
      <c r="AJ1" s="41" t="s">
        <v>583</v>
      </c>
      <c r="AK1" s="41" t="s">
        <v>584</v>
      </c>
      <c r="AL1" s="41" t="s">
        <v>585</v>
      </c>
      <c r="AM1" s="41" t="s">
        <v>586</v>
      </c>
      <c r="AN1" s="41" t="s">
        <v>587</v>
      </c>
      <c r="AO1" s="41" t="s">
        <v>588</v>
      </c>
      <c r="AP1" s="41" t="s">
        <v>589</v>
      </c>
    </row>
    <row r="2" customFormat="false" ht="12.8" hidden="false" customHeight="false" outlineLevel="0" collapsed="false">
      <c r="A2" s="84" t="n">
        <v>44927</v>
      </c>
      <c r="B2" s="75" t="n">
        <v>42142</v>
      </c>
      <c r="C2" s="75" t="n">
        <v>39292</v>
      </c>
      <c r="D2" s="75" t="n">
        <v>5052</v>
      </c>
      <c r="E2" s="75" t="n">
        <v>86486</v>
      </c>
      <c r="F2" s="75" t="n">
        <v>26443</v>
      </c>
      <c r="G2" s="75" t="n">
        <v>26399</v>
      </c>
      <c r="H2" s="75" t="n">
        <v>3975</v>
      </c>
      <c r="I2" s="75" t="n">
        <v>56817</v>
      </c>
      <c r="J2" s="75" t="n">
        <v>26371</v>
      </c>
      <c r="K2" s="75" t="n">
        <v>20305</v>
      </c>
      <c r="L2" s="75" t="n">
        <v>2396</v>
      </c>
      <c r="M2" s="75" t="n">
        <v>49072</v>
      </c>
      <c r="N2" s="75" t="n">
        <v>72</v>
      </c>
      <c r="O2" s="75" t="n">
        <v>6094</v>
      </c>
      <c r="P2" s="75" t="n">
        <v>1579</v>
      </c>
      <c r="Q2" s="75" t="n">
        <v>7745</v>
      </c>
      <c r="R2" s="19" t="n">
        <v>11472</v>
      </c>
      <c r="S2" s="19" t="n">
        <v>9010</v>
      </c>
      <c r="T2" s="19" t="n">
        <v>746</v>
      </c>
      <c r="U2" s="19" t="n">
        <v>21228</v>
      </c>
      <c r="V2" s="19" t="n">
        <v>4227</v>
      </c>
      <c r="W2" s="19" t="n">
        <v>3883</v>
      </c>
      <c r="X2" s="19" t="n">
        <v>331</v>
      </c>
      <c r="Y2" s="19" t="n">
        <v>8441</v>
      </c>
      <c r="Z2" s="40" t="n">
        <f aca="false">U2/E2</f>
        <v>0.245450130656985</v>
      </c>
      <c r="AA2" s="19" t="n">
        <v>5392</v>
      </c>
      <c r="AB2" s="19" t="n">
        <v>5013</v>
      </c>
      <c r="AC2" s="19" t="n">
        <v>339</v>
      </c>
      <c r="AD2" s="19" t="n">
        <v>10744</v>
      </c>
      <c r="AE2" s="19" t="n">
        <v>3338</v>
      </c>
      <c r="AF2" s="19" t="n">
        <v>3091</v>
      </c>
      <c r="AG2" s="19" t="n">
        <v>287</v>
      </c>
      <c r="AH2" s="19" t="n">
        <v>6716</v>
      </c>
      <c r="AI2" s="19" t="n">
        <f aca="false">+R2-AA2</f>
        <v>6080</v>
      </c>
      <c r="AJ2" s="19" t="n">
        <f aca="false">+S2-AB2</f>
        <v>3997</v>
      </c>
      <c r="AK2" s="19" t="n">
        <f aca="false">+T2-AC2</f>
        <v>407</v>
      </c>
      <c r="AL2" s="19" t="n">
        <f aca="false">+U2-AD2</f>
        <v>10484</v>
      </c>
      <c r="AM2" s="19" t="n">
        <f aca="false">+V2-AE2</f>
        <v>889</v>
      </c>
      <c r="AN2" s="19" t="n">
        <f aca="false">+W2-AF2</f>
        <v>792</v>
      </c>
      <c r="AO2" s="19" t="n">
        <f aca="false">+X2-AG2</f>
        <v>44</v>
      </c>
      <c r="AP2" s="19" t="n">
        <f aca="false">+Y2-AH2</f>
        <v>1725</v>
      </c>
    </row>
    <row r="3" customFormat="false" ht="12.8" hidden="false" customHeight="false" outlineLevel="0" collapsed="false">
      <c r="A3" s="85" t="n">
        <v>44958</v>
      </c>
      <c r="B3" s="69" t="n">
        <v>42460</v>
      </c>
      <c r="C3" s="69" t="n">
        <v>39669</v>
      </c>
      <c r="D3" s="69" t="n">
        <v>5089</v>
      </c>
      <c r="E3" s="69" t="n">
        <v>87218</v>
      </c>
      <c r="F3" s="69" t="n">
        <v>26704</v>
      </c>
      <c r="G3" s="69" t="n">
        <v>26610</v>
      </c>
      <c r="H3" s="69" t="n">
        <v>3972</v>
      </c>
      <c r="I3" s="69" t="n">
        <v>57286</v>
      </c>
      <c r="J3" s="69" t="n">
        <v>26624</v>
      </c>
      <c r="K3" s="69" t="n">
        <v>20224</v>
      </c>
      <c r="L3" s="69" t="n">
        <v>2368</v>
      </c>
      <c r="M3" s="69" t="n">
        <v>49216</v>
      </c>
      <c r="N3" s="69" t="n">
        <v>80</v>
      </c>
      <c r="O3" s="69" t="n">
        <v>6386</v>
      </c>
      <c r="P3" s="69" t="n">
        <v>1604</v>
      </c>
      <c r="Q3" s="69" t="n">
        <v>8070</v>
      </c>
      <c r="R3" s="19" t="n">
        <v>11636</v>
      </c>
      <c r="S3" s="19" t="n">
        <v>9148</v>
      </c>
      <c r="T3" s="19" t="n">
        <v>779</v>
      </c>
      <c r="U3" s="19" t="n">
        <v>21563</v>
      </c>
      <c r="V3" s="19" t="n">
        <v>4120</v>
      </c>
      <c r="W3" s="19" t="n">
        <v>3911</v>
      </c>
      <c r="X3" s="19" t="n">
        <v>338</v>
      </c>
      <c r="Y3" s="19" t="n">
        <v>8369</v>
      </c>
      <c r="Z3" s="40" t="n">
        <f aca="false">U3/E3</f>
        <v>0.247231076154005</v>
      </c>
      <c r="AA3" s="19" t="n">
        <v>5230</v>
      </c>
      <c r="AB3" s="19" t="n">
        <v>5001</v>
      </c>
      <c r="AC3" s="19" t="n">
        <v>346</v>
      </c>
      <c r="AD3" s="19" t="n">
        <v>10577</v>
      </c>
      <c r="AE3" s="19" t="n">
        <v>2799</v>
      </c>
      <c r="AF3" s="19" t="n">
        <v>2846</v>
      </c>
      <c r="AG3" s="19" t="n">
        <v>213</v>
      </c>
      <c r="AH3" s="19" t="n">
        <v>5858</v>
      </c>
      <c r="AI3" s="19" t="n">
        <f aca="false">+R3-AA3</f>
        <v>6406</v>
      </c>
      <c r="AJ3" s="19" t="n">
        <f aca="false">+S3-AB3</f>
        <v>4147</v>
      </c>
      <c r="AK3" s="19" t="n">
        <f aca="false">+T3-AC3</f>
        <v>433</v>
      </c>
      <c r="AL3" s="19" t="n">
        <f aca="false">+U3-AD3</f>
        <v>10986</v>
      </c>
      <c r="AM3" s="19" t="n">
        <f aca="false">+V3-AE3</f>
        <v>1321</v>
      </c>
      <c r="AN3" s="19" t="n">
        <f aca="false">+W3-AF3</f>
        <v>1065</v>
      </c>
      <c r="AO3" s="19" t="n">
        <f aca="false">+X3-AG3</f>
        <v>125</v>
      </c>
      <c r="AP3" s="19" t="n">
        <f aca="false">+Y3-AH3</f>
        <v>2511</v>
      </c>
    </row>
    <row r="4" customFormat="false" ht="12.8" hidden="false" customHeight="false" outlineLevel="0" collapsed="false">
      <c r="A4" s="84" t="n">
        <v>44986</v>
      </c>
      <c r="B4" s="75" t="n">
        <v>42463</v>
      </c>
      <c r="C4" s="75" t="n">
        <v>39473</v>
      </c>
      <c r="D4" s="75" t="n">
        <v>5000</v>
      </c>
      <c r="E4" s="75" t="n">
        <v>86936</v>
      </c>
      <c r="F4" s="75" t="n">
        <v>26592</v>
      </c>
      <c r="G4" s="75" t="n">
        <v>26504</v>
      </c>
      <c r="H4" s="75" t="n">
        <v>3867</v>
      </c>
      <c r="I4" s="75" t="n">
        <v>56963</v>
      </c>
      <c r="J4" s="75" t="n">
        <v>26506</v>
      </c>
      <c r="K4" s="75" t="n">
        <v>20087</v>
      </c>
      <c r="L4" s="75" t="n">
        <v>2313</v>
      </c>
      <c r="M4" s="75" t="n">
        <v>48906</v>
      </c>
      <c r="N4" s="75" t="n">
        <v>86</v>
      </c>
      <c r="O4" s="75" t="n">
        <v>6417</v>
      </c>
      <c r="P4" s="75" t="n">
        <v>1554</v>
      </c>
      <c r="Q4" s="75" t="n">
        <v>8057</v>
      </c>
      <c r="R4" s="19" t="n">
        <v>11753</v>
      </c>
      <c r="S4" s="19" t="n">
        <v>9117</v>
      </c>
      <c r="T4" s="19" t="n">
        <v>778</v>
      </c>
      <c r="U4" s="19" t="n">
        <v>21648</v>
      </c>
      <c r="V4" s="19" t="n">
        <v>4118</v>
      </c>
      <c r="W4" s="19" t="n">
        <v>3852</v>
      </c>
      <c r="X4" s="19" t="n">
        <v>355</v>
      </c>
      <c r="Y4" s="19" t="n">
        <v>8325</v>
      </c>
      <c r="Z4" s="40" t="n">
        <f aca="false">U4/E4</f>
        <v>0.249010766540904</v>
      </c>
      <c r="AA4" s="19" t="n">
        <v>4586</v>
      </c>
      <c r="AB4" s="19" t="n">
        <v>4501</v>
      </c>
      <c r="AC4" s="19" t="n">
        <v>278</v>
      </c>
      <c r="AD4" s="19" t="n">
        <v>9365</v>
      </c>
      <c r="AE4" s="19" t="n">
        <v>3692</v>
      </c>
      <c r="AF4" s="19" t="n">
        <v>3522</v>
      </c>
      <c r="AG4" s="19" t="n">
        <v>282</v>
      </c>
      <c r="AH4" s="19" t="n">
        <v>7496</v>
      </c>
      <c r="AI4" s="19" t="n">
        <f aca="false">+R4-AA4</f>
        <v>7167</v>
      </c>
      <c r="AJ4" s="19" t="n">
        <f aca="false">+S4-AB4</f>
        <v>4616</v>
      </c>
      <c r="AK4" s="19" t="n">
        <f aca="false">+T4-AC4</f>
        <v>500</v>
      </c>
      <c r="AL4" s="19" t="n">
        <f aca="false">+U4-AD4</f>
        <v>12283</v>
      </c>
      <c r="AM4" s="19" t="n">
        <f aca="false">+V4-AE4</f>
        <v>426</v>
      </c>
      <c r="AN4" s="19" t="n">
        <f aca="false">+W4-AF4</f>
        <v>330</v>
      </c>
      <c r="AO4" s="19" t="n">
        <f aca="false">+X4-AG4</f>
        <v>73</v>
      </c>
      <c r="AP4" s="19" t="n">
        <f aca="false">+Y4-AH4</f>
        <v>829</v>
      </c>
    </row>
    <row r="5" customFormat="false" ht="12.8" hidden="false" customHeight="false" outlineLevel="0" collapsed="false">
      <c r="A5" s="85" t="n">
        <v>45017</v>
      </c>
      <c r="B5" s="69" t="n">
        <v>42701</v>
      </c>
      <c r="C5" s="69" t="n">
        <v>39312</v>
      </c>
      <c r="D5" s="69" t="n">
        <v>5037</v>
      </c>
      <c r="E5" s="69" t="n">
        <v>87050</v>
      </c>
      <c r="F5" s="69" t="n">
        <v>27035</v>
      </c>
      <c r="G5" s="69" t="n">
        <v>26643</v>
      </c>
      <c r="H5" s="69" t="n">
        <v>3933</v>
      </c>
      <c r="I5" s="69" t="n">
        <v>57611</v>
      </c>
      <c r="J5" s="69" t="n">
        <v>26949</v>
      </c>
      <c r="K5" s="69" t="n">
        <v>20087</v>
      </c>
      <c r="L5" s="69" t="n">
        <v>2397</v>
      </c>
      <c r="M5" s="69" t="n">
        <v>49433</v>
      </c>
      <c r="N5" s="69" t="n">
        <v>86</v>
      </c>
      <c r="O5" s="69" t="n">
        <v>6556</v>
      </c>
      <c r="P5" s="69" t="n">
        <v>1536</v>
      </c>
      <c r="Q5" s="69" t="n">
        <v>8178</v>
      </c>
      <c r="R5" s="19" t="n">
        <v>11739</v>
      </c>
      <c r="S5" s="19" t="n">
        <v>9049</v>
      </c>
      <c r="T5" s="19" t="n">
        <v>760</v>
      </c>
      <c r="U5" s="19" t="n">
        <v>21548</v>
      </c>
      <c r="V5" s="19" t="n">
        <v>3927</v>
      </c>
      <c r="W5" s="19" t="n">
        <v>3620</v>
      </c>
      <c r="X5" s="19" t="n">
        <v>344</v>
      </c>
      <c r="Y5" s="19" t="n">
        <v>7891</v>
      </c>
      <c r="Z5" s="40" t="n">
        <f aca="false">U5/E5</f>
        <v>0.247535898908673</v>
      </c>
      <c r="AA5" s="19" t="n">
        <v>4681</v>
      </c>
      <c r="AB5" s="19" t="n">
        <v>4467</v>
      </c>
      <c r="AC5" s="19" t="n">
        <v>269</v>
      </c>
      <c r="AD5" s="19" t="n">
        <v>9417</v>
      </c>
      <c r="AE5" s="19" t="n">
        <v>3444</v>
      </c>
      <c r="AF5" s="19" t="n">
        <v>3389</v>
      </c>
      <c r="AG5" s="19" t="n">
        <v>273</v>
      </c>
      <c r="AH5" s="19" t="n">
        <v>7106</v>
      </c>
      <c r="AI5" s="19" t="n">
        <f aca="false">+R5-AA5</f>
        <v>7058</v>
      </c>
      <c r="AJ5" s="19" t="n">
        <f aca="false">+S5-AB5</f>
        <v>4582</v>
      </c>
      <c r="AK5" s="19" t="n">
        <f aca="false">+T5-AC5</f>
        <v>491</v>
      </c>
      <c r="AL5" s="19" t="n">
        <f aca="false">+U5-AD5</f>
        <v>12131</v>
      </c>
      <c r="AM5" s="19" t="n">
        <f aca="false">+V5-AE5</f>
        <v>483</v>
      </c>
      <c r="AN5" s="19" t="n">
        <f aca="false">+W5-AF5</f>
        <v>231</v>
      </c>
      <c r="AO5" s="19" t="n">
        <f aca="false">+X5-AG5</f>
        <v>71</v>
      </c>
      <c r="AP5" s="19" t="n">
        <f aca="false">+Y5-AH5</f>
        <v>785</v>
      </c>
    </row>
    <row r="6" customFormat="false" ht="12.8" hidden="false" customHeight="false" outlineLevel="0" collapsed="false">
      <c r="A6" s="84" t="n">
        <v>45047</v>
      </c>
      <c r="B6" s="75" t="n">
        <v>42634</v>
      </c>
      <c r="C6" s="75" t="n">
        <v>38796</v>
      </c>
      <c r="D6" s="75" t="n">
        <v>4971</v>
      </c>
      <c r="E6" s="75" t="n">
        <v>86401</v>
      </c>
      <c r="F6" s="75" t="n">
        <v>26998</v>
      </c>
      <c r="G6" s="75" t="n">
        <v>26382</v>
      </c>
      <c r="H6" s="75" t="n">
        <v>3900</v>
      </c>
      <c r="I6" s="75" t="n">
        <v>57280</v>
      </c>
      <c r="J6" s="75" t="n">
        <v>26916</v>
      </c>
      <c r="K6" s="75" t="n">
        <v>19820</v>
      </c>
      <c r="L6" s="75" t="n">
        <v>2374</v>
      </c>
      <c r="M6" s="75" t="n">
        <v>49110</v>
      </c>
      <c r="N6" s="75" t="n">
        <v>82</v>
      </c>
      <c r="O6" s="75" t="n">
        <v>6562</v>
      </c>
      <c r="P6" s="75" t="n">
        <v>1526</v>
      </c>
      <c r="Q6" s="75" t="n">
        <v>8170</v>
      </c>
      <c r="R6" s="19" t="n">
        <v>11676</v>
      </c>
      <c r="S6" s="19" t="n">
        <v>8925</v>
      </c>
      <c r="T6" s="19" t="n">
        <v>734</v>
      </c>
      <c r="U6" s="19" t="n">
        <v>21335</v>
      </c>
      <c r="V6" s="19" t="n">
        <v>3960</v>
      </c>
      <c r="W6" s="19" t="n">
        <v>3489</v>
      </c>
      <c r="X6" s="19" t="n">
        <v>337</v>
      </c>
      <c r="Y6" s="19" t="n">
        <v>7786</v>
      </c>
      <c r="Z6" s="40" t="n">
        <f aca="false">U6/E6</f>
        <v>0.246930012384116</v>
      </c>
      <c r="AA6" s="19" t="n">
        <v>5563</v>
      </c>
      <c r="AB6" s="19" t="n">
        <v>4945</v>
      </c>
      <c r="AC6" s="19" t="n">
        <v>330</v>
      </c>
      <c r="AD6" s="19" t="n">
        <v>10838</v>
      </c>
      <c r="AE6" s="19" t="n">
        <v>3125</v>
      </c>
      <c r="AF6" s="19" t="n">
        <v>2539</v>
      </c>
      <c r="AG6" s="19" t="n">
        <v>230</v>
      </c>
      <c r="AH6" s="19" t="n">
        <v>5894</v>
      </c>
      <c r="AI6" s="19" t="n">
        <f aca="false">+R6-AA6</f>
        <v>6113</v>
      </c>
      <c r="AJ6" s="19" t="n">
        <f aca="false">+S6-AB6</f>
        <v>3980</v>
      </c>
      <c r="AK6" s="19" t="n">
        <f aca="false">+T6-AC6</f>
        <v>404</v>
      </c>
      <c r="AL6" s="19" t="n">
        <f aca="false">+U6-AD6</f>
        <v>10497</v>
      </c>
      <c r="AM6" s="19" t="n">
        <f aca="false">+V6-AE6</f>
        <v>835</v>
      </c>
      <c r="AN6" s="19" t="n">
        <f aca="false">+W6-AF6</f>
        <v>950</v>
      </c>
      <c r="AO6" s="19" t="n">
        <f aca="false">+X6-AG6</f>
        <v>107</v>
      </c>
      <c r="AP6" s="19" t="n">
        <f aca="false">+Y6-AH6</f>
        <v>1892</v>
      </c>
    </row>
    <row r="7" customFormat="false" ht="12.8" hidden="false" customHeight="false" outlineLevel="0" collapsed="false">
      <c r="A7" s="85" t="n">
        <v>45078</v>
      </c>
      <c r="B7" s="69" t="n">
        <v>42710</v>
      </c>
      <c r="C7" s="69" t="n">
        <v>38485</v>
      </c>
      <c r="D7" s="69" t="n">
        <v>4968</v>
      </c>
      <c r="E7" s="69" t="n">
        <v>86163</v>
      </c>
      <c r="F7" s="69" t="n">
        <v>26670</v>
      </c>
      <c r="G7" s="69" t="n">
        <v>26376</v>
      </c>
      <c r="H7" s="69" t="n">
        <v>3871</v>
      </c>
      <c r="I7" s="69" t="n">
        <v>56917</v>
      </c>
      <c r="J7" s="69" t="n">
        <v>26588</v>
      </c>
      <c r="K7" s="69" t="n">
        <v>19636</v>
      </c>
      <c r="L7" s="69" t="n">
        <v>2348</v>
      </c>
      <c r="M7" s="69" t="n">
        <v>48572</v>
      </c>
      <c r="N7" s="69" t="n">
        <v>82</v>
      </c>
      <c r="O7" s="69" t="n">
        <v>6740</v>
      </c>
      <c r="P7" s="69" t="n">
        <v>1523</v>
      </c>
      <c r="Q7" s="69" t="n">
        <v>8345</v>
      </c>
      <c r="R7" s="19" t="n">
        <v>11912</v>
      </c>
      <c r="S7" s="19" t="n">
        <v>8772</v>
      </c>
      <c r="T7" s="19" t="n">
        <v>745</v>
      </c>
      <c r="U7" s="19" t="n">
        <v>21429</v>
      </c>
      <c r="V7" s="19" t="n">
        <v>4128</v>
      </c>
      <c r="W7" s="19" t="n">
        <v>3337</v>
      </c>
      <c r="X7" s="19" t="n">
        <v>352</v>
      </c>
      <c r="Y7" s="19" t="n">
        <v>7817</v>
      </c>
      <c r="Z7" s="40" t="n">
        <f aca="false">U7/E7</f>
        <v>0.248703039587758</v>
      </c>
      <c r="AA7" s="19" t="n">
        <v>5817</v>
      </c>
      <c r="AB7" s="19" t="n">
        <v>4922</v>
      </c>
      <c r="AC7" s="19" t="n">
        <v>348</v>
      </c>
      <c r="AD7" s="19" t="n">
        <v>11087</v>
      </c>
      <c r="AE7" s="19" t="n">
        <v>3196</v>
      </c>
      <c r="AF7" s="19" t="n">
        <v>2431</v>
      </c>
      <c r="AG7" s="19" t="n">
        <v>233</v>
      </c>
      <c r="AH7" s="19" t="n">
        <v>5860</v>
      </c>
      <c r="AI7" s="19" t="n">
        <f aca="false">+R7-AA7</f>
        <v>6095</v>
      </c>
      <c r="AJ7" s="19" t="n">
        <f aca="false">+S7-AB7</f>
        <v>3850</v>
      </c>
      <c r="AK7" s="19" t="n">
        <f aca="false">+T7-AC7</f>
        <v>397</v>
      </c>
      <c r="AL7" s="19" t="n">
        <f aca="false">+U7-AD7</f>
        <v>10342</v>
      </c>
      <c r="AM7" s="19" t="n">
        <f aca="false">+V7-AE7</f>
        <v>932</v>
      </c>
      <c r="AN7" s="19" t="n">
        <f aca="false">+W7-AF7</f>
        <v>906</v>
      </c>
      <c r="AO7" s="19" t="n">
        <f aca="false">+X7-AG7</f>
        <v>119</v>
      </c>
      <c r="AP7" s="19" t="n">
        <f aca="false">+Y7-AH7</f>
        <v>1957</v>
      </c>
    </row>
    <row r="8" customFormat="false" ht="12.8" hidden="false" customHeight="false" outlineLevel="0" collapsed="false">
      <c r="A8" s="84" t="n">
        <v>45108</v>
      </c>
      <c r="B8" s="75" t="n">
        <v>42692</v>
      </c>
      <c r="C8" s="75" t="n">
        <v>38346</v>
      </c>
      <c r="D8" s="75" t="n">
        <v>4959</v>
      </c>
      <c r="E8" s="75" t="n">
        <v>85997</v>
      </c>
      <c r="F8" s="75" t="n">
        <v>26821</v>
      </c>
      <c r="G8" s="75" t="n">
        <v>26470</v>
      </c>
      <c r="H8" s="75" t="n">
        <v>3913</v>
      </c>
      <c r="I8" s="75" t="n">
        <v>57204</v>
      </c>
      <c r="J8" s="75" t="n">
        <v>26741</v>
      </c>
      <c r="K8" s="75" t="n">
        <v>19469</v>
      </c>
      <c r="L8" s="75" t="n">
        <v>2332</v>
      </c>
      <c r="M8" s="75" t="n">
        <v>48542</v>
      </c>
      <c r="N8" s="75" t="n">
        <v>80</v>
      </c>
      <c r="O8" s="75" t="n">
        <v>7001</v>
      </c>
      <c r="P8" s="75" t="n">
        <v>1581</v>
      </c>
      <c r="Q8" s="75" t="n">
        <v>8662</v>
      </c>
      <c r="R8" s="19" t="n">
        <v>11934</v>
      </c>
      <c r="S8" s="19" t="n">
        <v>8660</v>
      </c>
      <c r="T8" s="19" t="n">
        <v>725</v>
      </c>
      <c r="U8" s="19" t="n">
        <v>21319</v>
      </c>
      <c r="V8" s="19" t="n">
        <v>3937</v>
      </c>
      <c r="W8" s="19" t="n">
        <v>3216</v>
      </c>
      <c r="X8" s="19" t="n">
        <v>321</v>
      </c>
      <c r="Y8" s="19" t="n">
        <v>7474</v>
      </c>
      <c r="Z8" s="40" t="n">
        <f aca="false">U8/E8</f>
        <v>0.247903996651046</v>
      </c>
      <c r="AA8" s="19" t="n">
        <v>5667</v>
      </c>
      <c r="AB8" s="19" t="n">
        <v>4813</v>
      </c>
      <c r="AC8" s="19" t="n">
        <v>330</v>
      </c>
      <c r="AD8" s="19" t="n">
        <v>10810</v>
      </c>
      <c r="AE8" s="19" t="n">
        <v>3316</v>
      </c>
      <c r="AF8" s="19" t="n">
        <v>2799</v>
      </c>
      <c r="AG8" s="19" t="n">
        <v>263</v>
      </c>
      <c r="AH8" s="19" t="n">
        <v>6378</v>
      </c>
      <c r="AI8" s="19" t="n">
        <f aca="false">+R8-AA8</f>
        <v>6267</v>
      </c>
      <c r="AJ8" s="19" t="n">
        <f aca="false">+S8-AB8</f>
        <v>3847</v>
      </c>
      <c r="AK8" s="19" t="n">
        <f aca="false">+T8-AC8</f>
        <v>395</v>
      </c>
      <c r="AL8" s="19" t="n">
        <f aca="false">+U8-AD8</f>
        <v>10509</v>
      </c>
      <c r="AM8" s="19" t="n">
        <f aca="false">+V8-AE8</f>
        <v>621</v>
      </c>
      <c r="AN8" s="19" t="n">
        <f aca="false">+W8-AF8</f>
        <v>417</v>
      </c>
      <c r="AO8" s="19" t="n">
        <f aca="false">+X8-AG8</f>
        <v>58</v>
      </c>
      <c r="AP8" s="19" t="n">
        <f aca="false">+Y8-AH8</f>
        <v>1096</v>
      </c>
    </row>
    <row r="9" customFormat="false" ht="12.8" hidden="false" customHeight="false" outlineLevel="0" collapsed="false">
      <c r="A9" s="85" t="n">
        <v>45139</v>
      </c>
      <c r="B9" s="69" t="n">
        <v>43039</v>
      </c>
      <c r="C9" s="69" t="n">
        <v>38431</v>
      </c>
      <c r="D9" s="69" t="n">
        <v>4961</v>
      </c>
      <c r="E9" s="69" t="n">
        <v>86431</v>
      </c>
      <c r="F9" s="69" t="n">
        <v>27323</v>
      </c>
      <c r="G9" s="69" t="n">
        <v>26788</v>
      </c>
      <c r="H9" s="69" t="n">
        <v>3961</v>
      </c>
      <c r="I9" s="69" t="n">
        <v>58072</v>
      </c>
      <c r="J9" s="69" t="n">
        <v>27240</v>
      </c>
      <c r="K9" s="69" t="n">
        <v>19363</v>
      </c>
      <c r="L9" s="69" t="n">
        <v>2364</v>
      </c>
      <c r="M9" s="69" t="n">
        <v>48967</v>
      </c>
      <c r="N9" s="69" t="n">
        <v>83</v>
      </c>
      <c r="O9" s="69" t="n">
        <v>7425</v>
      </c>
      <c r="P9" s="69" t="n">
        <v>1597</v>
      </c>
      <c r="Q9" s="69" t="n">
        <v>9105</v>
      </c>
      <c r="R9" s="19" t="n">
        <v>11832</v>
      </c>
      <c r="S9" s="19" t="n">
        <v>8485</v>
      </c>
      <c r="T9" s="19" t="n">
        <v>708</v>
      </c>
      <c r="U9" s="19" t="n">
        <v>21025</v>
      </c>
      <c r="V9" s="19" t="n">
        <v>3884</v>
      </c>
      <c r="W9" s="19" t="n">
        <v>3158</v>
      </c>
      <c r="X9" s="19" t="n">
        <v>292</v>
      </c>
      <c r="Y9" s="19" t="n">
        <v>7334</v>
      </c>
      <c r="Z9" s="40" t="n">
        <f aca="false">U9/E9</f>
        <v>0.243257627471625</v>
      </c>
      <c r="AA9" s="19" t="n">
        <v>5879</v>
      </c>
      <c r="AB9" s="19" t="n">
        <v>4824</v>
      </c>
      <c r="AC9" s="19" t="n">
        <v>333</v>
      </c>
      <c r="AD9" s="19" t="n">
        <v>11036</v>
      </c>
      <c r="AE9" s="19" t="n">
        <v>3514</v>
      </c>
      <c r="AF9" s="19" t="n">
        <v>2809</v>
      </c>
      <c r="AG9" s="19" t="n">
        <v>240</v>
      </c>
      <c r="AH9" s="19" t="n">
        <v>6563</v>
      </c>
      <c r="AI9" s="19" t="n">
        <f aca="false">+R9-AA9</f>
        <v>5953</v>
      </c>
      <c r="AJ9" s="19" t="n">
        <f aca="false">+S9-AB9</f>
        <v>3661</v>
      </c>
      <c r="AK9" s="19" t="n">
        <f aca="false">+T9-AC9</f>
        <v>375</v>
      </c>
      <c r="AL9" s="19" t="n">
        <f aca="false">+U9-AD9</f>
        <v>9989</v>
      </c>
      <c r="AM9" s="19" t="n">
        <f aca="false">+V9-AE9</f>
        <v>370</v>
      </c>
      <c r="AN9" s="19" t="n">
        <f aca="false">+W9-AF9</f>
        <v>349</v>
      </c>
      <c r="AO9" s="19" t="n">
        <f aca="false">+X9-AG9</f>
        <v>52</v>
      </c>
      <c r="AP9" s="19" t="n">
        <f aca="false">+Y9-AH9</f>
        <v>771</v>
      </c>
    </row>
    <row r="10" customFormat="false" ht="12.8" hidden="false" customHeight="false" outlineLevel="0" collapsed="false">
      <c r="A10" s="84" t="n">
        <v>45170</v>
      </c>
      <c r="B10" s="75" t="n">
        <v>43219</v>
      </c>
      <c r="C10" s="75" t="n">
        <v>38400</v>
      </c>
      <c r="D10" s="75" t="n">
        <v>5040</v>
      </c>
      <c r="E10" s="75" t="n">
        <v>86659</v>
      </c>
      <c r="F10" s="75" t="n">
        <v>27581</v>
      </c>
      <c r="G10" s="75" t="n">
        <v>27146</v>
      </c>
      <c r="H10" s="75" t="n">
        <v>4069</v>
      </c>
      <c r="I10" s="75" t="n">
        <v>58796</v>
      </c>
      <c r="J10" s="75" t="n">
        <v>27483</v>
      </c>
      <c r="K10" s="75" t="n">
        <v>19271</v>
      </c>
      <c r="L10" s="75" t="n">
        <v>2394</v>
      </c>
      <c r="M10" s="75" t="n">
        <v>49148</v>
      </c>
      <c r="N10" s="75" t="n">
        <v>98</v>
      </c>
      <c r="O10" s="75" t="n">
        <v>7875</v>
      </c>
      <c r="P10" s="75" t="n">
        <v>1675</v>
      </c>
      <c r="Q10" s="75" t="n">
        <v>9648</v>
      </c>
      <c r="R10" s="19" t="n">
        <v>11768</v>
      </c>
      <c r="S10" s="19" t="n">
        <v>8200</v>
      </c>
      <c r="T10" s="19" t="n">
        <v>695</v>
      </c>
      <c r="U10" s="19" t="n">
        <v>20663</v>
      </c>
      <c r="V10" s="19" t="n">
        <v>3870</v>
      </c>
      <c r="W10" s="19" t="n">
        <v>3054</v>
      </c>
      <c r="X10" s="19" t="n">
        <v>276</v>
      </c>
      <c r="Y10" s="19" t="n">
        <v>7200</v>
      </c>
      <c r="Z10" s="40" t="n">
        <f aca="false">U10/E10</f>
        <v>0.238440323567085</v>
      </c>
      <c r="AA10" s="19" t="n">
        <v>6025</v>
      </c>
      <c r="AB10" s="19" t="n">
        <v>4717</v>
      </c>
      <c r="AC10" s="19" t="n">
        <v>336</v>
      </c>
      <c r="AD10" s="19" t="n">
        <v>11078</v>
      </c>
      <c r="AE10" s="19" t="n">
        <v>3061</v>
      </c>
      <c r="AF10" s="19" t="n">
        <v>2448</v>
      </c>
      <c r="AG10" s="19" t="n">
        <v>210</v>
      </c>
      <c r="AH10" s="19" t="n">
        <v>5719</v>
      </c>
      <c r="AI10" s="19" t="n">
        <f aca="false">+R10-AA10</f>
        <v>5743</v>
      </c>
      <c r="AJ10" s="19" t="n">
        <f aca="false">+S10-AB10</f>
        <v>3483</v>
      </c>
      <c r="AK10" s="19" t="n">
        <f aca="false">+T10-AC10</f>
        <v>359</v>
      </c>
      <c r="AL10" s="19" t="n">
        <f aca="false">+U10-AD10</f>
        <v>9585</v>
      </c>
      <c r="AM10" s="19" t="n">
        <f aca="false">+V10-AE10</f>
        <v>809</v>
      </c>
      <c r="AN10" s="19" t="n">
        <f aca="false">+W10-AF10</f>
        <v>606</v>
      </c>
      <c r="AO10" s="19" t="n">
        <f aca="false">+X10-AG10</f>
        <v>66</v>
      </c>
      <c r="AP10" s="19" t="n">
        <f aca="false">+Y10-AH10</f>
        <v>1481</v>
      </c>
    </row>
    <row r="11" customFormat="false" ht="12.8" hidden="false" customHeight="false" outlineLevel="0" collapsed="false">
      <c r="A11" s="85" t="n">
        <v>45200</v>
      </c>
      <c r="B11" s="69" t="n">
        <v>43729</v>
      </c>
      <c r="C11" s="69" t="n">
        <v>38774</v>
      </c>
      <c r="D11" s="69" t="n">
        <v>5100</v>
      </c>
      <c r="E11" s="69" t="n">
        <v>87603</v>
      </c>
      <c r="F11" s="69" t="n">
        <v>27629</v>
      </c>
      <c r="G11" s="69" t="n">
        <v>27391</v>
      </c>
      <c r="H11" s="69" t="n">
        <v>4104</v>
      </c>
      <c r="I11" s="69" t="n">
        <v>59124</v>
      </c>
      <c r="J11" s="69" t="n">
        <v>27524</v>
      </c>
      <c r="K11" s="69" t="n">
        <v>19089</v>
      </c>
      <c r="L11" s="69" t="n">
        <v>2366</v>
      </c>
      <c r="M11" s="69" t="n">
        <v>48979</v>
      </c>
      <c r="N11" s="69" t="n">
        <v>105</v>
      </c>
      <c r="O11" s="69" t="n">
        <v>8302</v>
      </c>
      <c r="P11" s="69" t="n">
        <v>1738</v>
      </c>
      <c r="Q11" s="69" t="n">
        <v>10145</v>
      </c>
      <c r="R11" s="19" t="n">
        <v>11922</v>
      </c>
      <c r="S11" s="19" t="n">
        <v>8153</v>
      </c>
      <c r="T11" s="19" t="n">
        <v>713</v>
      </c>
      <c r="U11" s="19" t="n">
        <v>20788</v>
      </c>
      <c r="V11" s="19" t="n">
        <v>4178</v>
      </c>
      <c r="W11" s="19" t="n">
        <v>3230</v>
      </c>
      <c r="X11" s="19" t="n">
        <v>283</v>
      </c>
      <c r="Y11" s="19" t="n">
        <v>7691</v>
      </c>
      <c r="Z11" s="40" t="n">
        <f aca="false">U11/E11</f>
        <v>0.23729780943575</v>
      </c>
      <c r="AA11" s="19" t="n">
        <v>5883</v>
      </c>
      <c r="AB11" s="19" t="n">
        <v>4590</v>
      </c>
      <c r="AC11" s="19" t="n">
        <v>313</v>
      </c>
      <c r="AD11" s="19" t="n">
        <v>10786</v>
      </c>
      <c r="AE11" s="19" t="n">
        <v>2908</v>
      </c>
      <c r="AF11" s="19" t="n">
        <v>2568</v>
      </c>
      <c r="AG11" s="19" t="n">
        <v>248</v>
      </c>
      <c r="AH11" s="19" t="n">
        <v>5724</v>
      </c>
      <c r="AI11" s="19" t="n">
        <f aca="false">+R11-AA11</f>
        <v>6039</v>
      </c>
      <c r="AJ11" s="19" t="n">
        <f aca="false">+S11-AB11</f>
        <v>3563</v>
      </c>
      <c r="AK11" s="19" t="n">
        <f aca="false">+T11-AC11</f>
        <v>400</v>
      </c>
      <c r="AL11" s="19" t="n">
        <f aca="false">+U11-AD11</f>
        <v>10002</v>
      </c>
      <c r="AM11" s="19" t="n">
        <f aca="false">+V11-AE11</f>
        <v>1270</v>
      </c>
      <c r="AN11" s="19" t="n">
        <f aca="false">+W11-AF11</f>
        <v>662</v>
      </c>
      <c r="AO11" s="19" t="n">
        <f aca="false">+X11-AG11</f>
        <v>35</v>
      </c>
      <c r="AP11" s="19" t="n">
        <f aca="false">+Y11-AH11</f>
        <v>1967</v>
      </c>
    </row>
    <row r="12" customFormat="false" ht="12.8" hidden="false" customHeight="false" outlineLevel="0" collapsed="false">
      <c r="A12" s="84" t="n">
        <v>45231</v>
      </c>
      <c r="B12" s="75" t="n">
        <v>44286</v>
      </c>
      <c r="C12" s="75" t="n">
        <v>39154</v>
      </c>
      <c r="D12" s="75" t="n">
        <v>5105</v>
      </c>
      <c r="E12" s="75" t="n">
        <v>88545</v>
      </c>
      <c r="F12" s="75" t="n">
        <v>28199</v>
      </c>
      <c r="G12" s="75" t="n">
        <v>27860</v>
      </c>
      <c r="H12" s="75" t="n">
        <v>4119</v>
      </c>
      <c r="I12" s="75" t="n">
        <v>60178</v>
      </c>
      <c r="J12" s="75" t="n">
        <v>28067</v>
      </c>
      <c r="K12" s="75" t="n">
        <v>19111</v>
      </c>
      <c r="L12" s="75" t="n">
        <v>2371</v>
      </c>
      <c r="M12" s="75" t="n">
        <v>49549</v>
      </c>
      <c r="N12" s="75" t="n">
        <v>132</v>
      </c>
      <c r="O12" s="75" t="n">
        <v>8749</v>
      </c>
      <c r="P12" s="75" t="n">
        <v>1748</v>
      </c>
      <c r="Q12" s="75" t="n">
        <v>10629</v>
      </c>
      <c r="R12" s="19" t="n">
        <v>11738</v>
      </c>
      <c r="S12" s="19" t="n">
        <v>8041</v>
      </c>
      <c r="T12" s="19" t="n">
        <v>692</v>
      </c>
      <c r="U12" s="19" t="n">
        <v>20471</v>
      </c>
      <c r="V12" s="19" t="n">
        <v>4349</v>
      </c>
      <c r="W12" s="19" t="n">
        <v>3253</v>
      </c>
      <c r="X12" s="19" t="n">
        <v>294</v>
      </c>
      <c r="Y12" s="19" t="n">
        <v>7896</v>
      </c>
      <c r="Z12" s="40" t="n">
        <f aca="false">U12/E12</f>
        <v>0.231193178609746</v>
      </c>
      <c r="AA12" s="19" t="n">
        <v>5837</v>
      </c>
      <c r="AB12" s="19" t="n">
        <v>4504</v>
      </c>
      <c r="AC12" s="19" t="n">
        <v>288</v>
      </c>
      <c r="AD12" s="19" t="n">
        <v>10629</v>
      </c>
      <c r="AE12" s="19" t="n">
        <v>2683</v>
      </c>
      <c r="AF12" s="19" t="n">
        <v>2574</v>
      </c>
      <c r="AG12" s="19" t="n">
        <v>207</v>
      </c>
      <c r="AH12" s="19" t="n">
        <v>5464</v>
      </c>
      <c r="AI12" s="19" t="n">
        <f aca="false">+R12-AA12</f>
        <v>5901</v>
      </c>
      <c r="AJ12" s="19" t="n">
        <f aca="false">+S12-AB12</f>
        <v>3537</v>
      </c>
      <c r="AK12" s="19" t="n">
        <f aca="false">+T12-AC12</f>
        <v>404</v>
      </c>
      <c r="AL12" s="19" t="n">
        <f aca="false">+U12-AD12</f>
        <v>9842</v>
      </c>
      <c r="AM12" s="19" t="n">
        <f aca="false">+V12-AE12</f>
        <v>1666</v>
      </c>
      <c r="AN12" s="19" t="n">
        <f aca="false">+W12-AF12</f>
        <v>679</v>
      </c>
      <c r="AO12" s="19" t="n">
        <f aca="false">+X12-AG12</f>
        <v>87</v>
      </c>
      <c r="AP12" s="19" t="n">
        <f aca="false">+Y12-AH12</f>
        <v>2432</v>
      </c>
    </row>
    <row r="13" customFormat="false" ht="12.8" hidden="false" customHeight="false" outlineLevel="0" collapsed="false">
      <c r="A13" s="85" t="n">
        <v>45261</v>
      </c>
      <c r="B13" s="69" t="n">
        <v>44812</v>
      </c>
      <c r="C13" s="69" t="n">
        <v>39695</v>
      </c>
      <c r="D13" s="69" t="n">
        <v>5133</v>
      </c>
      <c r="E13" s="69" t="n">
        <v>89640</v>
      </c>
      <c r="F13" s="69" t="n">
        <v>28571</v>
      </c>
      <c r="G13" s="69" t="n">
        <v>28513</v>
      </c>
      <c r="H13" s="69" t="n">
        <v>4120</v>
      </c>
      <c r="I13" s="69" t="n">
        <v>61204</v>
      </c>
      <c r="J13" s="69" t="n">
        <v>28430</v>
      </c>
      <c r="K13" s="69" t="n">
        <v>19356</v>
      </c>
      <c r="L13" s="69" t="n">
        <v>2368</v>
      </c>
      <c r="M13" s="69" t="n">
        <v>50154</v>
      </c>
      <c r="N13" s="69" t="n">
        <v>141</v>
      </c>
      <c r="O13" s="69" t="n">
        <v>9157</v>
      </c>
      <c r="P13" s="69" t="n">
        <v>1752</v>
      </c>
      <c r="Q13" s="69" t="n">
        <v>11050</v>
      </c>
      <c r="R13" s="19" t="n">
        <v>11775</v>
      </c>
      <c r="S13" s="19" t="n">
        <v>7997</v>
      </c>
      <c r="T13" s="19" t="n">
        <v>692</v>
      </c>
      <c r="U13" s="19" t="n">
        <v>20464</v>
      </c>
      <c r="V13" s="19" t="n">
        <v>4466</v>
      </c>
      <c r="W13" s="19" t="n">
        <v>3185</v>
      </c>
      <c r="X13" s="19" t="n">
        <v>321</v>
      </c>
      <c r="Y13" s="19" t="n">
        <v>7972</v>
      </c>
      <c r="Z13" s="40" t="n">
        <f aca="false">U13/E13</f>
        <v>0.228290941543954</v>
      </c>
      <c r="AA13" s="19" t="n">
        <v>5969</v>
      </c>
      <c r="AB13" s="19" t="n">
        <v>4564</v>
      </c>
      <c r="AC13" s="19" t="n">
        <v>283</v>
      </c>
      <c r="AD13" s="19" t="n">
        <v>10816</v>
      </c>
      <c r="AE13" s="19" t="n">
        <v>3496</v>
      </c>
      <c r="AF13" s="19" t="n">
        <v>2907</v>
      </c>
      <c r="AG13" s="19" t="n">
        <v>268</v>
      </c>
      <c r="AH13" s="19" t="n">
        <v>6671</v>
      </c>
      <c r="AI13" s="19" t="n">
        <f aca="false">+R13-AA13</f>
        <v>5806</v>
      </c>
      <c r="AJ13" s="19" t="n">
        <f aca="false">+S13-AB13</f>
        <v>3433</v>
      </c>
      <c r="AK13" s="19" t="n">
        <f aca="false">+T13-AC13</f>
        <v>409</v>
      </c>
      <c r="AL13" s="19" t="n">
        <f aca="false">+U13-AD13</f>
        <v>9648</v>
      </c>
      <c r="AM13" s="19" t="n">
        <f aca="false">+V13-AE13</f>
        <v>970</v>
      </c>
      <c r="AN13" s="19" t="n">
        <f aca="false">+W13-AF13</f>
        <v>278</v>
      </c>
      <c r="AO13" s="19" t="n">
        <f aca="false">+X13-AG13</f>
        <v>53</v>
      </c>
      <c r="AP13" s="19" t="n">
        <f aca="false">+Y13-AH13</f>
        <v>1301</v>
      </c>
    </row>
    <row r="14" customFormat="false" ht="12.8" hidden="false" customHeight="false" outlineLevel="0" collapsed="false">
      <c r="A14" s="84" t="n">
        <v>45292</v>
      </c>
      <c r="B14" s="75" t="n">
        <v>44418</v>
      </c>
      <c r="C14" s="75" t="n">
        <v>39700</v>
      </c>
      <c r="D14" s="75" t="n">
        <v>5137</v>
      </c>
      <c r="E14" s="75" t="n">
        <f aca="false">SUM(B14:D14)</f>
        <v>89255</v>
      </c>
      <c r="F14" s="75" t="n">
        <f aca="false">+B14-R14-V14</f>
        <v>28373</v>
      </c>
      <c r="G14" s="75" t="n">
        <f aca="false">+C14-S14-W14</f>
        <v>28736</v>
      </c>
      <c r="H14" s="75" t="n">
        <f aca="false">+D14-T14-X14</f>
        <v>4133</v>
      </c>
      <c r="I14" s="75" t="n">
        <f aca="false">+E14-U14-Y14</f>
        <v>61242</v>
      </c>
      <c r="J14" s="75" t="n">
        <f aca="false">F14-N14</f>
        <v>28238</v>
      </c>
      <c r="K14" s="75" t="n">
        <f aca="false">G14-O14</f>
        <v>19515</v>
      </c>
      <c r="L14" s="75" t="n">
        <f aca="false">H14-P14</f>
        <v>2389</v>
      </c>
      <c r="M14" s="75" t="n">
        <f aca="false">I14-Q14</f>
        <v>50142</v>
      </c>
      <c r="N14" s="75" t="n">
        <v>135</v>
      </c>
      <c r="O14" s="75" t="n">
        <v>9221</v>
      </c>
      <c r="P14" s="75" t="n">
        <v>1744</v>
      </c>
      <c r="Q14" s="75" t="n">
        <f aca="false">+N14+O14+P14</f>
        <v>11100</v>
      </c>
      <c r="R14" s="19" t="n">
        <v>11594</v>
      </c>
      <c r="S14" s="19" t="n">
        <v>7904</v>
      </c>
      <c r="T14" s="19" t="n">
        <v>688</v>
      </c>
      <c r="U14" s="19" t="n">
        <f aca="false">+R14+S14+T14</f>
        <v>20186</v>
      </c>
      <c r="V14" s="65" t="n">
        <v>4451</v>
      </c>
      <c r="W14" s="65" t="n">
        <v>3060</v>
      </c>
      <c r="X14" s="65" t="n">
        <v>316</v>
      </c>
      <c r="Y14" s="19" t="n">
        <f aca="false">+V14+W14+X14</f>
        <v>7827</v>
      </c>
    </row>
    <row r="15" customFormat="false" ht="12.8" hidden="false" customHeight="false" outlineLevel="0" collapsed="false">
      <c r="A15" s="85" t="n">
        <v>45323</v>
      </c>
      <c r="B15" s="69" t="n">
        <v>44555</v>
      </c>
      <c r="C15" s="69" t="n">
        <v>39556</v>
      </c>
      <c r="D15" s="69" t="n">
        <v>5090</v>
      </c>
      <c r="E15" s="69" t="n">
        <f aca="false">SUM(B15:D15)</f>
        <v>89201</v>
      </c>
      <c r="F15" s="69" t="n">
        <f aca="false">+B15-R15-V15</f>
        <v>28497</v>
      </c>
      <c r="G15" s="69" t="n">
        <f aca="false">+C15-S15-W15</f>
        <v>28744</v>
      </c>
      <c r="H15" s="69" t="n">
        <f aca="false">+D15-T15-X15</f>
        <v>4074</v>
      </c>
      <c r="I15" s="69" t="n">
        <f aca="false">+E15-U15-Y15</f>
        <v>61315</v>
      </c>
      <c r="J15" s="69" t="n">
        <f aca="false">F15-N15</f>
        <v>28341</v>
      </c>
      <c r="K15" s="69" t="n">
        <f aca="false">G15-O15</f>
        <v>19591</v>
      </c>
      <c r="L15" s="69" t="n">
        <f aca="false">H15-P15</f>
        <v>2366</v>
      </c>
      <c r="M15" s="69" t="n">
        <f aca="false">I15-Q15</f>
        <v>50298</v>
      </c>
      <c r="N15" s="69" t="n">
        <v>156</v>
      </c>
      <c r="O15" s="69" t="n">
        <v>9153</v>
      </c>
      <c r="P15" s="69" t="n">
        <v>1708</v>
      </c>
      <c r="Q15" s="69" t="n">
        <f aca="false">+N15+O15+P15</f>
        <v>11017</v>
      </c>
      <c r="R15" s="19" t="n">
        <v>11596</v>
      </c>
      <c r="S15" s="19" t="n">
        <v>7796</v>
      </c>
      <c r="T15" s="19" t="n">
        <v>694</v>
      </c>
      <c r="U15" s="19" t="n">
        <f aca="false">+R15+S15+T15</f>
        <v>20086</v>
      </c>
      <c r="V15" s="65" t="n">
        <v>4462</v>
      </c>
      <c r="W15" s="65" t="n">
        <v>3016</v>
      </c>
      <c r="X15" s="65" t="n">
        <v>322</v>
      </c>
      <c r="Y15" s="19" t="n">
        <f aca="false">+V15+W15+X15</f>
        <v>7800</v>
      </c>
    </row>
    <row r="16" customFormat="false" ht="12.8" hidden="false" customHeight="false" outlineLevel="0" collapsed="false">
      <c r="A16" s="84" t="n">
        <v>45352</v>
      </c>
      <c r="B16" s="75" t="n">
        <v>44374</v>
      </c>
      <c r="C16" s="75" t="n">
        <v>39177</v>
      </c>
      <c r="D16" s="75" t="n">
        <v>5043</v>
      </c>
      <c r="E16" s="75" t="n">
        <f aca="false">SUM(B16:D16)</f>
        <v>88594</v>
      </c>
      <c r="F16" s="75" t="n">
        <f aca="false">+B16-R16-V16</f>
        <v>28342</v>
      </c>
      <c r="G16" s="75" t="n">
        <f aca="false">+C16-S16-W16</f>
        <v>28571</v>
      </c>
      <c r="H16" s="75" t="n">
        <f aca="false">+D16-T16-X16</f>
        <v>4010</v>
      </c>
      <c r="I16" s="75" t="n">
        <f aca="false">+E16-U16-Y16</f>
        <v>60923</v>
      </c>
      <c r="J16" s="75" t="n">
        <f aca="false">F16-N16</f>
        <v>28153</v>
      </c>
      <c r="K16" s="75" t="n">
        <f aca="false">G16-O16</f>
        <v>19812</v>
      </c>
      <c r="L16" s="75" t="n">
        <f aca="false">H16-P16</f>
        <v>2333</v>
      </c>
      <c r="M16" s="75" t="n">
        <f aca="false">I16-Q16</f>
        <v>50298</v>
      </c>
      <c r="N16" s="75" t="n">
        <v>189</v>
      </c>
      <c r="O16" s="75" t="n">
        <v>8759</v>
      </c>
      <c r="P16" s="75" t="n">
        <v>1677</v>
      </c>
      <c r="Q16" s="75" t="n">
        <f aca="false">+N16+O16+P16</f>
        <v>10625</v>
      </c>
      <c r="R16" s="19" t="n">
        <v>11498</v>
      </c>
      <c r="S16" s="19" t="n">
        <v>7583</v>
      </c>
      <c r="T16" s="19" t="n">
        <v>710</v>
      </c>
      <c r="U16" s="19" t="n">
        <f aca="false">+R16+S16+T16</f>
        <v>19791</v>
      </c>
      <c r="V16" s="65" t="n">
        <v>4534</v>
      </c>
      <c r="W16" s="65" t="n">
        <v>3023</v>
      </c>
      <c r="X16" s="65" t="n">
        <v>323</v>
      </c>
      <c r="Y16" s="19" t="n">
        <f aca="false">+V16+W16+X16</f>
        <v>7880</v>
      </c>
    </row>
    <row r="17" customFormat="false" ht="12.8" hidden="false" customHeight="false" outlineLevel="0" collapsed="false">
      <c r="A17" s="85" t="n">
        <v>45383</v>
      </c>
      <c r="B17" s="69" t="n">
        <v>44581</v>
      </c>
      <c r="C17" s="69" t="n">
        <v>39045</v>
      </c>
      <c r="D17" s="69" t="n">
        <v>5000</v>
      </c>
      <c r="E17" s="69" t="n">
        <f aca="false">SUM(B17:D17)</f>
        <v>88626</v>
      </c>
      <c r="F17" s="69" t="n">
        <f aca="false">+B17-R17-V17</f>
        <v>28271</v>
      </c>
      <c r="G17" s="69" t="n">
        <f aca="false">+C17-S17-W17</f>
        <v>28494</v>
      </c>
      <c r="H17" s="69" t="n">
        <f aca="false">+D17-T17-X17</f>
        <v>4598</v>
      </c>
      <c r="I17" s="69" t="n">
        <f aca="false">+E17-U17-Y17</f>
        <v>61363</v>
      </c>
      <c r="J17" s="69" t="n">
        <f aca="false">F17-N17</f>
        <v>28084</v>
      </c>
      <c r="K17" s="69" t="n">
        <f aca="false">G17-O17</f>
        <v>20036</v>
      </c>
      <c r="L17" s="69" t="n">
        <f aca="false">H17-P17</f>
        <v>2990</v>
      </c>
      <c r="M17" s="69" t="n">
        <f aca="false">I17-Q17</f>
        <v>51110</v>
      </c>
      <c r="N17" s="69" t="n">
        <v>187</v>
      </c>
      <c r="O17" s="69" t="n">
        <v>8458</v>
      </c>
      <c r="P17" s="69" t="n">
        <v>1608</v>
      </c>
      <c r="Q17" s="69" t="n">
        <f aca="false">+N17+O17+P17</f>
        <v>10253</v>
      </c>
      <c r="R17" s="19" t="n">
        <v>11683</v>
      </c>
      <c r="S17" s="19" t="n">
        <v>7516</v>
      </c>
      <c r="T17" s="19" t="n">
        <v>72</v>
      </c>
      <c r="U17" s="19" t="n">
        <f aca="false">+R17+S17+T17</f>
        <v>19271</v>
      </c>
      <c r="V17" s="65" t="n">
        <v>4627</v>
      </c>
      <c r="W17" s="65" t="n">
        <v>3035</v>
      </c>
      <c r="X17" s="65" t="n">
        <v>330</v>
      </c>
      <c r="Y17" s="19" t="n">
        <f aca="false">+V17+W17+X17</f>
        <v>7992</v>
      </c>
    </row>
    <row r="18" customFormat="false" ht="12.8" hidden="false" customHeight="false" outlineLevel="0" collapsed="false">
      <c r="A18" s="84" t="n">
        <v>45413</v>
      </c>
      <c r="B18" s="75" t="n">
        <v>44669</v>
      </c>
      <c r="C18" s="75" t="n">
        <v>39193</v>
      </c>
      <c r="D18" s="75" t="n">
        <v>5032</v>
      </c>
      <c r="E18" s="75" t="n">
        <f aca="false">SUM(B18:D18)</f>
        <v>88894</v>
      </c>
      <c r="F18" s="75" t="n">
        <f aca="false">+B18-R18-V18</f>
        <v>28116</v>
      </c>
      <c r="G18" s="75" t="n">
        <f aca="false">+C18-S18-W18</f>
        <v>28542</v>
      </c>
      <c r="H18" s="75" t="n">
        <f aca="false">+D18-T18-X18</f>
        <v>3991</v>
      </c>
      <c r="I18" s="75" t="n">
        <f aca="false">+E18-U18-Y18</f>
        <v>60649</v>
      </c>
      <c r="J18" s="75" t="n">
        <f aca="false">F18-N18</f>
        <v>27923</v>
      </c>
      <c r="K18" s="75" t="n">
        <f aca="false">G18-O18</f>
        <v>20430</v>
      </c>
      <c r="L18" s="75" t="n">
        <f aca="false">H18-P18</f>
        <v>2457</v>
      </c>
      <c r="M18" s="75" t="n">
        <f aca="false">I18-Q18</f>
        <v>50810</v>
      </c>
      <c r="N18" s="75" t="n">
        <v>193</v>
      </c>
      <c r="O18" s="75" t="n">
        <v>8112</v>
      </c>
      <c r="P18" s="75" t="n">
        <v>1534</v>
      </c>
      <c r="Q18" s="75" t="n">
        <f aca="false">+N18+O18+P18</f>
        <v>9839</v>
      </c>
      <c r="R18" s="19" t="n">
        <v>11895</v>
      </c>
      <c r="S18" s="19" t="n">
        <v>7578</v>
      </c>
      <c r="T18" s="19" t="n">
        <v>689</v>
      </c>
      <c r="U18" s="19" t="n">
        <f aca="false">+R18+S18+T18</f>
        <v>20162</v>
      </c>
      <c r="V18" s="65" t="n">
        <v>4658</v>
      </c>
      <c r="W18" s="65" t="n">
        <v>3073</v>
      </c>
      <c r="X18" s="65" t="n">
        <v>352</v>
      </c>
      <c r="Y18" s="19" t="n">
        <f aca="false">+V18+W18+X18</f>
        <v>8083</v>
      </c>
    </row>
    <row r="19" customFormat="false" ht="12.8" hidden="false" customHeight="false" outlineLevel="0" collapsed="false">
      <c r="A19" s="85" t="n">
        <v>45444</v>
      </c>
      <c r="B19" s="69" t="n">
        <v>44995</v>
      </c>
      <c r="C19" s="69" t="n">
        <v>39050</v>
      </c>
      <c r="D19" s="69" t="n">
        <v>4972</v>
      </c>
      <c r="E19" s="69" t="n">
        <f aca="false">SUM(B19:D19)</f>
        <v>89017</v>
      </c>
      <c r="F19" s="69" t="n">
        <f aca="false">+B19-R19-V19</f>
        <v>28459</v>
      </c>
      <c r="G19" s="69" t="n">
        <f aca="false">+C19-S19-W19</f>
        <v>28472</v>
      </c>
      <c r="H19" s="69" t="n">
        <f aca="false">+D19-T19-X19</f>
        <v>3954</v>
      </c>
      <c r="I19" s="69" t="n">
        <f aca="false">+E19-U19-Y19</f>
        <v>60885</v>
      </c>
      <c r="J19" s="69" t="n">
        <f aca="false">F19-N19</f>
        <v>28286</v>
      </c>
      <c r="K19" s="69" t="n">
        <f aca="false">G19-O19</f>
        <v>20895</v>
      </c>
      <c r="L19" s="69" t="n">
        <f aca="false">H19-P19</f>
        <v>2444</v>
      </c>
      <c r="M19" s="69" t="n">
        <f aca="false">I19-Q19</f>
        <v>51625</v>
      </c>
      <c r="N19" s="69" t="n">
        <v>173</v>
      </c>
      <c r="O19" s="69" t="n">
        <v>7577</v>
      </c>
      <c r="P19" s="69" t="n">
        <v>1510</v>
      </c>
      <c r="Q19" s="69" t="n">
        <f aca="false">+N19+O19+P19</f>
        <v>9260</v>
      </c>
      <c r="R19" s="19" t="n">
        <v>11986</v>
      </c>
      <c r="S19" s="19" t="n">
        <v>7609</v>
      </c>
      <c r="T19" s="19" t="n">
        <v>684</v>
      </c>
      <c r="U19" s="19" t="n">
        <f aca="false">+R19+S19+T19</f>
        <v>20279</v>
      </c>
      <c r="V19" s="65" t="n">
        <v>4550</v>
      </c>
      <c r="W19" s="65" t="n">
        <v>2969</v>
      </c>
      <c r="X19" s="65" t="n">
        <v>334</v>
      </c>
      <c r="Y19" s="19" t="n">
        <f aca="false">+V19+W19+X19</f>
        <v>7853</v>
      </c>
    </row>
    <row r="20" customFormat="false" ht="12.8" hidden="false" customHeight="false" outlineLevel="0" collapsed="false">
      <c r="A20" s="84" t="n">
        <v>45474</v>
      </c>
      <c r="B20" s="75" t="n">
        <v>45073</v>
      </c>
      <c r="C20" s="75" t="n">
        <v>38906</v>
      </c>
      <c r="D20" s="75" t="n">
        <v>4894</v>
      </c>
      <c r="E20" s="75" t="n">
        <f aca="false">SUM(B20:D20)</f>
        <v>88873</v>
      </c>
      <c r="F20" s="75" t="n">
        <f aca="false">+B20-R20-V20</f>
        <v>28842</v>
      </c>
      <c r="G20" s="75" t="n">
        <f aca="false">+C20-S20-W20</f>
        <v>28619</v>
      </c>
      <c r="H20" s="75" t="n">
        <f aca="false">+D20-T20-X20</f>
        <v>3901</v>
      </c>
      <c r="I20" s="75" t="n">
        <f aca="false">+E20-U20-Y20</f>
        <v>61362</v>
      </c>
      <c r="J20" s="75" t="n">
        <f aca="false">F20-N20</f>
        <v>28689</v>
      </c>
      <c r="K20" s="75" t="n">
        <f aca="false">G20-O20</f>
        <v>21731</v>
      </c>
      <c r="L20" s="75" t="n">
        <f aca="false">H20-P20</f>
        <v>2500</v>
      </c>
      <c r="M20" s="75" t="n">
        <f aca="false">I20-Q20</f>
        <v>52920</v>
      </c>
      <c r="N20" s="75" t="n">
        <v>153</v>
      </c>
      <c r="O20" s="75" t="n">
        <v>6888</v>
      </c>
      <c r="P20" s="75" t="n">
        <v>1401</v>
      </c>
      <c r="Q20" s="75" t="n">
        <f aca="false">+N20+O20+P20</f>
        <v>8442</v>
      </c>
      <c r="R20" s="19" t="n">
        <v>11911</v>
      </c>
      <c r="S20" s="19" t="n">
        <v>7464</v>
      </c>
      <c r="T20" s="19" t="n">
        <v>694</v>
      </c>
      <c r="U20" s="19" t="n">
        <f aca="false">+R20+S20+T20</f>
        <v>20069</v>
      </c>
      <c r="V20" s="65" t="n">
        <v>4320</v>
      </c>
      <c r="W20" s="65" t="n">
        <v>2823</v>
      </c>
      <c r="X20" s="65" t="n">
        <v>299</v>
      </c>
      <c r="Y20" s="19" t="n">
        <f aca="false">+V20+W20+X20</f>
        <v>7442</v>
      </c>
    </row>
    <row r="21" customFormat="false" ht="12.8" hidden="false" customHeight="false" outlineLevel="0" collapsed="false">
      <c r="A21" s="85" t="n">
        <v>45505</v>
      </c>
      <c r="B21" s="69" t="n">
        <v>45301</v>
      </c>
      <c r="C21" s="69" t="n">
        <v>38970</v>
      </c>
      <c r="D21" s="69" t="n">
        <v>4833</v>
      </c>
      <c r="E21" s="69" t="n">
        <f aca="false">SUM(B21:D21)</f>
        <v>89104</v>
      </c>
      <c r="F21" s="69" t="n">
        <f aca="false">+B21-R21-V21</f>
        <v>29521</v>
      </c>
      <c r="G21" s="69" t="n">
        <f aca="false">+C21-S21-W21</f>
        <v>29020</v>
      </c>
      <c r="H21" s="69" t="n">
        <f aca="false">+D21-T21-X21</f>
        <v>3886</v>
      </c>
      <c r="I21" s="69" t="n">
        <f aca="false">+E21-U21-Y21</f>
        <v>62427</v>
      </c>
      <c r="J21" s="69" t="n">
        <f aca="false">F21-N21</f>
        <v>29377</v>
      </c>
      <c r="K21" s="69" t="n">
        <f aca="false">G21-O21</f>
        <v>22748</v>
      </c>
      <c r="L21" s="69" t="n">
        <f aca="false">H21-P21</f>
        <v>2587</v>
      </c>
      <c r="M21" s="69" t="n">
        <f aca="false">I21-Q21</f>
        <v>54712</v>
      </c>
      <c r="N21" s="69" t="n">
        <v>144</v>
      </c>
      <c r="O21" s="69" t="n">
        <v>6272</v>
      </c>
      <c r="P21" s="69" t="n">
        <v>1299</v>
      </c>
      <c r="Q21" s="69" t="n">
        <f aca="false">+N21+O21+P21</f>
        <v>7715</v>
      </c>
      <c r="R21" s="19" t="n">
        <v>11724</v>
      </c>
      <c r="S21" s="19" t="n">
        <v>7337</v>
      </c>
      <c r="T21" s="19" t="n">
        <v>660</v>
      </c>
      <c r="U21" s="19" t="n">
        <f aca="false">+R21+S21+T21</f>
        <v>19721</v>
      </c>
      <c r="V21" s="65" t="n">
        <v>4056</v>
      </c>
      <c r="W21" s="65" t="n">
        <v>2613</v>
      </c>
      <c r="X21" s="65" t="n">
        <v>287</v>
      </c>
      <c r="Y21" s="19" t="n">
        <f aca="false">+V21+W21+X21</f>
        <v>6956</v>
      </c>
    </row>
    <row r="22" customFormat="false" ht="12.8" hidden="false" customHeight="false" outlineLevel="0" collapsed="false">
      <c r="A22" s="84" t="n">
        <v>45536</v>
      </c>
      <c r="B22" s="75" t="n">
        <v>46011</v>
      </c>
      <c r="C22" s="75" t="n">
        <v>39057</v>
      </c>
      <c r="D22" s="75" t="n">
        <v>4900</v>
      </c>
      <c r="E22" s="75" t="n">
        <f aca="false">SUM(B22:D22)</f>
        <v>89968</v>
      </c>
      <c r="F22" s="75" t="n">
        <f aca="false">+B22-R22-V22</f>
        <v>30717</v>
      </c>
      <c r="G22" s="75" t="n">
        <f aca="false">+C22-S22-W22</f>
        <v>29411</v>
      </c>
      <c r="H22" s="75" t="n">
        <f aca="false">+D22-T22-X22</f>
        <v>4003</v>
      </c>
      <c r="I22" s="75" t="n">
        <f aca="false">+E22-U22-Y22</f>
        <v>64131</v>
      </c>
      <c r="J22" s="75" t="n">
        <f aca="false">F22-N22</f>
        <v>30562</v>
      </c>
      <c r="K22" s="75" t="n">
        <f aca="false">G22-O22</f>
        <v>23603</v>
      </c>
      <c r="L22" s="75" t="n">
        <f aca="false">H22-P22</f>
        <v>2704</v>
      </c>
      <c r="M22" s="75" t="n">
        <f aca="false">I22-Q22</f>
        <v>56869</v>
      </c>
      <c r="N22" s="75" t="n">
        <v>155</v>
      </c>
      <c r="O22" s="75" t="n">
        <v>5808</v>
      </c>
      <c r="P22" s="75" t="n">
        <v>1299</v>
      </c>
      <c r="Q22" s="75" t="n">
        <f aca="false">+N22+O22+P22</f>
        <v>7262</v>
      </c>
      <c r="R22" s="19" t="n">
        <v>11520</v>
      </c>
      <c r="S22" s="19" t="n">
        <v>7231</v>
      </c>
      <c r="T22" s="19" t="n">
        <v>646</v>
      </c>
      <c r="U22" s="19" t="n">
        <f aca="false">+R22+S22+T22</f>
        <v>19397</v>
      </c>
      <c r="V22" s="65" t="n">
        <v>3774</v>
      </c>
      <c r="W22" s="65" t="n">
        <v>2415</v>
      </c>
      <c r="X22" s="65" t="n">
        <v>251</v>
      </c>
      <c r="Y22" s="19" t="n">
        <f aca="false">+V22+W22+X22</f>
        <v>6440</v>
      </c>
    </row>
    <row r="23" customFormat="false" ht="12.8" hidden="false" customHeight="false" outlineLevel="0" collapsed="false">
      <c r="A23" s="85" t="n">
        <v>45566</v>
      </c>
      <c r="B23" s="69" t="n">
        <v>46397</v>
      </c>
      <c r="C23" s="69" t="n">
        <v>39351</v>
      </c>
      <c r="D23" s="69" t="n">
        <v>5006</v>
      </c>
      <c r="E23" s="69" t="n">
        <f aca="false">SUM(B23:D23)</f>
        <v>90754</v>
      </c>
      <c r="F23" s="69" t="n">
        <f aca="false">+B23-R23-V23</f>
        <v>30698</v>
      </c>
      <c r="G23" s="69" t="n">
        <f aca="false">+C23-S23-W23</f>
        <v>29432</v>
      </c>
      <c r="H23" s="69" t="n">
        <f aca="false">+D23-T23-X23</f>
        <v>4083</v>
      </c>
      <c r="I23" s="69" t="n">
        <f aca="false">+E23-U23-Y23</f>
        <v>64213</v>
      </c>
      <c r="J23" s="69" t="n">
        <f aca="false">F23-N23</f>
        <v>30548</v>
      </c>
      <c r="K23" s="69" t="n">
        <f aca="false">G23-O23</f>
        <v>24004</v>
      </c>
      <c r="L23" s="69" t="n">
        <f aca="false">H23-P23</f>
        <v>2709</v>
      </c>
      <c r="M23" s="69" t="n">
        <f aca="false">I23-Q23</f>
        <v>57261</v>
      </c>
      <c r="N23" s="69" t="n">
        <v>150</v>
      </c>
      <c r="O23" s="69" t="n">
        <v>5428</v>
      </c>
      <c r="P23" s="69" t="n">
        <v>1374</v>
      </c>
      <c r="Q23" s="69" t="n">
        <f aca="false">+N23+O23+P23</f>
        <v>6952</v>
      </c>
      <c r="R23" s="19" t="n">
        <v>11582</v>
      </c>
      <c r="S23" s="19" t="n">
        <v>7329</v>
      </c>
      <c r="T23" s="19" t="n">
        <v>642</v>
      </c>
      <c r="U23" s="19" t="n">
        <f aca="false">+R23+S23+T23</f>
        <v>19553</v>
      </c>
      <c r="V23" s="65" t="n">
        <v>4117</v>
      </c>
      <c r="W23" s="65" t="n">
        <v>2590</v>
      </c>
      <c r="X23" s="65" t="n">
        <v>281</v>
      </c>
      <c r="Y23" s="19" t="n">
        <f aca="false">+V23+W23+X23</f>
        <v>6988</v>
      </c>
    </row>
    <row r="24" customFormat="false" ht="12.8" hidden="false" customHeight="false" outlineLevel="0" collapsed="false">
      <c r="A24" s="84" t="n">
        <v>45597</v>
      </c>
      <c r="B24" s="75" t="n">
        <v>46453</v>
      </c>
      <c r="C24" s="75" t="n">
        <v>39311</v>
      </c>
      <c r="D24" s="75" t="n">
        <v>5032</v>
      </c>
      <c r="E24" s="75" t="n">
        <f aca="false">SUM(B24:D24)</f>
        <v>90796</v>
      </c>
      <c r="F24" s="75" t="n">
        <f aca="false">+B24-R24-V24</f>
        <v>30534</v>
      </c>
      <c r="G24" s="75" t="n">
        <f aca="false">+C24-S24-W24</f>
        <v>29381</v>
      </c>
      <c r="H24" s="75" t="n">
        <f aca="false">+D24-T24-X24</f>
        <v>4102</v>
      </c>
      <c r="I24" s="75" t="n">
        <f aca="false">+E24-U24-Y24</f>
        <v>64017</v>
      </c>
      <c r="J24" s="75" t="n">
        <f aca="false">F24-N24</f>
        <v>30400</v>
      </c>
      <c r="K24" s="75" t="n">
        <f aca="false">G24-O24</f>
        <v>24205</v>
      </c>
      <c r="L24" s="75" t="n">
        <f aca="false">H24-P24</f>
        <v>2719</v>
      </c>
      <c r="M24" s="75" t="n">
        <f aca="false">I24-Q24</f>
        <v>57324</v>
      </c>
      <c r="N24" s="75" t="n">
        <v>134</v>
      </c>
      <c r="O24" s="75" t="n">
        <v>5176</v>
      </c>
      <c r="P24" s="75" t="n">
        <v>1383</v>
      </c>
      <c r="Q24" s="75" t="n">
        <f aca="false">+N24+O24+P24</f>
        <v>6693</v>
      </c>
      <c r="R24" s="19" t="n">
        <v>11650</v>
      </c>
      <c r="S24" s="19" t="n">
        <v>7242</v>
      </c>
      <c r="T24" s="19" t="n">
        <v>649</v>
      </c>
      <c r="U24" s="19" t="n">
        <f aca="false">+R24+S24+T24</f>
        <v>19541</v>
      </c>
      <c r="V24" s="65" t="n">
        <v>4269</v>
      </c>
      <c r="W24" s="65" t="n">
        <v>2688</v>
      </c>
      <c r="X24" s="65" t="n">
        <v>281</v>
      </c>
      <c r="Y24" s="19" t="n">
        <f aca="false">+V24+W24+X24</f>
        <v>7238</v>
      </c>
    </row>
    <row r="25" customFormat="false" ht="12.8" hidden="false" customHeight="false" outlineLevel="0" collapsed="false">
      <c r="A25" s="85" t="n">
        <v>45627</v>
      </c>
      <c r="B25" s="69" t="n">
        <v>46479</v>
      </c>
      <c r="C25" s="69" t="n">
        <v>38848</v>
      </c>
      <c r="D25" s="69" t="n">
        <v>5016</v>
      </c>
      <c r="E25" s="69" t="n">
        <f aca="false">SUM(B25:D25)</f>
        <v>90343</v>
      </c>
      <c r="F25" s="69" t="n">
        <f aca="false">+B25-R25-V25</f>
        <v>30644</v>
      </c>
      <c r="G25" s="69" t="n">
        <f aca="false">+C25-S25-W25</f>
        <v>29150</v>
      </c>
      <c r="H25" s="69" t="n">
        <f aca="false">+D25-T25-X25</f>
        <v>4085</v>
      </c>
      <c r="I25" s="69" t="n">
        <f aca="false">+E25-U25-Y25</f>
        <v>63879</v>
      </c>
      <c r="J25" s="69" t="n">
        <f aca="false">F25-N25</f>
        <v>30508</v>
      </c>
      <c r="K25" s="69" t="n">
        <f aca="false">G25-O25</f>
        <v>24241</v>
      </c>
      <c r="L25" s="69" t="n">
        <f aca="false">H25-P25</f>
        <v>2686</v>
      </c>
      <c r="M25" s="69" t="n">
        <f aca="false">I25-Q25</f>
        <v>57435</v>
      </c>
      <c r="N25" s="69" t="n">
        <v>136</v>
      </c>
      <c r="O25" s="69" t="n">
        <v>4909</v>
      </c>
      <c r="P25" s="69" t="n">
        <v>1399</v>
      </c>
      <c r="Q25" s="69" t="n">
        <f aca="false">+N25+O25+P25</f>
        <v>6444</v>
      </c>
      <c r="R25" s="19" t="n">
        <v>11656</v>
      </c>
      <c r="S25" s="19" t="n">
        <v>7107</v>
      </c>
      <c r="T25" s="19" t="n">
        <v>654</v>
      </c>
      <c r="U25" s="19" t="n">
        <f aca="false">+R25+S25+T25</f>
        <v>19417</v>
      </c>
      <c r="V25" s="65" t="n">
        <v>4179</v>
      </c>
      <c r="W25" s="65" t="n">
        <v>2591</v>
      </c>
      <c r="X25" s="65" t="n">
        <v>277</v>
      </c>
      <c r="Y25" s="19" t="n">
        <f aca="false">+V25+W25+X25</f>
        <v>7047</v>
      </c>
    </row>
    <row r="26" customFormat="false" ht="12.8" hidden="false" customHeight="false" outlineLevel="0" collapsed="false">
      <c r="A26" s="86" t="n">
        <v>45658</v>
      </c>
      <c r="B26" s="29" t="n">
        <v>47328</v>
      </c>
      <c r="C26" s="29" t="n">
        <v>38651</v>
      </c>
      <c r="D26" s="29" t="n">
        <v>5131</v>
      </c>
      <c r="E26" s="75" t="n">
        <f aca="false">SUM(B26:D26)</f>
        <v>91110</v>
      </c>
      <c r="F26" s="87"/>
      <c r="G26" s="87"/>
      <c r="H26" s="87"/>
      <c r="I26" s="87"/>
      <c r="J26" s="87"/>
      <c r="K26" s="87"/>
      <c r="L26" s="87"/>
      <c r="M26" s="87"/>
      <c r="N26" s="29" t="n">
        <v>108</v>
      </c>
      <c r="O26" s="29" t="n">
        <v>4240</v>
      </c>
      <c r="P26" s="29" t="n">
        <v>1304</v>
      </c>
      <c r="Q26" s="29" t="n">
        <v>5652</v>
      </c>
    </row>
    <row r="27" customFormat="false" ht="12.8" hidden="false" customHeight="false" outlineLevel="0" collapsed="false">
      <c r="A27" s="88" t="n">
        <v>45689</v>
      </c>
      <c r="B27" s="32" t="n">
        <v>47616</v>
      </c>
      <c r="C27" s="32" t="n">
        <v>38451</v>
      </c>
      <c r="D27" s="32" t="n">
        <v>5075</v>
      </c>
      <c r="E27" s="69" t="n">
        <f aca="false">SUM(B27:D27)</f>
        <v>91142</v>
      </c>
      <c r="F27" s="89"/>
      <c r="G27" s="89"/>
      <c r="H27" s="89"/>
      <c r="I27" s="89"/>
      <c r="J27" s="89"/>
      <c r="K27" s="89"/>
      <c r="L27" s="89"/>
      <c r="M27" s="89"/>
      <c r="N27" s="32" t="n">
        <v>100</v>
      </c>
      <c r="O27" s="32" t="n">
        <v>4303</v>
      </c>
      <c r="P27" s="32" t="n">
        <v>1351</v>
      </c>
      <c r="Q27" s="32" t="n">
        <v>5754</v>
      </c>
    </row>
    <row r="28" customFormat="false" ht="12.8" hidden="false" customHeight="false" outlineLevel="0" collapsed="false">
      <c r="A28" s="86" t="n">
        <v>45717</v>
      </c>
      <c r="B28" s="29" t="n">
        <v>47461</v>
      </c>
      <c r="C28" s="29" t="n">
        <v>37774</v>
      </c>
      <c r="D28" s="29" t="n">
        <v>5081</v>
      </c>
      <c r="E28" s="75" t="n">
        <f aca="false">SUM(B28:D28)</f>
        <v>90316</v>
      </c>
      <c r="F28" s="87"/>
      <c r="G28" s="87"/>
      <c r="H28" s="87"/>
      <c r="I28" s="87"/>
      <c r="J28" s="87"/>
      <c r="K28" s="87"/>
      <c r="L28" s="87"/>
      <c r="M28" s="87"/>
      <c r="N28" s="29" t="n">
        <v>94</v>
      </c>
      <c r="O28" s="29" t="n">
        <v>4075</v>
      </c>
      <c r="P28" s="29" t="n">
        <v>1289</v>
      </c>
      <c r="Q28" s="29" t="n">
        <v>5458</v>
      </c>
    </row>
    <row r="29" customFormat="false" ht="12.8" hidden="false" customHeight="false" outlineLevel="0" collapsed="false">
      <c r="A29" s="88" t="n">
        <v>45748</v>
      </c>
      <c r="B29" s="32" t="n">
        <v>47668</v>
      </c>
      <c r="C29" s="32" t="n">
        <v>37293</v>
      </c>
      <c r="D29" s="32" t="n">
        <v>5054</v>
      </c>
      <c r="E29" s="69" t="n">
        <f aca="false">SUM(B29:D29)</f>
        <v>90015</v>
      </c>
      <c r="F29" s="89"/>
      <c r="G29" s="89"/>
      <c r="H29" s="89"/>
      <c r="I29" s="89"/>
      <c r="J29" s="89"/>
      <c r="K29" s="89"/>
      <c r="L29" s="89"/>
      <c r="M29" s="89"/>
      <c r="N29" s="32" t="n">
        <v>97</v>
      </c>
      <c r="O29" s="32" t="n">
        <v>3692</v>
      </c>
      <c r="P29" s="32" t="n">
        <v>1201</v>
      </c>
      <c r="Q29" s="32" t="n">
        <v>4990</v>
      </c>
    </row>
    <row r="30" customFormat="false" ht="12.8" hidden="false" customHeight="false" outlineLevel="0" collapsed="false">
      <c r="A30" s="86" t="n">
        <v>45778</v>
      </c>
      <c r="B30" s="29" t="n">
        <v>47610</v>
      </c>
      <c r="C30" s="29" t="n">
        <v>37311</v>
      </c>
      <c r="D30" s="29" t="n">
        <v>4877</v>
      </c>
      <c r="E30" s="75" t="n">
        <f aca="false">SUM(B30:D30)</f>
        <v>89798</v>
      </c>
      <c r="F30" s="87"/>
      <c r="G30" s="87"/>
      <c r="H30" s="87"/>
      <c r="I30" s="87"/>
      <c r="J30" s="87"/>
      <c r="K30" s="87"/>
      <c r="L30" s="87"/>
      <c r="M30" s="87"/>
      <c r="N30" s="29" t="n">
        <v>93</v>
      </c>
      <c r="O30" s="29" t="n">
        <v>3533</v>
      </c>
      <c r="P30" s="29" t="n">
        <v>1151</v>
      </c>
      <c r="Q30" s="29" t="n">
        <v>4777</v>
      </c>
    </row>
    <row r="31" customFormat="false" ht="12.8" hidden="false" customHeight="false" outlineLevel="0" collapsed="false">
      <c r="A31" s="88" t="n">
        <v>45809</v>
      </c>
      <c r="B31" s="32" t="n">
        <v>47571</v>
      </c>
      <c r="C31" s="32" t="n">
        <v>37117</v>
      </c>
      <c r="D31" s="32" t="n">
        <v>5033</v>
      </c>
      <c r="E31" s="69" t="n">
        <f aca="false">SUM(B31:D31)</f>
        <v>89721</v>
      </c>
      <c r="F31" s="89"/>
      <c r="G31" s="89"/>
      <c r="H31" s="89"/>
      <c r="I31" s="89"/>
      <c r="J31" s="89"/>
      <c r="K31" s="89"/>
      <c r="L31" s="89"/>
      <c r="M31" s="89"/>
      <c r="N31" s="32" t="n">
        <v>83</v>
      </c>
      <c r="O31" s="32" t="n">
        <v>3425</v>
      </c>
      <c r="P31" s="32" t="n">
        <v>1145</v>
      </c>
      <c r="Q31" s="32" t="n">
        <v>4653</v>
      </c>
    </row>
    <row r="32" customFormat="false" ht="12.8" hidden="false" customHeight="false" outlineLevel="0" collapsed="false">
      <c r="A32" s="86" t="n">
        <v>45839</v>
      </c>
      <c r="B32" s="29" t="n">
        <v>47552</v>
      </c>
      <c r="C32" s="29" t="n">
        <v>36745</v>
      </c>
      <c r="D32" s="29" t="n">
        <v>5046</v>
      </c>
      <c r="E32" s="75" t="n">
        <f aca="false">SUM(B32:D32)</f>
        <v>89343</v>
      </c>
      <c r="F32" s="87"/>
      <c r="G32" s="87"/>
      <c r="H32" s="87"/>
      <c r="I32" s="87"/>
      <c r="J32" s="87"/>
      <c r="K32" s="87"/>
      <c r="L32" s="87"/>
      <c r="M32" s="87"/>
      <c r="N32" s="29" t="n">
        <v>77</v>
      </c>
      <c r="O32" s="29" t="n">
        <v>3433</v>
      </c>
      <c r="P32" s="29" t="n">
        <v>1160</v>
      </c>
      <c r="Q32" s="29" t="n">
        <v>4670</v>
      </c>
    </row>
    <row r="33" customFormat="false" ht="12.8" hidden="false" customHeight="false" outlineLevel="0" collapsed="false">
      <c r="A33" s="88" t="n">
        <v>45870</v>
      </c>
      <c r="B33" s="32" t="n">
        <v>47581</v>
      </c>
      <c r="C33" s="32" t="n">
        <v>36659</v>
      </c>
      <c r="D33" s="32" t="n">
        <v>5028</v>
      </c>
      <c r="E33" s="69" t="n">
        <f aca="false">SUM(B33:D33)</f>
        <v>89268</v>
      </c>
      <c r="F33" s="89"/>
      <c r="G33" s="89"/>
      <c r="H33" s="89"/>
      <c r="I33" s="89"/>
      <c r="J33" s="89"/>
      <c r="K33" s="89"/>
      <c r="L33" s="89"/>
      <c r="M33" s="89"/>
      <c r="N33" s="32" t="n">
        <v>83</v>
      </c>
      <c r="O33" s="32" t="n">
        <v>3433</v>
      </c>
      <c r="P33" s="32" t="n">
        <v>1167</v>
      </c>
      <c r="Q33" s="32" t="n">
        <v>4683</v>
      </c>
    </row>
    <row r="34" customFormat="false" ht="12.8" hidden="false" customHeight="false" outlineLevel="0" collapsed="false">
      <c r="A34" s="86" t="n">
        <v>45901</v>
      </c>
      <c r="B34" s="29" t="n">
        <v>47805</v>
      </c>
      <c r="C34" s="29" t="n">
        <v>36707</v>
      </c>
      <c r="D34" s="29" t="n">
        <v>5030</v>
      </c>
      <c r="E34" s="75" t="n">
        <f aca="false">SUM(B34:D34)</f>
        <v>89542</v>
      </c>
      <c r="F34" s="87"/>
      <c r="G34" s="87"/>
      <c r="H34" s="87"/>
      <c r="I34" s="87"/>
      <c r="J34" s="87"/>
      <c r="K34" s="87"/>
      <c r="L34" s="87"/>
      <c r="M34" s="87"/>
      <c r="N34" s="29" t="n">
        <v>76</v>
      </c>
      <c r="O34" s="29" t="n">
        <v>3466</v>
      </c>
      <c r="P34" s="29" t="n">
        <v>1104</v>
      </c>
      <c r="Q34" s="29" t="n">
        <v>4646</v>
      </c>
    </row>
    <row r="35" customFormat="false" ht="12.8" hidden="false" customHeight="false" outlineLevel="0" collapsed="false">
      <c r="A35" s="88" t="n">
        <v>45931</v>
      </c>
      <c r="B35" s="32" t="n">
        <v>47642</v>
      </c>
      <c r="C35" s="32" t="n">
        <v>36587</v>
      </c>
      <c r="D35" s="32" t="n">
        <v>4956</v>
      </c>
      <c r="E35" s="69" t="n">
        <f aca="false">SUM(B35:D35)</f>
        <v>89185</v>
      </c>
      <c r="F35" s="89"/>
      <c r="G35" s="89"/>
      <c r="H35" s="89"/>
      <c r="I35" s="89"/>
      <c r="J35" s="89"/>
      <c r="K35" s="89"/>
      <c r="L35" s="89"/>
      <c r="M35" s="89"/>
      <c r="N35" s="32" t="n">
        <v>84</v>
      </c>
      <c r="O35" s="32" t="n">
        <v>3535</v>
      </c>
      <c r="P35" s="32" t="n">
        <v>1129</v>
      </c>
      <c r="Q35" s="32" t="n">
        <v>4748</v>
      </c>
    </row>
    <row r="36" customFormat="false" ht="12.8" hidden="false" customHeight="false" outlineLevel="0" collapsed="false">
      <c r="A36" s="86" t="n">
        <v>45962</v>
      </c>
      <c r="B36" s="29" t="n">
        <v>47674</v>
      </c>
      <c r="C36" s="29" t="n">
        <v>36450</v>
      </c>
      <c r="D36" s="29" t="n">
        <v>4963</v>
      </c>
      <c r="E36" s="75" t="n">
        <f aca="false">SUM(B36:D36)</f>
        <v>89087</v>
      </c>
      <c r="F36" s="87"/>
      <c r="G36" s="87"/>
      <c r="H36" s="87"/>
      <c r="I36" s="87"/>
      <c r="J36" s="87"/>
      <c r="K36" s="87"/>
      <c r="L36" s="87"/>
      <c r="M36" s="87"/>
      <c r="N36" s="29" t="n">
        <v>84</v>
      </c>
      <c r="O36" s="29" t="n">
        <v>3580</v>
      </c>
      <c r="P36" s="29" t="n">
        <v>1108</v>
      </c>
      <c r="Q36" s="29" t="n">
        <v>4772</v>
      </c>
    </row>
    <row r="37" customFormat="false" ht="12.8" hidden="false" customHeight="false" outlineLevel="0" collapsed="false">
      <c r="A37" s="90" t="n">
        <v>45992</v>
      </c>
      <c r="B37" s="91" t="n">
        <v>47974</v>
      </c>
      <c r="C37" s="91" t="n">
        <v>36520</v>
      </c>
      <c r="D37" s="91" t="n">
        <v>4994</v>
      </c>
      <c r="E37" s="92" t="n">
        <f aca="false">SUM(B37:D37)</f>
        <v>89488</v>
      </c>
      <c r="F37" s="93"/>
      <c r="G37" s="93"/>
      <c r="H37" s="93"/>
      <c r="I37" s="93"/>
      <c r="J37" s="93"/>
      <c r="K37" s="93"/>
      <c r="L37" s="93"/>
      <c r="M37" s="93"/>
      <c r="N37" s="91" t="n">
        <v>71</v>
      </c>
      <c r="O37" s="91" t="n">
        <v>3676</v>
      </c>
      <c r="P37" s="91" t="n">
        <v>1140</v>
      </c>
      <c r="Q37" s="91" t="n">
        <v>4887</v>
      </c>
    </row>
  </sheetData>
  <autoFilter ref="A1:Y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8"/>
  <sheetViews>
    <sheetView showFormulas="false" showGridLines="true" showRowColHeaders="true" showZeros="true" rightToLeft="false" tabSelected="false" showOutlineSymbols="true" defaultGridColor="true" view="normal" topLeftCell="C12" colorId="64" zoomScale="140" zoomScaleNormal="140" zoomScalePageLayoutView="100" workbookViewId="0">
      <selection pane="topLeft" activeCell="H15" activeCellId="0" sqref="H15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9"/>
      <c r="B1" s="19" t="s">
        <v>120</v>
      </c>
      <c r="C1" s="19" t="s">
        <v>120</v>
      </c>
      <c r="D1" s="19" t="s">
        <v>590</v>
      </c>
      <c r="E1" s="19" t="s">
        <v>591</v>
      </c>
      <c r="F1" s="19" t="s">
        <v>592</v>
      </c>
      <c r="G1" s="19" t="s">
        <v>593</v>
      </c>
      <c r="H1" s="19" t="s">
        <v>594</v>
      </c>
      <c r="I1" s="19" t="s">
        <v>595</v>
      </c>
      <c r="J1" s="19" t="s">
        <v>596</v>
      </c>
      <c r="K1" s="19" t="s">
        <v>597</v>
      </c>
      <c r="L1" s="19" t="s">
        <v>598</v>
      </c>
      <c r="M1" s="19" t="s">
        <v>599</v>
      </c>
      <c r="N1" s="19" t="s">
        <v>600</v>
      </c>
      <c r="O1" s="19" t="s">
        <v>601</v>
      </c>
      <c r="P1" s="19" t="s">
        <v>602</v>
      </c>
      <c r="Q1" s="19" t="s">
        <v>603</v>
      </c>
      <c r="R1" s="19" t="s">
        <v>604</v>
      </c>
      <c r="S1" s="19" t="s">
        <v>605</v>
      </c>
    </row>
    <row r="2" customFormat="false" ht="12.8" hidden="false" customHeight="false" outlineLevel="0" collapsed="false">
      <c r="A2" s="19"/>
      <c r="B2" s="24" t="n">
        <v>44957</v>
      </c>
      <c r="C2" s="19" t="s">
        <v>606</v>
      </c>
      <c r="D2" s="19" t="n">
        <v>2819</v>
      </c>
      <c r="E2" s="19" t="n">
        <v>2694</v>
      </c>
      <c r="F2" s="19" t="n">
        <v>352</v>
      </c>
      <c r="G2" s="19" t="n">
        <v>5865</v>
      </c>
      <c r="H2" s="19" t="n">
        <v>1068</v>
      </c>
      <c r="I2" s="19" t="n">
        <v>700</v>
      </c>
      <c r="J2" s="19" t="n">
        <v>81</v>
      </c>
      <c r="K2" s="19" t="n">
        <v>1849</v>
      </c>
      <c r="L2" s="19" t="n">
        <v>1406</v>
      </c>
      <c r="M2" s="19" t="n">
        <v>913</v>
      </c>
      <c r="N2" s="19" t="n">
        <v>106</v>
      </c>
      <c r="O2" s="19" t="n">
        <v>2425</v>
      </c>
      <c r="P2" s="19" t="n">
        <v>345</v>
      </c>
      <c r="Q2" s="19" t="n">
        <v>1081</v>
      </c>
      <c r="R2" s="19" t="n">
        <v>165</v>
      </c>
      <c r="S2" s="19" t="n">
        <v>1591</v>
      </c>
    </row>
    <row r="3" customFormat="false" ht="12.8" hidden="false" customHeight="false" outlineLevel="0" collapsed="false">
      <c r="A3" s="19" t="s">
        <v>607</v>
      </c>
      <c r="B3" s="24" t="n">
        <v>44985</v>
      </c>
      <c r="C3" s="19" t="s">
        <v>608</v>
      </c>
      <c r="D3" s="19" t="n">
        <v>5483</v>
      </c>
      <c r="E3" s="19" t="n">
        <v>5214</v>
      </c>
      <c r="F3" s="19" t="n">
        <v>644</v>
      </c>
      <c r="G3" s="19" t="n">
        <v>11341</v>
      </c>
      <c r="H3" s="19" t="n">
        <v>2096</v>
      </c>
      <c r="I3" s="19" t="n">
        <v>1433</v>
      </c>
      <c r="J3" s="19" t="n">
        <v>146</v>
      </c>
      <c r="K3" s="19" t="n">
        <v>3675</v>
      </c>
      <c r="L3" s="19" t="n">
        <v>2862</v>
      </c>
      <c r="M3" s="19" t="n">
        <v>1809</v>
      </c>
      <c r="N3" s="19" t="n">
        <v>190</v>
      </c>
      <c r="O3" s="19" t="n">
        <v>4861</v>
      </c>
      <c r="P3" s="19" t="n">
        <v>525</v>
      </c>
      <c r="Q3" s="19" t="n">
        <v>1972</v>
      </c>
      <c r="R3" s="19" t="n">
        <v>308</v>
      </c>
      <c r="S3" s="19" t="n">
        <v>2805</v>
      </c>
    </row>
    <row r="4" customFormat="false" ht="12.8" hidden="false" customHeight="false" outlineLevel="0" collapsed="false">
      <c r="A4" s="19" t="s">
        <v>23</v>
      </c>
      <c r="B4" s="24" t="n">
        <v>45016</v>
      </c>
      <c r="C4" s="19" t="s">
        <v>609</v>
      </c>
      <c r="D4" s="19" t="n">
        <v>7958</v>
      </c>
      <c r="E4" s="19" t="n">
        <v>7871</v>
      </c>
      <c r="F4" s="19" t="n">
        <v>1036</v>
      </c>
      <c r="G4" s="19" t="n">
        <v>16865</v>
      </c>
      <c r="H4" s="19" t="n">
        <v>3160</v>
      </c>
      <c r="I4" s="19" t="n">
        <v>2237</v>
      </c>
      <c r="J4" s="19" t="n">
        <v>251</v>
      </c>
      <c r="K4" s="19" t="n">
        <v>5648</v>
      </c>
      <c r="L4" s="19" t="n">
        <v>4106</v>
      </c>
      <c r="M4" s="19" t="n">
        <v>2668</v>
      </c>
      <c r="N4" s="19" t="n">
        <v>272</v>
      </c>
      <c r="O4" s="19" t="n">
        <v>7046</v>
      </c>
      <c r="P4" s="19" t="n">
        <v>692</v>
      </c>
      <c r="Q4" s="19" t="n">
        <v>2966</v>
      </c>
      <c r="R4" s="19" t="n">
        <v>513</v>
      </c>
      <c r="S4" s="19" t="n">
        <v>4171</v>
      </c>
    </row>
    <row r="5" customFormat="false" ht="12.8" hidden="false" customHeight="false" outlineLevel="0" collapsed="false">
      <c r="A5" s="19" t="s">
        <v>23</v>
      </c>
      <c r="B5" s="24" t="n">
        <v>45046</v>
      </c>
      <c r="C5" s="19" t="s">
        <v>610</v>
      </c>
      <c r="D5" s="19" t="n">
        <v>10461</v>
      </c>
      <c r="E5" s="19" t="n">
        <v>10624</v>
      </c>
      <c r="F5" s="19" t="n">
        <v>1330</v>
      </c>
      <c r="G5" s="19" t="n">
        <v>22415</v>
      </c>
      <c r="H5" s="19" t="n">
        <v>4161</v>
      </c>
      <c r="I5" s="19" t="n">
        <v>2942</v>
      </c>
      <c r="J5" s="19" t="n">
        <v>327</v>
      </c>
      <c r="K5" s="19" t="n">
        <v>7430</v>
      </c>
      <c r="L5" s="19" t="n">
        <v>5444</v>
      </c>
      <c r="M5" s="19" t="n">
        <v>3932</v>
      </c>
      <c r="N5" s="19" t="n">
        <v>379</v>
      </c>
      <c r="O5" s="19" t="n">
        <v>9755</v>
      </c>
      <c r="P5" s="19" t="n">
        <v>856</v>
      </c>
      <c r="Q5" s="19" t="n">
        <v>3750</v>
      </c>
      <c r="R5" s="19" t="n">
        <v>624</v>
      </c>
      <c r="S5" s="19" t="n">
        <v>5230</v>
      </c>
    </row>
    <row r="6" customFormat="false" ht="12.8" hidden="false" customHeight="false" outlineLevel="0" collapsed="false">
      <c r="A6" s="19" t="s">
        <v>23</v>
      </c>
      <c r="B6" s="24" t="n">
        <v>45077</v>
      </c>
      <c r="C6" s="19" t="s">
        <v>611</v>
      </c>
      <c r="D6" s="19" t="n">
        <v>13242</v>
      </c>
      <c r="E6" s="19" t="n">
        <v>13321</v>
      </c>
      <c r="F6" s="19" t="n">
        <v>1695</v>
      </c>
      <c r="G6" s="19" t="n">
        <v>28258</v>
      </c>
      <c r="H6" s="19" t="n">
        <v>5324</v>
      </c>
      <c r="I6" s="19" t="n">
        <v>3761</v>
      </c>
      <c r="J6" s="19" t="n">
        <v>432</v>
      </c>
      <c r="K6" s="19" t="n">
        <v>9517</v>
      </c>
      <c r="L6" s="19" t="n">
        <v>6963</v>
      </c>
      <c r="M6" s="19" t="n">
        <v>5177</v>
      </c>
      <c r="N6" s="19" t="n">
        <v>499</v>
      </c>
      <c r="O6" s="19" t="n">
        <v>12639</v>
      </c>
      <c r="P6" s="19" t="n">
        <v>955</v>
      </c>
      <c r="Q6" s="19" t="n">
        <v>4383</v>
      </c>
      <c r="R6" s="19" t="n">
        <v>764</v>
      </c>
      <c r="S6" s="19" t="n">
        <v>6102</v>
      </c>
    </row>
    <row r="7" customFormat="false" ht="12.8" hidden="false" customHeight="false" outlineLevel="0" collapsed="false">
      <c r="A7" s="19" t="s">
        <v>23</v>
      </c>
      <c r="B7" s="24" t="n">
        <v>45107</v>
      </c>
      <c r="C7" s="19" t="s">
        <v>612</v>
      </c>
      <c r="D7" s="19" t="n">
        <v>15883</v>
      </c>
      <c r="E7" s="19" t="n">
        <v>16108</v>
      </c>
      <c r="F7" s="19" t="n">
        <v>2039</v>
      </c>
      <c r="G7" s="19" t="n">
        <v>34030</v>
      </c>
      <c r="H7" s="19" t="n">
        <v>6441</v>
      </c>
      <c r="I7" s="19" t="n">
        <v>4592</v>
      </c>
      <c r="J7" s="19" t="n">
        <v>518</v>
      </c>
      <c r="K7" s="19" t="n">
        <v>11551</v>
      </c>
      <c r="L7" s="19" t="n">
        <v>8332</v>
      </c>
      <c r="M7" s="19" t="n">
        <v>6347</v>
      </c>
      <c r="N7" s="19" t="n">
        <v>589</v>
      </c>
      <c r="O7" s="19" t="n">
        <v>15268</v>
      </c>
      <c r="P7" s="19" t="n">
        <v>1110</v>
      </c>
      <c r="Q7" s="19" t="n">
        <v>5169</v>
      </c>
      <c r="R7" s="19" t="n">
        <v>932</v>
      </c>
      <c r="S7" s="19" t="n">
        <v>7211</v>
      </c>
    </row>
    <row r="8" customFormat="false" ht="12.8" hidden="false" customHeight="false" outlineLevel="0" collapsed="false">
      <c r="A8" s="19" t="s">
        <v>23</v>
      </c>
      <c r="B8" s="24" t="n">
        <v>45138</v>
      </c>
      <c r="C8" s="19" t="s">
        <v>613</v>
      </c>
      <c r="D8" s="19" t="n">
        <v>19206</v>
      </c>
      <c r="E8" s="19" t="n">
        <v>19059</v>
      </c>
      <c r="F8" s="19" t="n">
        <v>2444</v>
      </c>
      <c r="G8" s="19" t="n">
        <v>40709</v>
      </c>
      <c r="H8" s="19" t="n">
        <v>7955</v>
      </c>
      <c r="I8" s="19" t="n">
        <v>5667</v>
      </c>
      <c r="J8" s="19" t="n">
        <v>642</v>
      </c>
      <c r="K8" s="19" t="n">
        <v>14264</v>
      </c>
      <c r="L8" s="19" t="n">
        <v>10120</v>
      </c>
      <c r="M8" s="19" t="n">
        <v>7454</v>
      </c>
      <c r="N8" s="19" t="n">
        <v>711</v>
      </c>
      <c r="O8" s="19" t="n">
        <v>18285</v>
      </c>
      <c r="P8" s="19" t="n">
        <v>1131</v>
      </c>
      <c r="Q8" s="19" t="n">
        <v>5938</v>
      </c>
      <c r="R8" s="19" t="n">
        <v>1091</v>
      </c>
      <c r="S8" s="19" t="n">
        <v>8160</v>
      </c>
    </row>
    <row r="9" customFormat="false" ht="12.8" hidden="false" customHeight="false" outlineLevel="0" collapsed="false">
      <c r="A9" s="19" t="s">
        <v>23</v>
      </c>
      <c r="B9" s="24" t="n">
        <v>45169</v>
      </c>
      <c r="C9" s="19" t="s">
        <v>614</v>
      </c>
      <c r="D9" s="19" t="n">
        <v>21704</v>
      </c>
      <c r="E9" s="19" t="n">
        <v>21665</v>
      </c>
      <c r="F9" s="19" t="n">
        <v>2856</v>
      </c>
      <c r="G9" s="19" t="n">
        <v>46225</v>
      </c>
      <c r="H9" s="19" t="n">
        <v>9066</v>
      </c>
      <c r="I9" s="19" t="n">
        <v>6563</v>
      </c>
      <c r="J9" s="19" t="n">
        <v>748</v>
      </c>
      <c r="K9" s="19" t="n">
        <v>16377</v>
      </c>
      <c r="L9" s="19" t="n">
        <v>11396</v>
      </c>
      <c r="M9" s="19" t="n">
        <v>8312</v>
      </c>
      <c r="N9" s="19" t="n">
        <v>853</v>
      </c>
      <c r="O9" s="19" t="n">
        <v>20561</v>
      </c>
      <c r="P9" s="19" t="n">
        <v>1242</v>
      </c>
      <c r="Q9" s="19" t="n">
        <v>6790</v>
      </c>
      <c r="R9" s="19" t="n">
        <v>1255</v>
      </c>
      <c r="S9" s="19" t="n">
        <v>9287</v>
      </c>
    </row>
    <row r="10" customFormat="false" ht="12.8" hidden="false" customHeight="false" outlineLevel="0" collapsed="false">
      <c r="A10" s="19" t="s">
        <v>23</v>
      </c>
      <c r="B10" s="24" t="n">
        <v>45199</v>
      </c>
      <c r="C10" s="19" t="s">
        <v>615</v>
      </c>
      <c r="D10" s="19" t="n">
        <v>23993</v>
      </c>
      <c r="E10" s="19" t="n">
        <v>24083</v>
      </c>
      <c r="F10" s="19" t="n">
        <v>3184</v>
      </c>
      <c r="G10" s="19" t="n">
        <v>51260</v>
      </c>
      <c r="H10" s="19" t="n">
        <v>10215</v>
      </c>
      <c r="I10" s="19" t="n">
        <v>7403</v>
      </c>
      <c r="J10" s="19" t="n">
        <v>858</v>
      </c>
      <c r="K10" s="19" t="n">
        <v>18476</v>
      </c>
      <c r="L10" s="19" t="n">
        <v>12444</v>
      </c>
      <c r="M10" s="19" t="n">
        <v>9161</v>
      </c>
      <c r="N10" s="19" t="n">
        <v>949</v>
      </c>
      <c r="O10" s="19" t="n">
        <v>22554</v>
      </c>
      <c r="P10" s="19" t="n">
        <v>1334</v>
      </c>
      <c r="Q10" s="19" t="n">
        <v>7519</v>
      </c>
      <c r="R10" s="19" t="n">
        <v>1377</v>
      </c>
      <c r="S10" s="19" t="n">
        <v>10230</v>
      </c>
    </row>
    <row r="11" customFormat="false" ht="12.8" hidden="false" customHeight="false" outlineLevel="0" collapsed="false">
      <c r="A11" s="19" t="s">
        <v>23</v>
      </c>
      <c r="B11" s="24" t="n">
        <v>45230</v>
      </c>
      <c r="C11" s="19" t="s">
        <v>616</v>
      </c>
      <c r="D11" s="19" t="n">
        <v>26419</v>
      </c>
      <c r="E11" s="19" t="n">
        <v>26290</v>
      </c>
      <c r="F11" s="19" t="n">
        <v>3485</v>
      </c>
      <c r="G11" s="19" t="n">
        <v>56194</v>
      </c>
      <c r="H11" s="19" t="n">
        <v>11320</v>
      </c>
      <c r="I11" s="19" t="n">
        <v>8110</v>
      </c>
      <c r="J11" s="19" t="n">
        <v>977</v>
      </c>
      <c r="K11" s="19" t="n">
        <v>20407</v>
      </c>
      <c r="L11" s="19" t="n">
        <v>13824</v>
      </c>
      <c r="M11" s="19" t="n">
        <v>10084</v>
      </c>
      <c r="N11" s="19" t="n">
        <v>1063</v>
      </c>
      <c r="O11" s="19" t="n">
        <v>24971</v>
      </c>
      <c r="P11" s="19" t="n">
        <v>1275</v>
      </c>
      <c r="Q11" s="19" t="n">
        <v>8096</v>
      </c>
      <c r="R11" s="19" t="n">
        <v>1445</v>
      </c>
      <c r="S11" s="19" t="n">
        <v>10816</v>
      </c>
    </row>
    <row r="12" customFormat="false" ht="12.8" hidden="false" customHeight="false" outlineLevel="0" collapsed="false">
      <c r="A12" s="19" t="s">
        <v>23</v>
      </c>
      <c r="B12" s="24" t="n">
        <v>45260</v>
      </c>
      <c r="C12" s="19" t="s">
        <v>617</v>
      </c>
      <c r="D12" s="19" t="n">
        <v>28998</v>
      </c>
      <c r="E12" s="19" t="n">
        <v>28652</v>
      </c>
      <c r="F12" s="19" t="n">
        <v>3782</v>
      </c>
      <c r="G12" s="19" t="n">
        <v>61432</v>
      </c>
      <c r="H12" s="19" t="n">
        <v>12487</v>
      </c>
      <c r="I12" s="19" t="n">
        <v>8897</v>
      </c>
      <c r="J12" s="19" t="n">
        <v>1076</v>
      </c>
      <c r="K12" s="19" t="n">
        <v>22460</v>
      </c>
      <c r="L12" s="19" t="n">
        <v>15164</v>
      </c>
      <c r="M12" s="19" t="n">
        <v>10981</v>
      </c>
      <c r="N12" s="19" t="n">
        <v>1128</v>
      </c>
      <c r="O12" s="19" t="n">
        <v>27273</v>
      </c>
      <c r="P12" s="19" t="n">
        <v>1347</v>
      </c>
      <c r="Q12" s="19" t="n">
        <v>8774</v>
      </c>
      <c r="R12" s="19" t="n">
        <v>1578</v>
      </c>
      <c r="S12" s="19" t="n">
        <v>11699</v>
      </c>
    </row>
    <row r="13" customFormat="false" ht="12.8" hidden="false" customHeight="false" outlineLevel="0" collapsed="false">
      <c r="A13" s="19" t="s">
        <v>23</v>
      </c>
      <c r="B13" s="24" t="n">
        <v>45291</v>
      </c>
      <c r="C13" s="19" t="s">
        <v>618</v>
      </c>
      <c r="D13" s="19" t="n">
        <v>34417</v>
      </c>
      <c r="E13" s="19" t="n">
        <v>29336</v>
      </c>
      <c r="F13" s="19" t="n">
        <v>4391</v>
      </c>
      <c r="G13" s="19" t="n">
        <v>68144</v>
      </c>
      <c r="H13" s="19" t="n">
        <v>14564</v>
      </c>
      <c r="I13" s="19" t="n">
        <v>9585</v>
      </c>
      <c r="J13" s="19" t="n">
        <v>1254</v>
      </c>
      <c r="K13" s="19" t="n">
        <v>25403</v>
      </c>
      <c r="L13" s="19" t="n">
        <v>17829</v>
      </c>
      <c r="M13" s="19" t="n">
        <v>11344</v>
      </c>
      <c r="N13" s="19" t="n">
        <v>1333</v>
      </c>
      <c r="O13" s="19" t="n">
        <v>30506</v>
      </c>
      <c r="P13" s="19" t="n">
        <v>2024</v>
      </c>
      <c r="Q13" s="19" t="n">
        <v>8407</v>
      </c>
      <c r="R13" s="19" t="n">
        <v>1804</v>
      </c>
      <c r="S13" s="19" t="n">
        <v>12235</v>
      </c>
    </row>
    <row r="14" customFormat="false" ht="12.8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customFormat="false" ht="12.8" hidden="false" customHeight="false" outlineLevel="0" collapsed="false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customFormat="false" ht="12.8" hidden="false" customHeight="false" outlineLevel="0" collapsed="false">
      <c r="A16" s="19"/>
      <c r="B16" s="19" t="s">
        <v>619</v>
      </c>
      <c r="C16" s="19"/>
      <c r="D16" s="19" t="n">
        <v>2819</v>
      </c>
      <c r="E16" s="19" t="n">
        <v>2694</v>
      </c>
      <c r="F16" s="19" t="n">
        <v>352</v>
      </c>
      <c r="G16" s="19" t="n">
        <v>5865</v>
      </c>
      <c r="H16" s="19" t="n">
        <v>1068</v>
      </c>
      <c r="I16" s="19" t="n">
        <v>700</v>
      </c>
      <c r="J16" s="19" t="n">
        <v>81</v>
      </c>
      <c r="K16" s="19" t="n">
        <v>1849</v>
      </c>
      <c r="L16" s="19" t="n">
        <v>1406</v>
      </c>
      <c r="M16" s="19" t="n">
        <v>913</v>
      </c>
      <c r="N16" s="19" t="n">
        <v>106</v>
      </c>
      <c r="O16" s="19" t="n">
        <v>2425</v>
      </c>
      <c r="P16" s="94" t="n">
        <v>345</v>
      </c>
      <c r="Q16" s="94" t="n">
        <v>1081</v>
      </c>
      <c r="R16" s="94" t="n">
        <v>165</v>
      </c>
      <c r="S16" s="94" t="n">
        <v>1591</v>
      </c>
    </row>
    <row r="17" customFormat="false" ht="12.8" hidden="false" customHeight="false" outlineLevel="0" collapsed="false">
      <c r="A17" s="19"/>
      <c r="B17" s="19" t="s">
        <v>620</v>
      </c>
      <c r="C17" s="19"/>
      <c r="D17" s="19" t="n">
        <v>2664</v>
      </c>
      <c r="E17" s="19" t="n">
        <v>2520</v>
      </c>
      <c r="F17" s="19" t="n">
        <v>292</v>
      </c>
      <c r="G17" s="19" t="n">
        <v>5476</v>
      </c>
      <c r="H17" s="19" t="n">
        <v>1028</v>
      </c>
      <c r="I17" s="19" t="n">
        <v>733</v>
      </c>
      <c r="J17" s="19" t="n">
        <v>65</v>
      </c>
      <c r="K17" s="19" t="n">
        <v>1826</v>
      </c>
      <c r="L17" s="19" t="n">
        <v>1456</v>
      </c>
      <c r="M17" s="19" t="n">
        <v>896</v>
      </c>
      <c r="N17" s="19" t="n">
        <v>84</v>
      </c>
      <c r="O17" s="19" t="n">
        <v>2436</v>
      </c>
      <c r="P17" s="94" t="n">
        <v>180</v>
      </c>
      <c r="Q17" s="94" t="n">
        <v>891</v>
      </c>
      <c r="R17" s="94" t="n">
        <v>143</v>
      </c>
      <c r="S17" s="94" t="n">
        <v>1214</v>
      </c>
    </row>
    <row r="18" customFormat="false" ht="12.8" hidden="false" customHeight="false" outlineLevel="0" collapsed="false">
      <c r="A18" s="19"/>
      <c r="B18" s="19" t="s">
        <v>621</v>
      </c>
      <c r="C18" s="19"/>
      <c r="D18" s="19" t="n">
        <v>2475</v>
      </c>
      <c r="E18" s="19" t="n">
        <v>2657</v>
      </c>
      <c r="F18" s="19" t="n">
        <v>392</v>
      </c>
      <c r="G18" s="19" t="n">
        <v>5524</v>
      </c>
      <c r="H18" s="19" t="n">
        <v>1064</v>
      </c>
      <c r="I18" s="19" t="n">
        <v>804</v>
      </c>
      <c r="J18" s="19" t="n">
        <v>105</v>
      </c>
      <c r="K18" s="19" t="n">
        <v>1973</v>
      </c>
      <c r="L18" s="19" t="n">
        <v>1244</v>
      </c>
      <c r="M18" s="19" t="n">
        <v>859</v>
      </c>
      <c r="N18" s="19" t="n">
        <v>82</v>
      </c>
      <c r="O18" s="19" t="n">
        <v>2185</v>
      </c>
      <c r="P18" s="94" t="n">
        <v>167</v>
      </c>
      <c r="Q18" s="94" t="n">
        <v>994</v>
      </c>
      <c r="R18" s="94" t="n">
        <v>205</v>
      </c>
      <c r="S18" s="94" t="n">
        <v>1366</v>
      </c>
    </row>
    <row r="19" customFormat="false" ht="12.8" hidden="false" customHeight="false" outlineLevel="0" collapsed="false">
      <c r="A19" s="19"/>
      <c r="B19" s="19" t="s">
        <v>622</v>
      </c>
      <c r="C19" s="19"/>
      <c r="D19" s="19" t="n">
        <v>2503</v>
      </c>
      <c r="E19" s="19" t="n">
        <v>2753</v>
      </c>
      <c r="F19" s="19" t="n">
        <v>294</v>
      </c>
      <c r="G19" s="19" t="n">
        <v>5550</v>
      </c>
      <c r="H19" s="19" t="n">
        <v>1001</v>
      </c>
      <c r="I19" s="19" t="n">
        <v>705</v>
      </c>
      <c r="J19" s="19" t="n">
        <v>76</v>
      </c>
      <c r="K19" s="19" t="n">
        <v>1782</v>
      </c>
      <c r="L19" s="19" t="n">
        <v>1338</v>
      </c>
      <c r="M19" s="19" t="n">
        <v>1264</v>
      </c>
      <c r="N19" s="19" t="n">
        <v>107</v>
      </c>
      <c r="O19" s="19" t="n">
        <v>2709</v>
      </c>
      <c r="P19" s="94" t="n">
        <v>164</v>
      </c>
      <c r="Q19" s="94" t="n">
        <v>784</v>
      </c>
      <c r="R19" s="94" t="n">
        <v>111</v>
      </c>
      <c r="S19" s="94" t="n">
        <v>1059</v>
      </c>
    </row>
    <row r="20" customFormat="false" ht="12.8" hidden="false" customHeight="false" outlineLevel="0" collapsed="false">
      <c r="A20" s="19"/>
      <c r="B20" s="19" t="s">
        <v>623</v>
      </c>
      <c r="C20" s="19"/>
      <c r="D20" s="19" t="n">
        <v>2781</v>
      </c>
      <c r="E20" s="19" t="n">
        <v>2697</v>
      </c>
      <c r="F20" s="19" t="n">
        <v>365</v>
      </c>
      <c r="G20" s="19" t="n">
        <v>5843</v>
      </c>
      <c r="H20" s="19" t="n">
        <v>1163</v>
      </c>
      <c r="I20" s="19" t="n">
        <v>819</v>
      </c>
      <c r="J20" s="19" t="n">
        <v>105</v>
      </c>
      <c r="K20" s="19" t="n">
        <v>2087</v>
      </c>
      <c r="L20" s="19" t="n">
        <v>1519</v>
      </c>
      <c r="M20" s="19" t="n">
        <v>1245</v>
      </c>
      <c r="N20" s="19" t="n">
        <v>120</v>
      </c>
      <c r="O20" s="19" t="n">
        <v>2884</v>
      </c>
      <c r="P20" s="94" t="n">
        <v>99</v>
      </c>
      <c r="Q20" s="94" t="n">
        <v>633</v>
      </c>
      <c r="R20" s="94" t="n">
        <v>140</v>
      </c>
      <c r="S20" s="94" t="n">
        <v>872</v>
      </c>
    </row>
    <row r="21" customFormat="false" ht="12.8" hidden="false" customHeight="false" outlineLevel="0" collapsed="false">
      <c r="A21" s="19"/>
      <c r="B21" s="19" t="s">
        <v>624</v>
      </c>
      <c r="C21" s="19"/>
      <c r="D21" s="19" t="n">
        <v>2641</v>
      </c>
      <c r="E21" s="19" t="n">
        <v>2787</v>
      </c>
      <c r="F21" s="19" t="n">
        <v>344</v>
      </c>
      <c r="G21" s="19" t="n">
        <v>5772</v>
      </c>
      <c r="H21" s="19" t="n">
        <v>1117</v>
      </c>
      <c r="I21" s="19" t="n">
        <v>831</v>
      </c>
      <c r="J21" s="19" t="n">
        <v>86</v>
      </c>
      <c r="K21" s="19" t="n">
        <v>2034</v>
      </c>
      <c r="L21" s="19" t="n">
        <v>1369</v>
      </c>
      <c r="M21" s="19" t="n">
        <v>1170</v>
      </c>
      <c r="N21" s="19" t="n">
        <v>90</v>
      </c>
      <c r="O21" s="19" t="n">
        <v>2629</v>
      </c>
      <c r="P21" s="94" t="n">
        <v>155</v>
      </c>
      <c r="Q21" s="94" t="n">
        <v>786</v>
      </c>
      <c r="R21" s="94" t="n">
        <v>168</v>
      </c>
      <c r="S21" s="94" t="n">
        <v>1109</v>
      </c>
    </row>
    <row r="22" customFormat="false" ht="12.8" hidden="false" customHeight="false" outlineLevel="0" collapsed="false">
      <c r="A22" s="19"/>
      <c r="B22" s="19" t="s">
        <v>625</v>
      </c>
      <c r="C22" s="19"/>
      <c r="D22" s="19" t="n">
        <v>3323</v>
      </c>
      <c r="E22" s="19" t="n">
        <v>2951</v>
      </c>
      <c r="F22" s="19" t="n">
        <v>405</v>
      </c>
      <c r="G22" s="19" t="n">
        <v>6679</v>
      </c>
      <c r="H22" s="19" t="n">
        <v>1514</v>
      </c>
      <c r="I22" s="19" t="n">
        <v>1075</v>
      </c>
      <c r="J22" s="19" t="n">
        <v>124</v>
      </c>
      <c r="K22" s="19" t="n">
        <v>2713</v>
      </c>
      <c r="L22" s="19" t="n">
        <v>1788</v>
      </c>
      <c r="M22" s="19" t="n">
        <v>1107</v>
      </c>
      <c r="N22" s="19" t="n">
        <v>122</v>
      </c>
      <c r="O22" s="19" t="n">
        <v>3017</v>
      </c>
      <c r="P22" s="94" t="n">
        <v>21</v>
      </c>
      <c r="Q22" s="94" t="n">
        <v>769</v>
      </c>
      <c r="R22" s="94" t="n">
        <v>159</v>
      </c>
      <c r="S22" s="94" t="n">
        <v>949</v>
      </c>
    </row>
    <row r="23" customFormat="false" ht="12.8" hidden="false" customHeight="false" outlineLevel="0" collapsed="false">
      <c r="A23" s="19"/>
      <c r="B23" s="19" t="s">
        <v>626</v>
      </c>
      <c r="C23" s="19"/>
      <c r="D23" s="19" t="n">
        <v>2498</v>
      </c>
      <c r="E23" s="19" t="n">
        <v>2606</v>
      </c>
      <c r="F23" s="19" t="n">
        <v>412</v>
      </c>
      <c r="G23" s="19" t="n">
        <v>5516</v>
      </c>
      <c r="H23" s="19" t="n">
        <v>1111</v>
      </c>
      <c r="I23" s="19" t="n">
        <v>896</v>
      </c>
      <c r="J23" s="19" t="n">
        <v>106</v>
      </c>
      <c r="K23" s="19" t="n">
        <v>2113</v>
      </c>
      <c r="L23" s="19" t="n">
        <v>1276</v>
      </c>
      <c r="M23" s="19" t="n">
        <v>858</v>
      </c>
      <c r="N23" s="19" t="n">
        <v>142</v>
      </c>
      <c r="O23" s="19" t="n">
        <v>2276</v>
      </c>
      <c r="P23" s="94" t="n">
        <v>111</v>
      </c>
      <c r="Q23" s="94" t="n">
        <v>852</v>
      </c>
      <c r="R23" s="94" t="n">
        <v>164</v>
      </c>
      <c r="S23" s="94" t="n">
        <v>1127</v>
      </c>
    </row>
    <row r="24" customFormat="false" ht="12.8" hidden="false" customHeight="false" outlineLevel="0" collapsed="false">
      <c r="A24" s="19"/>
      <c r="B24" s="19" t="s">
        <v>627</v>
      </c>
      <c r="C24" s="19"/>
      <c r="D24" s="19" t="n">
        <v>2289</v>
      </c>
      <c r="E24" s="19" t="n">
        <v>2418</v>
      </c>
      <c r="F24" s="19" t="n">
        <v>328</v>
      </c>
      <c r="G24" s="19" t="n">
        <v>5035</v>
      </c>
      <c r="H24" s="19" t="n">
        <v>1149</v>
      </c>
      <c r="I24" s="19" t="n">
        <v>840</v>
      </c>
      <c r="J24" s="19" t="n">
        <v>110</v>
      </c>
      <c r="K24" s="19" t="n">
        <v>2099</v>
      </c>
      <c r="L24" s="19" t="n">
        <v>1048</v>
      </c>
      <c r="M24" s="19" t="n">
        <v>849</v>
      </c>
      <c r="N24" s="19" t="n">
        <v>96</v>
      </c>
      <c r="O24" s="19" t="n">
        <v>1993</v>
      </c>
      <c r="P24" s="94" t="n">
        <v>92</v>
      </c>
      <c r="Q24" s="94" t="n">
        <v>729</v>
      </c>
      <c r="R24" s="94" t="n">
        <v>122</v>
      </c>
      <c r="S24" s="94" t="n">
        <v>943</v>
      </c>
    </row>
    <row r="25" customFormat="false" ht="12.8" hidden="false" customHeight="false" outlineLevel="0" collapsed="false">
      <c r="A25" s="19"/>
      <c r="B25" s="19" t="s">
        <v>628</v>
      </c>
      <c r="C25" s="19"/>
      <c r="D25" s="19" t="n">
        <v>2426</v>
      </c>
      <c r="E25" s="19" t="n">
        <v>2207</v>
      </c>
      <c r="F25" s="19" t="n">
        <v>301</v>
      </c>
      <c r="G25" s="19" t="n">
        <v>4934</v>
      </c>
      <c r="H25" s="19" t="n">
        <v>1105</v>
      </c>
      <c r="I25" s="19" t="n">
        <v>707</v>
      </c>
      <c r="J25" s="19" t="n">
        <v>119</v>
      </c>
      <c r="K25" s="19" t="n">
        <v>1931</v>
      </c>
      <c r="L25" s="19" t="n">
        <v>1380</v>
      </c>
      <c r="M25" s="19" t="n">
        <v>923</v>
      </c>
      <c r="N25" s="19" t="n">
        <v>114</v>
      </c>
      <c r="O25" s="19" t="n">
        <v>2417</v>
      </c>
      <c r="P25" s="94" t="n">
        <v>-59</v>
      </c>
      <c r="Q25" s="94" t="n">
        <v>577</v>
      </c>
      <c r="R25" s="94" t="n">
        <v>68</v>
      </c>
      <c r="S25" s="94" t="n">
        <v>586</v>
      </c>
    </row>
    <row r="26" customFormat="false" ht="12.8" hidden="false" customHeight="false" outlineLevel="0" collapsed="false">
      <c r="A26" s="19"/>
      <c r="B26" s="19" t="s">
        <v>629</v>
      </c>
      <c r="C26" s="19"/>
      <c r="D26" s="19" t="n">
        <v>2579</v>
      </c>
      <c r="E26" s="19" t="n">
        <v>2362</v>
      </c>
      <c r="F26" s="19" t="n">
        <v>297</v>
      </c>
      <c r="G26" s="19" t="n">
        <v>5238</v>
      </c>
      <c r="H26" s="19" t="n">
        <v>1167</v>
      </c>
      <c r="I26" s="19" t="n">
        <v>787</v>
      </c>
      <c r="J26" s="19" t="n">
        <v>99</v>
      </c>
      <c r="K26" s="19" t="n">
        <v>2053</v>
      </c>
      <c r="L26" s="19" t="n">
        <v>1340</v>
      </c>
      <c r="M26" s="19" t="n">
        <v>897</v>
      </c>
      <c r="N26" s="19" t="n">
        <v>65</v>
      </c>
      <c r="O26" s="19" t="n">
        <v>2302</v>
      </c>
      <c r="P26" s="94" t="n">
        <v>72</v>
      </c>
      <c r="Q26" s="94" t="n">
        <v>678</v>
      </c>
      <c r="R26" s="94" t="n">
        <v>133</v>
      </c>
      <c r="S26" s="94" t="n">
        <v>883</v>
      </c>
    </row>
    <row r="27" customFormat="false" ht="12.8" hidden="false" customHeight="false" outlineLevel="0" collapsed="false">
      <c r="A27" s="19"/>
      <c r="B27" s="19" t="s">
        <v>630</v>
      </c>
      <c r="C27" s="19"/>
      <c r="D27" s="19" t="n">
        <v>5419</v>
      </c>
      <c r="E27" s="19" t="n">
        <v>684</v>
      </c>
      <c r="F27" s="19" t="n">
        <v>609</v>
      </c>
      <c r="G27" s="19" t="n">
        <v>6712</v>
      </c>
      <c r="H27" s="19" t="n">
        <v>2077</v>
      </c>
      <c r="I27" s="19" t="n">
        <v>688</v>
      </c>
      <c r="J27" s="19" t="n">
        <v>178</v>
      </c>
      <c r="K27" s="19" t="n">
        <v>2943</v>
      </c>
      <c r="L27" s="19" t="n">
        <v>2665</v>
      </c>
      <c r="M27" s="19" t="n">
        <v>363</v>
      </c>
      <c r="N27" s="19" t="n">
        <v>205</v>
      </c>
      <c r="O27" s="19" t="n">
        <v>3233</v>
      </c>
      <c r="P27" s="94" t="n">
        <v>677</v>
      </c>
      <c r="Q27" s="94" t="n">
        <v>-367</v>
      </c>
      <c r="R27" s="94" t="n">
        <v>226</v>
      </c>
      <c r="S27" s="94" t="n">
        <v>536</v>
      </c>
    </row>
    <row r="28" customFormat="false" ht="12.8" hidden="false" customHeight="false" outlineLevel="0" collapsed="false">
      <c r="A28" s="19"/>
      <c r="B28" s="19"/>
      <c r="C28" s="19"/>
      <c r="D28" s="19" t="n">
        <v>34417</v>
      </c>
      <c r="E28" s="19" t="n">
        <v>29336</v>
      </c>
      <c r="F28" s="19" t="n">
        <v>4391</v>
      </c>
      <c r="G28" s="19" t="n">
        <v>68144</v>
      </c>
      <c r="H28" s="19" t="n">
        <v>14564</v>
      </c>
      <c r="I28" s="19" t="n">
        <v>9585</v>
      </c>
      <c r="J28" s="19" t="n">
        <v>1254</v>
      </c>
      <c r="K28" s="19" t="n">
        <v>25403</v>
      </c>
      <c r="L28" s="19" t="n">
        <v>17829</v>
      </c>
      <c r="M28" s="19" t="n">
        <v>11344</v>
      </c>
      <c r="N28" s="19" t="n">
        <v>1333</v>
      </c>
      <c r="O28" s="19" t="n">
        <v>30506</v>
      </c>
      <c r="P28" s="94" t="n">
        <v>2024</v>
      </c>
      <c r="Q28" s="94" t="n">
        <v>8407</v>
      </c>
      <c r="R28" s="94" t="n">
        <v>1804</v>
      </c>
      <c r="S28" s="94" t="n">
        <v>12235</v>
      </c>
    </row>
  </sheetData>
  <autoFilter ref="B1:S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B1" colorId="64" zoomScale="140" zoomScaleNormal="140" zoomScalePageLayoutView="100" workbookViewId="0">
      <selection pane="topLeft" activeCell="J1" activeCellId="0" sqref="J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95" t="s">
        <v>513</v>
      </c>
      <c r="B1" s="96" t="s">
        <v>514</v>
      </c>
      <c r="C1" s="97" t="s">
        <v>4</v>
      </c>
      <c r="D1" s="97" t="s">
        <v>631</v>
      </c>
      <c r="E1" s="97" t="s">
        <v>8</v>
      </c>
      <c r="F1" s="97" t="s">
        <v>132</v>
      </c>
      <c r="G1" s="97" t="s">
        <v>527</v>
      </c>
      <c r="H1" s="97" t="s">
        <v>528</v>
      </c>
      <c r="I1" s="97" t="s">
        <v>529</v>
      </c>
      <c r="J1" s="97" t="s">
        <v>632</v>
      </c>
      <c r="K1" s="97" t="s">
        <v>501</v>
      </c>
      <c r="L1" s="97" t="s">
        <v>531</v>
      </c>
      <c r="M1" s="97" t="s">
        <v>532</v>
      </c>
      <c r="N1" s="97" t="s">
        <v>533</v>
      </c>
      <c r="O1" s="97" t="s">
        <v>534</v>
      </c>
      <c r="P1" s="97" t="s">
        <v>535</v>
      </c>
      <c r="Q1" s="97" t="s">
        <v>536</v>
      </c>
      <c r="R1" s="97" t="s">
        <v>537</v>
      </c>
      <c r="S1" s="98" t="s">
        <v>633</v>
      </c>
    </row>
    <row r="2" customFormat="false" ht="12.8" hidden="false" customHeight="false" outlineLevel="0" collapsed="false">
      <c r="A2" s="99" t="n">
        <v>84</v>
      </c>
      <c r="B2" s="100" t="s">
        <v>553</v>
      </c>
      <c r="C2" s="101" t="n">
        <v>4284</v>
      </c>
      <c r="D2" s="101" t="n">
        <v>3109</v>
      </c>
      <c r="E2" s="101" t="n">
        <v>573</v>
      </c>
      <c r="F2" s="101" t="n">
        <v>7966</v>
      </c>
      <c r="G2" s="101" t="n">
        <f aca="false">+C2-K2-O2</f>
        <v>228</v>
      </c>
      <c r="H2" s="101" t="n">
        <f aca="false">+D2-L2-P2</f>
        <v>1127</v>
      </c>
      <c r="I2" s="101" t="n">
        <f aca="false">+E2-M2-Q2</f>
        <v>355</v>
      </c>
      <c r="J2" s="101" t="n">
        <f aca="false">+F2-N2-R2</f>
        <v>1710</v>
      </c>
      <c r="K2" s="101" t="n">
        <v>1815</v>
      </c>
      <c r="L2" s="101" t="n">
        <v>929</v>
      </c>
      <c r="M2" s="101" t="n">
        <v>114</v>
      </c>
      <c r="N2" s="101" t="n">
        <v>2858</v>
      </c>
      <c r="O2" s="101" t="n">
        <v>2241</v>
      </c>
      <c r="P2" s="101" t="n">
        <v>1053</v>
      </c>
      <c r="Q2" s="101" t="n">
        <v>104</v>
      </c>
      <c r="R2" s="101" t="n">
        <v>3398</v>
      </c>
      <c r="S2" s="102" t="n">
        <f aca="false">+N2/(N2+R2)*100</f>
        <v>45.6841432225064</v>
      </c>
    </row>
    <row r="3" customFormat="false" ht="12.8" hidden="false" customHeight="false" outlineLevel="0" collapsed="false">
      <c r="A3" s="103" t="n">
        <v>27</v>
      </c>
      <c r="B3" s="104" t="s">
        <v>545</v>
      </c>
      <c r="C3" s="105" t="n">
        <v>2530</v>
      </c>
      <c r="D3" s="105" t="n">
        <v>1952</v>
      </c>
      <c r="E3" s="105" t="n">
        <v>367</v>
      </c>
      <c r="F3" s="105" t="n">
        <v>4849</v>
      </c>
      <c r="G3" s="105" t="n">
        <f aca="false">+C3-K3-O3</f>
        <v>197</v>
      </c>
      <c r="H3" s="105" t="n">
        <f aca="false">+D3-L3-P3</f>
        <v>954</v>
      </c>
      <c r="I3" s="105" t="n">
        <f aca="false">+E3-M3-Q3</f>
        <v>254</v>
      </c>
      <c r="J3" s="105" t="n">
        <f aca="false">+F3-N3-R3</f>
        <v>1405</v>
      </c>
      <c r="K3" s="105" t="n">
        <v>1109</v>
      </c>
      <c r="L3" s="105" t="n">
        <v>509</v>
      </c>
      <c r="M3" s="105" t="n">
        <v>55</v>
      </c>
      <c r="N3" s="105" t="n">
        <v>1673</v>
      </c>
      <c r="O3" s="105" t="n">
        <v>1224</v>
      </c>
      <c r="P3" s="105" t="n">
        <v>489</v>
      </c>
      <c r="Q3" s="105" t="n">
        <v>58</v>
      </c>
      <c r="R3" s="105" t="n">
        <v>1771</v>
      </c>
      <c r="S3" s="106" t="n">
        <f aca="false">+N3/(N3+R3)*100</f>
        <v>48.5772357723577</v>
      </c>
    </row>
    <row r="4" customFormat="false" ht="12.8" hidden="false" customHeight="false" outlineLevel="0" collapsed="false">
      <c r="A4" s="99" t="n">
        <v>53</v>
      </c>
      <c r="B4" s="100" t="s">
        <v>550</v>
      </c>
      <c r="C4" s="101" t="n">
        <v>1712</v>
      </c>
      <c r="D4" s="101" t="n">
        <v>928</v>
      </c>
      <c r="E4" s="101" t="n">
        <v>257</v>
      </c>
      <c r="F4" s="101" t="n">
        <v>2897</v>
      </c>
      <c r="G4" s="101" t="n">
        <f aca="false">+C4-K4-O4</f>
        <v>37</v>
      </c>
      <c r="H4" s="101" t="n">
        <f aca="false">+D4-L4-P4</f>
        <v>367</v>
      </c>
      <c r="I4" s="101" t="n">
        <f aca="false">+E4-M4-Q4</f>
        <v>130</v>
      </c>
      <c r="J4" s="101" t="n">
        <f aca="false">+F4-N4-R4</f>
        <v>534</v>
      </c>
      <c r="K4" s="101" t="n">
        <v>760</v>
      </c>
      <c r="L4" s="101" t="n">
        <v>265</v>
      </c>
      <c r="M4" s="101" t="n">
        <v>53</v>
      </c>
      <c r="N4" s="101" t="n">
        <v>1078</v>
      </c>
      <c r="O4" s="101" t="n">
        <v>915</v>
      </c>
      <c r="P4" s="101" t="n">
        <v>296</v>
      </c>
      <c r="Q4" s="101" t="n">
        <v>74</v>
      </c>
      <c r="R4" s="101" t="n">
        <v>1285</v>
      </c>
      <c r="S4" s="102" t="n">
        <f aca="false">+N4/(N4+R4)*100</f>
        <v>45.6199746085485</v>
      </c>
    </row>
    <row r="5" customFormat="false" ht="12.8" hidden="false" customHeight="false" outlineLevel="0" collapsed="false">
      <c r="A5" s="103" t="n">
        <v>24</v>
      </c>
      <c r="B5" s="104" t="s">
        <v>544</v>
      </c>
      <c r="C5" s="105" t="n">
        <v>1831</v>
      </c>
      <c r="D5" s="105" t="n">
        <v>850</v>
      </c>
      <c r="E5" s="105" t="n">
        <v>152</v>
      </c>
      <c r="F5" s="105" t="n">
        <v>2833</v>
      </c>
      <c r="G5" s="105" t="n">
        <f aca="false">+C5-K5-O5</f>
        <v>82</v>
      </c>
      <c r="H5" s="105" t="n">
        <f aca="false">+D5-L5-P5</f>
        <v>297</v>
      </c>
      <c r="I5" s="105" t="n">
        <f aca="false">+E5-M5-Q5</f>
        <v>68</v>
      </c>
      <c r="J5" s="105" t="n">
        <f aca="false">+F5-N5-R5</f>
        <v>448</v>
      </c>
      <c r="K5" s="105" t="n">
        <v>804</v>
      </c>
      <c r="L5" s="105" t="n">
        <v>270</v>
      </c>
      <c r="M5" s="105" t="n">
        <v>40</v>
      </c>
      <c r="N5" s="105" t="n">
        <v>1113</v>
      </c>
      <c r="O5" s="105" t="n">
        <v>945</v>
      </c>
      <c r="P5" s="105" t="n">
        <v>283</v>
      </c>
      <c r="Q5" s="105" t="n">
        <v>44</v>
      </c>
      <c r="R5" s="105" t="n">
        <v>1272</v>
      </c>
      <c r="S5" s="106" t="n">
        <f aca="false">+N5/(N5+R5)*100</f>
        <v>46.6666666666667</v>
      </c>
    </row>
    <row r="6" customFormat="false" ht="12.8" hidden="false" customHeight="false" outlineLevel="0" collapsed="false">
      <c r="A6" s="99" t="n">
        <v>44</v>
      </c>
      <c r="B6" s="100" t="s">
        <v>548</v>
      </c>
      <c r="C6" s="101" t="n">
        <v>4792</v>
      </c>
      <c r="D6" s="101" t="n">
        <v>6216</v>
      </c>
      <c r="E6" s="101" t="n">
        <v>595</v>
      </c>
      <c r="F6" s="101" t="n">
        <v>11603</v>
      </c>
      <c r="G6" s="101" t="n">
        <f aca="false">+C6-K6-O6</f>
        <v>346</v>
      </c>
      <c r="H6" s="101" t="n">
        <f aca="false">+D6-L6-P6</f>
        <v>2841</v>
      </c>
      <c r="I6" s="101" t="n">
        <f aca="false">+E6-M6-Q6</f>
        <v>208</v>
      </c>
      <c r="J6" s="101" t="n">
        <f aca="false">+F6-N6-R6</f>
        <v>3395</v>
      </c>
      <c r="K6" s="101" t="n">
        <v>1634</v>
      </c>
      <c r="L6" s="101" t="n">
        <v>1420</v>
      </c>
      <c r="M6" s="101" t="n">
        <v>172</v>
      </c>
      <c r="N6" s="101" t="n">
        <v>3226</v>
      </c>
      <c r="O6" s="101" t="n">
        <v>2812</v>
      </c>
      <c r="P6" s="101" t="n">
        <v>1955</v>
      </c>
      <c r="Q6" s="101" t="n">
        <v>215</v>
      </c>
      <c r="R6" s="101" t="n">
        <v>4982</v>
      </c>
      <c r="S6" s="102" t="n">
        <f aca="false">+N6/(N6+R6)*100</f>
        <v>39.3031189083821</v>
      </c>
    </row>
    <row r="7" customFormat="false" ht="12.8" hidden="false" customHeight="false" outlineLevel="0" collapsed="false">
      <c r="A7" s="103" t="n">
        <v>32</v>
      </c>
      <c r="B7" s="104" t="s">
        <v>547</v>
      </c>
      <c r="C7" s="105" t="n">
        <v>2117</v>
      </c>
      <c r="D7" s="105" t="n">
        <v>2102</v>
      </c>
      <c r="E7" s="105" t="n">
        <v>211</v>
      </c>
      <c r="F7" s="105" t="n">
        <v>4431</v>
      </c>
      <c r="G7" s="105" t="n">
        <f aca="false">+C7-K7-O7</f>
        <v>102</v>
      </c>
      <c r="H7" s="105" t="n">
        <f aca="false">+D7-L7-P7</f>
        <v>910</v>
      </c>
      <c r="I7" s="105" t="n">
        <f aca="false">+E7-M7-Q7</f>
        <v>80</v>
      </c>
      <c r="J7" s="105" t="n">
        <f aca="false">+F7-N7-R7</f>
        <v>1093</v>
      </c>
      <c r="K7" s="105" t="n">
        <v>805</v>
      </c>
      <c r="L7" s="105" t="n">
        <v>462</v>
      </c>
      <c r="M7" s="105" t="n">
        <v>66</v>
      </c>
      <c r="N7" s="105" t="n">
        <v>1333</v>
      </c>
      <c r="O7" s="105" t="n">
        <v>1210</v>
      </c>
      <c r="P7" s="105" t="n">
        <v>730</v>
      </c>
      <c r="Q7" s="105" t="n">
        <v>65</v>
      </c>
      <c r="R7" s="105" t="n">
        <v>2005</v>
      </c>
      <c r="S7" s="106" t="n">
        <f aca="false">+N7/(N7+R7)*100</f>
        <v>39.9340922708209</v>
      </c>
    </row>
    <row r="8" customFormat="false" ht="12.8" hidden="false" customHeight="false" outlineLevel="0" collapsed="false">
      <c r="A8" s="99" t="n">
        <v>11</v>
      </c>
      <c r="B8" s="100" t="s">
        <v>543</v>
      </c>
      <c r="C8" s="101" t="n">
        <v>3560</v>
      </c>
      <c r="D8" s="101" t="n">
        <v>5655</v>
      </c>
      <c r="E8" s="101" t="n">
        <v>316</v>
      </c>
      <c r="F8" s="101" t="n">
        <v>9531</v>
      </c>
      <c r="G8" s="101" t="n">
        <f aca="false">+C8-K8-O8</f>
        <v>27</v>
      </c>
      <c r="H8" s="101" t="n">
        <f aca="false">+D8-L8-P8</f>
        <v>1386</v>
      </c>
      <c r="I8" s="101" t="n">
        <f aca="false">+E8-M8-Q8</f>
        <v>79</v>
      </c>
      <c r="J8" s="101" t="n">
        <f aca="false">+F8-N8-R8</f>
        <v>1501</v>
      </c>
      <c r="K8" s="101" t="n">
        <v>1848</v>
      </c>
      <c r="L8" s="101" t="n">
        <v>2338</v>
      </c>
      <c r="M8" s="101" t="n">
        <v>119</v>
      </c>
      <c r="N8" s="101" t="n">
        <v>4296</v>
      </c>
      <c r="O8" s="101" t="n">
        <v>1685</v>
      </c>
      <c r="P8" s="101" t="n">
        <v>1931</v>
      </c>
      <c r="Q8" s="101" t="n">
        <v>118</v>
      </c>
      <c r="R8" s="101" t="n">
        <v>3734</v>
      </c>
      <c r="S8" s="102" t="n">
        <f aca="false">+N8/(N8+R8)*100</f>
        <v>53.4993773349938</v>
      </c>
    </row>
    <row r="9" customFormat="false" ht="12.8" hidden="false" customHeight="false" outlineLevel="0" collapsed="false">
      <c r="A9" s="103" t="n">
        <v>28</v>
      </c>
      <c r="B9" s="104" t="s">
        <v>546</v>
      </c>
      <c r="C9" s="105" t="n">
        <v>1906</v>
      </c>
      <c r="D9" s="105" t="n">
        <v>1566</v>
      </c>
      <c r="E9" s="105" t="n">
        <v>287</v>
      </c>
      <c r="F9" s="105" t="n">
        <v>3759</v>
      </c>
      <c r="G9" s="105" t="n">
        <f aca="false">+C9-K9-O9</f>
        <v>43</v>
      </c>
      <c r="H9" s="105" t="n">
        <f aca="false">+D9-L9-P9</f>
        <v>426</v>
      </c>
      <c r="I9" s="105" t="n">
        <f aca="false">+E9-M9-Q9</f>
        <v>135</v>
      </c>
      <c r="J9" s="105" t="n">
        <f aca="false">+F9-N9-R9</f>
        <v>604</v>
      </c>
      <c r="K9" s="105" t="n">
        <v>793</v>
      </c>
      <c r="L9" s="105" t="n">
        <v>524</v>
      </c>
      <c r="M9" s="105" t="n">
        <v>90</v>
      </c>
      <c r="N9" s="105" t="n">
        <v>1407</v>
      </c>
      <c r="O9" s="105" t="n">
        <v>1070</v>
      </c>
      <c r="P9" s="105" t="n">
        <v>616</v>
      </c>
      <c r="Q9" s="105" t="n">
        <v>62</v>
      </c>
      <c r="R9" s="105" t="n">
        <v>1748</v>
      </c>
      <c r="S9" s="106" t="n">
        <f aca="false">+N9/(N9+R9)*100</f>
        <v>44.5958795562599</v>
      </c>
    </row>
    <row r="10" customFormat="false" ht="12.8" hidden="false" customHeight="false" outlineLevel="0" collapsed="false">
      <c r="A10" s="99" t="n">
        <v>75</v>
      </c>
      <c r="B10" s="100" t="s">
        <v>551</v>
      </c>
      <c r="C10" s="101" t="n">
        <v>3291</v>
      </c>
      <c r="D10" s="101" t="n">
        <v>2130</v>
      </c>
      <c r="E10" s="101" t="n">
        <v>473</v>
      </c>
      <c r="F10" s="101" t="n">
        <v>5894</v>
      </c>
      <c r="G10" s="101" t="n">
        <f aca="false">+C10-K10-O10</f>
        <v>89</v>
      </c>
      <c r="H10" s="101" t="n">
        <f aca="false">+D10-L10-P10</f>
        <v>788</v>
      </c>
      <c r="I10" s="101" t="n">
        <f aca="false">+E10-M10-Q10</f>
        <v>113</v>
      </c>
      <c r="J10" s="101" t="n">
        <f aca="false">+F10-N10-R10</f>
        <v>990</v>
      </c>
      <c r="K10" s="101" t="n">
        <v>1444</v>
      </c>
      <c r="L10" s="101" t="n">
        <v>589</v>
      </c>
      <c r="M10" s="101" t="n">
        <v>183</v>
      </c>
      <c r="N10" s="101" t="n">
        <v>2216</v>
      </c>
      <c r="O10" s="101" t="n">
        <v>1758</v>
      </c>
      <c r="P10" s="101" t="n">
        <v>753</v>
      </c>
      <c r="Q10" s="101" t="n">
        <v>177</v>
      </c>
      <c r="R10" s="101" t="n">
        <v>2688</v>
      </c>
      <c r="S10" s="102" t="n">
        <f aca="false">+N10/(N10+R10)*100</f>
        <v>45.1876019575856</v>
      </c>
    </row>
    <row r="11" customFormat="false" ht="12.8" hidden="false" customHeight="false" outlineLevel="0" collapsed="false">
      <c r="A11" s="103" t="n">
        <v>76</v>
      </c>
      <c r="B11" s="104" t="s">
        <v>552</v>
      </c>
      <c r="C11" s="105" t="n">
        <v>3100</v>
      </c>
      <c r="D11" s="105" t="n">
        <v>1402</v>
      </c>
      <c r="E11" s="105" t="n">
        <v>462</v>
      </c>
      <c r="F11" s="105" t="n">
        <v>4964</v>
      </c>
      <c r="G11" s="105" t="n">
        <f aca="false">+C11-K11-O11</f>
        <v>105</v>
      </c>
      <c r="H11" s="105" t="n">
        <f aca="false">+D11-L11-P11</f>
        <v>140</v>
      </c>
      <c r="I11" s="105" t="n">
        <f aca="false">+E11-M11-Q11</f>
        <v>118</v>
      </c>
      <c r="J11" s="105" t="n">
        <f aca="false">+F11-N11-R11</f>
        <v>363</v>
      </c>
      <c r="K11" s="105" t="n">
        <v>1264</v>
      </c>
      <c r="L11" s="105" t="n">
        <v>643</v>
      </c>
      <c r="M11" s="105" t="n">
        <v>144</v>
      </c>
      <c r="N11" s="105" t="n">
        <v>2051</v>
      </c>
      <c r="O11" s="105" t="n">
        <v>1731</v>
      </c>
      <c r="P11" s="105" t="n">
        <v>619</v>
      </c>
      <c r="Q11" s="105" t="n">
        <v>200</v>
      </c>
      <c r="R11" s="105" t="n">
        <v>2550</v>
      </c>
      <c r="S11" s="106" t="n">
        <f aca="false">+N11/(N11+R11)*100</f>
        <v>44.57726581178</v>
      </c>
    </row>
    <row r="12" customFormat="false" ht="12.8" hidden="false" customHeight="false" outlineLevel="0" collapsed="false">
      <c r="A12" s="99" t="n">
        <v>52</v>
      </c>
      <c r="B12" s="100" t="s">
        <v>549</v>
      </c>
      <c r="C12" s="101" t="n">
        <v>1587</v>
      </c>
      <c r="D12" s="101" t="n">
        <v>1134</v>
      </c>
      <c r="E12" s="101" t="n">
        <v>131</v>
      </c>
      <c r="F12" s="101" t="n">
        <v>2852</v>
      </c>
      <c r="G12" s="101" t="n">
        <f aca="false">+C12-K12-O12</f>
        <v>0</v>
      </c>
      <c r="H12" s="101" t="n">
        <f aca="false">+D12-L12-P12</f>
        <v>169</v>
      </c>
      <c r="I12" s="101" t="n">
        <f aca="false">+E12-M12-Q12</f>
        <v>29</v>
      </c>
      <c r="J12" s="101" t="n">
        <f aca="false">+F12-N12-R12</f>
        <v>198</v>
      </c>
      <c r="K12" s="101" t="n">
        <v>656</v>
      </c>
      <c r="L12" s="101" t="n">
        <v>399</v>
      </c>
      <c r="M12" s="101" t="n">
        <v>44</v>
      </c>
      <c r="N12" s="101" t="n">
        <v>1099</v>
      </c>
      <c r="O12" s="101" t="n">
        <v>931</v>
      </c>
      <c r="P12" s="101" t="n">
        <v>566</v>
      </c>
      <c r="Q12" s="101" t="n">
        <v>58</v>
      </c>
      <c r="R12" s="101" t="n">
        <v>1555</v>
      </c>
      <c r="S12" s="102" t="n">
        <f aca="false">+N12/(N12+R12)*100</f>
        <v>41.4091936699322</v>
      </c>
    </row>
    <row r="13" customFormat="false" ht="12.8" hidden="false" customHeight="false" outlineLevel="0" collapsed="false">
      <c r="A13" s="103" t="n">
        <v>93</v>
      </c>
      <c r="B13" s="104" t="s">
        <v>554</v>
      </c>
      <c r="C13" s="105" t="n">
        <v>1873</v>
      </c>
      <c r="D13" s="105" t="n">
        <v>1969</v>
      </c>
      <c r="E13" s="105" t="n">
        <v>317</v>
      </c>
      <c r="F13" s="105" t="n">
        <v>4159</v>
      </c>
      <c r="G13" s="105" t="n">
        <f aca="false">+C13-K13-O13</f>
        <v>25</v>
      </c>
      <c r="H13" s="105" t="n">
        <f aca="false">+D13-L13-P13</f>
        <v>694</v>
      </c>
      <c r="I13" s="105" t="n">
        <f aca="false">+E13-M13-Q13</f>
        <v>239</v>
      </c>
      <c r="J13" s="105" t="n">
        <f aca="false">+F13-N13-R13</f>
        <v>958</v>
      </c>
      <c r="K13" s="105" t="n">
        <v>817</v>
      </c>
      <c r="L13" s="105" t="n">
        <v>516</v>
      </c>
      <c r="M13" s="105" t="n">
        <v>46</v>
      </c>
      <c r="N13" s="105" t="n">
        <v>1379</v>
      </c>
      <c r="O13" s="105" t="n">
        <v>1031</v>
      </c>
      <c r="P13" s="105" t="n">
        <v>759</v>
      </c>
      <c r="Q13" s="105" t="n">
        <v>32</v>
      </c>
      <c r="R13" s="105" t="n">
        <v>1822</v>
      </c>
      <c r="S13" s="106" t="n">
        <f aca="false">+N13/(N13+R13)*100</f>
        <v>43.0802874101843</v>
      </c>
    </row>
    <row r="14" customFormat="false" ht="12.8" hidden="false" customHeight="false" outlineLevel="0" collapsed="false">
      <c r="A14" s="99"/>
      <c r="B14" s="100" t="s">
        <v>132</v>
      </c>
      <c r="C14" s="101" t="n">
        <f aca="false">SUM(C2:C13)</f>
        <v>32583</v>
      </c>
      <c r="D14" s="101" t="n">
        <f aca="false">SUM(D2:D13)</f>
        <v>29013</v>
      </c>
      <c r="E14" s="101" t="n">
        <f aca="false">SUM(E2:E13)</f>
        <v>4141</v>
      </c>
      <c r="F14" s="101" t="n">
        <f aca="false">SUM(F2:F13)</f>
        <v>65738</v>
      </c>
      <c r="G14" s="101" t="n">
        <f aca="false">SUM(G2:G13)</f>
        <v>1281</v>
      </c>
      <c r="H14" s="101" t="n">
        <f aca="false">SUM(H2:H13)</f>
        <v>10099</v>
      </c>
      <c r="I14" s="101" t="n">
        <f aca="false">SUM(I2:I13)</f>
        <v>1808</v>
      </c>
      <c r="J14" s="101" t="n">
        <f aca="false">SUM(J2:J13)</f>
        <v>13199</v>
      </c>
      <c r="K14" s="101" t="n">
        <f aca="false">SUM(K2:K13)</f>
        <v>13749</v>
      </c>
      <c r="L14" s="101" t="n">
        <f aca="false">SUM(L2:L13)</f>
        <v>8864</v>
      </c>
      <c r="M14" s="101" t="n">
        <f aca="false">SUM(M2:M13)</f>
        <v>1126</v>
      </c>
      <c r="N14" s="101" t="n">
        <f aca="false">SUM(N2:N13)</f>
        <v>23729</v>
      </c>
      <c r="O14" s="101" t="n">
        <f aca="false">SUM(O2:O13)</f>
        <v>17553</v>
      </c>
      <c r="P14" s="101" t="n">
        <f aca="false">SUM(P2:P13)</f>
        <v>10050</v>
      </c>
      <c r="Q14" s="101" t="n">
        <f aca="false">SUM(Q2:Q13)</f>
        <v>1207</v>
      </c>
      <c r="R14" s="101" t="n">
        <f aca="false">SUM(R2:R13)</f>
        <v>28810</v>
      </c>
      <c r="S14" s="102" t="n">
        <f aca="false">+N14/(N14+R14)*100</f>
        <v>45.1645444336588</v>
      </c>
    </row>
  </sheetData>
  <autoFilter ref="A1:S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false" showOutlineSymbols="true" defaultGridColor="true" view="normal" topLeftCell="A80" colorId="64" zoomScale="140" zoomScaleNormal="140" zoomScalePageLayoutView="100" workbookViewId="0">
      <selection pane="topLeft" activeCell="G87" activeCellId="0" sqref="G87"/>
    </sheetView>
  </sheetViews>
  <sheetFormatPr defaultColWidth="11.47265625" defaultRowHeight="12.8" customHeight="true" zeroHeight="false" outlineLevelRow="0" outlineLevelCol="0"/>
  <cols>
    <col collapsed="false" customWidth="true" hidden="false" outlineLevel="0" max="1" min="1" style="107" width="11.54"/>
    <col collapsed="false" customWidth="false" hidden="false" outlineLevel="0" max="10" min="8" style="108" width="11.46"/>
  </cols>
  <sheetData>
    <row r="1" customFormat="false" ht="12.8" hidden="false" customHeight="false" outlineLevel="0" collapsed="false">
      <c r="A1" s="109" t="s">
        <v>134</v>
      </c>
      <c r="B1" s="110" t="s">
        <v>634</v>
      </c>
      <c r="C1" s="110" t="s">
        <v>635</v>
      </c>
      <c r="D1" s="110" t="s">
        <v>636</v>
      </c>
      <c r="E1" s="110" t="s">
        <v>637</v>
      </c>
      <c r="F1" s="111" t="s">
        <v>132</v>
      </c>
      <c r="G1" s="111" t="s">
        <v>638</v>
      </c>
      <c r="H1" s="108" t="s">
        <v>639</v>
      </c>
      <c r="I1" s="108" t="s">
        <v>640</v>
      </c>
      <c r="J1" s="108" t="s">
        <v>641</v>
      </c>
      <c r="K1" s="108" t="s">
        <v>642</v>
      </c>
    </row>
    <row r="2" customFormat="false" ht="12.8" hidden="false" customHeight="false" outlineLevel="0" collapsed="false">
      <c r="A2" s="109" t="n">
        <v>43101</v>
      </c>
      <c r="B2" s="111" t="n">
        <v>52000</v>
      </c>
      <c r="C2" s="111" t="n">
        <v>20285.7142857143</v>
      </c>
      <c r="D2" s="111" t="n">
        <v>27428.5714285714</v>
      </c>
      <c r="E2" s="111" t="n">
        <f aca="false">G2-0.8*F2</f>
        <v>9823.57142857142</v>
      </c>
      <c r="F2" s="111" t="n">
        <f aca="false">SUM(B2:D2)</f>
        <v>99714.2857142857</v>
      </c>
      <c r="G2" s="111" t="n">
        <v>89595</v>
      </c>
      <c r="H2" s="108" t="n">
        <v>123343</v>
      </c>
      <c r="I2" s="111" t="n">
        <f aca="false">+H2-F2</f>
        <v>23628.7142857143</v>
      </c>
      <c r="J2" s="112" t="n">
        <v>109805</v>
      </c>
      <c r="K2" s="113" t="n">
        <f aca="false">+F2/H2</f>
        <v>0.808430844995547</v>
      </c>
    </row>
    <row r="3" customFormat="false" ht="12.8" hidden="false" customHeight="false" outlineLevel="0" collapsed="false">
      <c r="A3" s="109" t="n">
        <v>43132</v>
      </c>
      <c r="B3" s="111" t="n">
        <v>51714.2857142857</v>
      </c>
      <c r="C3" s="111" t="n">
        <v>18285.7142857143</v>
      </c>
      <c r="D3" s="111" t="n">
        <v>28857.1428571429</v>
      </c>
      <c r="E3" s="111" t="n">
        <f aca="false">G3-0.8*F3</f>
        <v>12959.2857142857</v>
      </c>
      <c r="F3" s="111" t="n">
        <f aca="false">SUM(B3:D3)</f>
        <v>98857.1428571429</v>
      </c>
      <c r="G3" s="111" t="n">
        <v>92045</v>
      </c>
      <c r="H3" s="108" t="n">
        <v>121401</v>
      </c>
      <c r="I3" s="111" t="n">
        <f aca="false">+H3-F3</f>
        <v>22543.8571428571</v>
      </c>
      <c r="J3" s="112" t="n">
        <v>112630</v>
      </c>
      <c r="K3" s="113" t="n">
        <f aca="false">+F3/H3</f>
        <v>0.814302541635925</v>
      </c>
    </row>
    <row r="4" customFormat="false" ht="12.8" hidden="false" customHeight="false" outlineLevel="0" collapsed="false">
      <c r="A4" s="109" t="n">
        <v>43160</v>
      </c>
      <c r="B4" s="111" t="n">
        <v>50857.1428571429</v>
      </c>
      <c r="C4" s="111" t="n">
        <v>19714.2857142857</v>
      </c>
      <c r="D4" s="111" t="n">
        <v>29142.8571428571</v>
      </c>
      <c r="E4" s="111" t="n">
        <f aca="false">G4-0.8*F4</f>
        <v>15078.5714285714</v>
      </c>
      <c r="F4" s="111" t="n">
        <f aca="false">SUM(B4:D4)</f>
        <v>99714.2857142857</v>
      </c>
      <c r="G4" s="111" t="n">
        <v>94850</v>
      </c>
      <c r="H4" s="108" t="n">
        <v>122647</v>
      </c>
      <c r="I4" s="111" t="n">
        <f aca="false">+H4-F4</f>
        <v>22932.7142857143</v>
      </c>
      <c r="J4" s="112" t="n">
        <v>116440</v>
      </c>
      <c r="K4" s="113" t="n">
        <f aca="false">+F4/H4</f>
        <v>0.813018546840002</v>
      </c>
    </row>
    <row r="5" customFormat="false" ht="12.8" hidden="false" customHeight="false" outlineLevel="0" collapsed="false">
      <c r="A5" s="109" t="n">
        <v>43191</v>
      </c>
      <c r="B5" s="111" t="n">
        <v>53142.8571428571</v>
      </c>
      <c r="C5" s="111" t="n">
        <v>20285.7142857143</v>
      </c>
      <c r="D5" s="111" t="n">
        <v>25714.2857142857</v>
      </c>
      <c r="E5" s="111" t="n">
        <f aca="false">G5-0.8*F5</f>
        <v>21495.7142857143</v>
      </c>
      <c r="F5" s="111" t="n">
        <f aca="false">SUM(B5:D5)</f>
        <v>99142.8571428571</v>
      </c>
      <c r="G5" s="111" t="n">
        <v>100810</v>
      </c>
      <c r="H5" s="108" t="n">
        <v>124176</v>
      </c>
      <c r="I5" s="111" t="n">
        <f aca="false">+H5-F5</f>
        <v>25033.1428571429</v>
      </c>
      <c r="J5" s="112" t="n">
        <v>122970</v>
      </c>
      <c r="K5" s="113" t="n">
        <f aca="false">+F5/H5</f>
        <v>0.798405949159718</v>
      </c>
    </row>
    <row r="6" customFormat="false" ht="12.8" hidden="false" customHeight="false" outlineLevel="0" collapsed="false">
      <c r="A6" s="109" t="n">
        <v>43221</v>
      </c>
      <c r="B6" s="111" t="n">
        <v>54000</v>
      </c>
      <c r="C6" s="111" t="n">
        <v>21428.5714285714</v>
      </c>
      <c r="D6" s="111" t="n">
        <v>27428.5714285714</v>
      </c>
      <c r="E6" s="111" t="n">
        <f aca="false">G6-0.8*F6</f>
        <v>22624.2857142858</v>
      </c>
      <c r="F6" s="111" t="n">
        <f aca="false">SUM(B6:D6)</f>
        <v>102857.142857143</v>
      </c>
      <c r="G6" s="111" t="n">
        <v>104910</v>
      </c>
      <c r="H6" s="108" t="n">
        <v>127593</v>
      </c>
      <c r="I6" s="111" t="n">
        <f aca="false">+H6-F6</f>
        <v>24735.8571428572</v>
      </c>
      <c r="J6" s="112" t="n">
        <v>127620</v>
      </c>
      <c r="K6" s="113" t="n">
        <f aca="false">+F6/H6</f>
        <v>0.806134684952488</v>
      </c>
    </row>
    <row r="7" customFormat="false" ht="12.8" hidden="false" customHeight="false" outlineLevel="0" collapsed="false">
      <c r="A7" s="109" t="n">
        <v>43252</v>
      </c>
      <c r="B7" s="111" t="n">
        <v>57142.8571428571</v>
      </c>
      <c r="C7" s="111" t="n">
        <v>20285.7142857143</v>
      </c>
      <c r="D7" s="111" t="n">
        <v>26000</v>
      </c>
      <c r="E7" s="111" t="n">
        <f aca="false">G7-0.8*F7</f>
        <v>24212.1428571429</v>
      </c>
      <c r="F7" s="111" t="n">
        <f aca="false">SUM(B7:D7)</f>
        <v>103428.571428571</v>
      </c>
      <c r="G7" s="111" t="n">
        <v>106955</v>
      </c>
      <c r="H7" s="108" t="n">
        <v>128440</v>
      </c>
      <c r="I7" s="111" t="n">
        <f aca="false">+H7-F7</f>
        <v>25011.4285714286</v>
      </c>
      <c r="J7" s="112" t="n">
        <v>129945</v>
      </c>
      <c r="K7" s="113" t="n">
        <f aca="false">+F7/H7</f>
        <v>0.80526760688704</v>
      </c>
    </row>
    <row r="8" customFormat="false" ht="12.8" hidden="false" customHeight="false" outlineLevel="0" collapsed="false">
      <c r="A8" s="109" t="n">
        <v>43282</v>
      </c>
      <c r="B8" s="111" t="n">
        <v>58285.7142857143</v>
      </c>
      <c r="C8" s="111" t="n">
        <v>20857.1428571429</v>
      </c>
      <c r="D8" s="111" t="n">
        <v>26000</v>
      </c>
      <c r="E8" s="111" t="n">
        <f aca="false">G8-0.8*F8</f>
        <v>23355.7142857142</v>
      </c>
      <c r="F8" s="111" t="n">
        <f aca="false">SUM(B8:D8)</f>
        <v>105142.857142857</v>
      </c>
      <c r="G8" s="111" t="n">
        <v>107470</v>
      </c>
      <c r="H8" s="108" t="n">
        <v>130518</v>
      </c>
      <c r="I8" s="111" t="n">
        <f aca="false">+H8-F8</f>
        <v>25375.1428571428</v>
      </c>
      <c r="J8" s="112" t="n">
        <v>130715</v>
      </c>
      <c r="K8" s="113" t="n">
        <f aca="false">+F8/H8</f>
        <v>0.805581277240359</v>
      </c>
    </row>
    <row r="9" customFormat="false" ht="12.8" hidden="false" customHeight="false" outlineLevel="0" collapsed="false">
      <c r="A9" s="109" t="n">
        <v>43313</v>
      </c>
      <c r="B9" s="111" t="n">
        <v>59714.2857142857</v>
      </c>
      <c r="C9" s="111" t="n">
        <v>20571.4285714286</v>
      </c>
      <c r="D9" s="111" t="n">
        <v>26571.4285714286</v>
      </c>
      <c r="E9" s="111" t="n">
        <f aca="false">G9-0.8*F9</f>
        <v>24889.2857142857</v>
      </c>
      <c r="F9" s="111" t="n">
        <f aca="false">SUM(B9:D9)</f>
        <v>106857.142857143</v>
      </c>
      <c r="G9" s="111" t="n">
        <v>110375</v>
      </c>
      <c r="H9" s="108" t="n">
        <v>131871</v>
      </c>
      <c r="I9" s="111" t="n">
        <f aca="false">+H9-F9</f>
        <v>25013.8571428571</v>
      </c>
      <c r="J9" s="112" t="n">
        <v>134390</v>
      </c>
      <c r="K9" s="113" t="n">
        <f aca="false">+F9/H9</f>
        <v>0.810315708966664</v>
      </c>
    </row>
    <row r="10" customFormat="false" ht="12.8" hidden="false" customHeight="false" outlineLevel="0" collapsed="false">
      <c r="A10" s="109" t="n">
        <v>43344</v>
      </c>
      <c r="B10" s="111" t="n">
        <v>60571.4285714286</v>
      </c>
      <c r="C10" s="111" t="n">
        <v>22857.1428571429</v>
      </c>
      <c r="D10" s="111" t="n">
        <v>26285.7142857143</v>
      </c>
      <c r="E10" s="111" t="n">
        <f aca="false">G10-0.8*F10</f>
        <v>25098.5714285713</v>
      </c>
      <c r="F10" s="111" t="n">
        <f aca="false">SUM(B10:D10)</f>
        <v>109714.285714286</v>
      </c>
      <c r="G10" s="111" t="n">
        <v>112870</v>
      </c>
      <c r="H10" s="108" t="n">
        <v>134988</v>
      </c>
      <c r="I10" s="111" t="n">
        <f aca="false">+H10-F10</f>
        <v>25273.7142857142</v>
      </c>
      <c r="J10" s="112" t="n">
        <v>137585</v>
      </c>
      <c r="K10" s="113" t="n">
        <f aca="false">+F10/H10</f>
        <v>0.812770658979212</v>
      </c>
    </row>
    <row r="11" customFormat="false" ht="12.8" hidden="false" customHeight="false" outlineLevel="0" collapsed="false">
      <c r="A11" s="109" t="n">
        <v>43374</v>
      </c>
      <c r="B11" s="111" t="n">
        <v>62571.4285714286</v>
      </c>
      <c r="C11" s="111" t="n">
        <v>22857.1428571429</v>
      </c>
      <c r="D11" s="111" t="n">
        <v>22857.1428571429</v>
      </c>
      <c r="E11" s="111" t="n">
        <f aca="false">G11-0.8*F11</f>
        <v>28526.4285714285</v>
      </c>
      <c r="F11" s="111" t="n">
        <f aca="false">SUM(B11:D11)</f>
        <v>108285.714285714</v>
      </c>
      <c r="G11" s="111" t="n">
        <v>115155</v>
      </c>
      <c r="H11" s="108" t="n">
        <v>134661</v>
      </c>
      <c r="I11" s="111" t="n">
        <f aca="false">+H11-F11</f>
        <v>26375.2857142856</v>
      </c>
      <c r="J11" s="112" t="n">
        <v>140550</v>
      </c>
      <c r="K11" s="113" t="n">
        <f aca="false">+F11/H11</f>
        <v>0.804135676147618</v>
      </c>
    </row>
    <row r="12" customFormat="false" ht="12.8" hidden="false" customHeight="false" outlineLevel="0" collapsed="false">
      <c r="A12" s="109" t="n">
        <v>43405</v>
      </c>
      <c r="B12" s="111" t="n">
        <v>64000</v>
      </c>
      <c r="C12" s="111" t="n">
        <v>24285.7142857143</v>
      </c>
      <c r="D12" s="111" t="n">
        <v>24571.4285714286</v>
      </c>
      <c r="E12" s="111" t="n">
        <f aca="false">G12-0.8*F12</f>
        <v>27224.2857142857</v>
      </c>
      <c r="F12" s="111" t="n">
        <f aca="false">SUM(B12:D12)</f>
        <v>112857.142857143</v>
      </c>
      <c r="G12" s="111" t="n">
        <v>117510</v>
      </c>
      <c r="H12" s="108" t="n">
        <v>139919</v>
      </c>
      <c r="I12" s="111" t="n">
        <f aca="false">+H12-F12</f>
        <v>27061.8571428571</v>
      </c>
      <c r="J12" s="112" t="n">
        <v>143495</v>
      </c>
      <c r="K12" s="113" t="n">
        <f aca="false">+F12/H12</f>
        <v>0.806589118398094</v>
      </c>
    </row>
    <row r="13" customFormat="false" ht="12.8" hidden="false" customHeight="false" outlineLevel="0" collapsed="false">
      <c r="A13" s="109" t="n">
        <v>43435</v>
      </c>
      <c r="B13" s="111" t="n">
        <v>65142.8571428571</v>
      </c>
      <c r="C13" s="111" t="n">
        <v>23428.5714285714</v>
      </c>
      <c r="D13" s="111" t="n">
        <v>25714.2857142857</v>
      </c>
      <c r="E13" s="111" t="n">
        <f aca="false">G13-0.8*F13</f>
        <v>25606.4285714286</v>
      </c>
      <c r="F13" s="111" t="n">
        <f aca="false">SUM(B13:D13)</f>
        <v>114285.714285714</v>
      </c>
      <c r="G13" s="111" t="n">
        <v>117035</v>
      </c>
      <c r="H13" s="108" t="n">
        <v>141968</v>
      </c>
      <c r="I13" s="111" t="n">
        <f aca="false">+H13-F13</f>
        <v>27682.2857142858</v>
      </c>
      <c r="J13" s="112" t="n">
        <v>142970</v>
      </c>
      <c r="K13" s="113" t="n">
        <f aca="false">+F13/H13</f>
        <v>0.805010384633961</v>
      </c>
    </row>
    <row r="14" customFormat="false" ht="12.8" hidden="false" customHeight="false" outlineLevel="0" collapsed="false">
      <c r="A14" s="109" t="n">
        <v>43466</v>
      </c>
      <c r="B14" s="110" t="n">
        <v>60465.1162790698</v>
      </c>
      <c r="C14" s="110" t="n">
        <v>21860.4651162791</v>
      </c>
      <c r="D14" s="110" t="n">
        <v>26511.6279069767</v>
      </c>
      <c r="E14" s="111" t="n">
        <f aca="false">G14-0.8*F14</f>
        <v>33585.2325581395</v>
      </c>
      <c r="F14" s="111" t="n">
        <f aca="false">SUM(B14:D14)</f>
        <v>108837.209302326</v>
      </c>
      <c r="G14" s="111" t="n">
        <v>120655</v>
      </c>
      <c r="H14" s="114" t="n">
        <v>141449</v>
      </c>
      <c r="I14" s="111" t="n">
        <f aca="false">+H14-F14</f>
        <v>32611.7906976744</v>
      </c>
      <c r="J14" s="112" t="n">
        <v>147265</v>
      </c>
      <c r="K14" s="113" t="n">
        <f aca="false">+F14/H14</f>
        <v>0.769444883331276</v>
      </c>
    </row>
    <row r="15" customFormat="false" ht="12.8" hidden="false" customHeight="false" outlineLevel="0" collapsed="false">
      <c r="A15" s="109" t="n">
        <v>43497</v>
      </c>
      <c r="B15" s="110" t="n">
        <v>63255.8139534884</v>
      </c>
      <c r="C15" s="110" t="n">
        <v>22325.5813953488</v>
      </c>
      <c r="D15" s="110" t="n">
        <v>25116.2790697674</v>
      </c>
      <c r="E15" s="111" t="n">
        <f aca="false">G15-0.8*F15</f>
        <v>33816.8604651163</v>
      </c>
      <c r="F15" s="111" t="n">
        <f aca="false">SUM(B15:D15)</f>
        <v>110697.674418605</v>
      </c>
      <c r="G15" s="111" t="n">
        <v>122375</v>
      </c>
      <c r="H15" s="114" t="n">
        <v>144370</v>
      </c>
      <c r="I15" s="111" t="n">
        <f aca="false">+H15-F15</f>
        <v>33672.3255813954</v>
      </c>
      <c r="J15" s="112" t="n">
        <v>148160</v>
      </c>
      <c r="K15" s="113" t="n">
        <f aca="false">+F15/H15</f>
        <v>0.766763693416947</v>
      </c>
    </row>
    <row r="16" customFormat="false" ht="12.8" hidden="false" customHeight="false" outlineLevel="0" collapsed="false">
      <c r="A16" s="109" t="n">
        <v>43525</v>
      </c>
      <c r="B16" s="110" t="n">
        <v>63720.9302325581</v>
      </c>
      <c r="C16" s="110" t="n">
        <v>23255.8139534884</v>
      </c>
      <c r="D16" s="110" t="n">
        <v>26046.511627907</v>
      </c>
      <c r="E16" s="111" t="n">
        <f aca="false">G16-0.8*F16</f>
        <v>35181.3953488372</v>
      </c>
      <c r="F16" s="111" t="n">
        <f aca="false">SUM(B16:D16)</f>
        <v>113023.255813954</v>
      </c>
      <c r="G16" s="111" t="n">
        <v>125600</v>
      </c>
      <c r="H16" s="114" t="n">
        <v>148635</v>
      </c>
      <c r="I16" s="111" t="n">
        <f aca="false">+H16-F16</f>
        <v>35611.7441860465</v>
      </c>
      <c r="J16" s="112" t="n">
        <v>151850</v>
      </c>
      <c r="K16" s="113" t="n">
        <f aca="false">+F16/H16</f>
        <v>0.760408085672644</v>
      </c>
    </row>
    <row r="17" customFormat="false" ht="12.8" hidden="false" customHeight="false" outlineLevel="0" collapsed="false">
      <c r="A17" s="109" t="n">
        <v>43556</v>
      </c>
      <c r="B17" s="110" t="n">
        <v>64651.1627906977</v>
      </c>
      <c r="C17" s="110" t="n">
        <v>23255.8139534884</v>
      </c>
      <c r="D17" s="110" t="n">
        <v>26511.6279069767</v>
      </c>
      <c r="E17" s="111" t="n">
        <f aca="false">G17-0.8*F17</f>
        <v>34810.1162790697</v>
      </c>
      <c r="F17" s="111" t="n">
        <f aca="false">SUM(B17:D17)</f>
        <v>114418.604651163</v>
      </c>
      <c r="G17" s="111" t="n">
        <v>126345</v>
      </c>
      <c r="H17" s="114" t="n">
        <v>150322</v>
      </c>
      <c r="I17" s="111" t="n">
        <f aca="false">+H17-F17</f>
        <v>35903.3953488372</v>
      </c>
      <c r="J17" s="112" t="n">
        <v>152015</v>
      </c>
      <c r="K17" s="113" t="n">
        <f aca="false">+F17/H17</f>
        <v>0.761156747855689</v>
      </c>
    </row>
    <row r="18" customFormat="false" ht="12.8" hidden="false" customHeight="false" outlineLevel="0" collapsed="false">
      <c r="A18" s="109" t="n">
        <v>43586</v>
      </c>
      <c r="B18" s="110" t="n">
        <v>63255.8139534884</v>
      </c>
      <c r="C18" s="110" t="n">
        <v>23255.8139534884</v>
      </c>
      <c r="D18" s="110" t="n">
        <v>26511.6279069767</v>
      </c>
      <c r="E18" s="111" t="n">
        <f aca="false">G18-0.8*F18</f>
        <v>38756.3953488372</v>
      </c>
      <c r="F18" s="111" t="n">
        <f aca="false">SUM(B18:D18)</f>
        <v>113023.255813954</v>
      </c>
      <c r="G18" s="111" t="n">
        <v>129175</v>
      </c>
      <c r="H18" s="114" t="n">
        <v>150359</v>
      </c>
      <c r="I18" s="111" t="n">
        <f aca="false">+H18-F18</f>
        <v>37335.7441860465</v>
      </c>
      <c r="J18" s="112" t="n">
        <v>154075</v>
      </c>
      <c r="K18" s="113" t="n">
        <f aca="false">+F18/H18</f>
        <v>0.751689328965699</v>
      </c>
    </row>
    <row r="19" customFormat="false" ht="12.8" hidden="false" customHeight="false" outlineLevel="0" collapsed="false">
      <c r="A19" s="109" t="n">
        <v>43617</v>
      </c>
      <c r="B19" s="110" t="n">
        <v>64651.1627906977</v>
      </c>
      <c r="C19" s="110" t="n">
        <v>22790.6976744186</v>
      </c>
      <c r="D19" s="110" t="n">
        <v>26976.7441860465</v>
      </c>
      <c r="E19" s="111" t="n">
        <f aca="false">G19-0.8*F19</f>
        <v>39955.1162790697</v>
      </c>
      <c r="F19" s="111" t="n">
        <f aca="false">SUM(B19:D19)</f>
        <v>114418.604651163</v>
      </c>
      <c r="G19" s="111" t="n">
        <v>131490</v>
      </c>
      <c r="H19" s="114" t="n">
        <v>149773</v>
      </c>
      <c r="I19" s="111" t="n">
        <f aca="false">+H19-F19</f>
        <v>35354.3953488372</v>
      </c>
      <c r="J19" s="112" t="n">
        <v>155995</v>
      </c>
      <c r="K19" s="113" t="n">
        <f aca="false">+F19/H19</f>
        <v>0.76394680383756</v>
      </c>
    </row>
    <row r="20" customFormat="false" ht="12.8" hidden="false" customHeight="false" outlineLevel="0" collapsed="false">
      <c r="A20" s="109" t="n">
        <v>43647</v>
      </c>
      <c r="B20" s="110" t="n">
        <v>65116.2790697674</v>
      </c>
      <c r="C20" s="110" t="n">
        <v>23255.8139534884</v>
      </c>
      <c r="D20" s="110" t="n">
        <v>28837.2093023256</v>
      </c>
      <c r="E20" s="111" t="n">
        <f aca="false">G20-0.8*F20</f>
        <v>38777.5581395349</v>
      </c>
      <c r="F20" s="111" t="n">
        <f aca="false">SUM(B20:D20)</f>
        <v>117209.302325581</v>
      </c>
      <c r="G20" s="111" t="n">
        <v>132545</v>
      </c>
      <c r="H20" s="114" t="n">
        <v>151886</v>
      </c>
      <c r="I20" s="111" t="n">
        <f aca="false">+H20-F20</f>
        <v>34676.6976744186</v>
      </c>
      <c r="J20" s="112" t="n">
        <v>156715</v>
      </c>
      <c r="K20" s="113" t="n">
        <f aca="false">+F20/H20</f>
        <v>0.771692600539756</v>
      </c>
    </row>
    <row r="21" customFormat="false" ht="12.8" hidden="false" customHeight="false" outlineLevel="0" collapsed="false">
      <c r="A21" s="109" t="n">
        <v>43678</v>
      </c>
      <c r="B21" s="110" t="n">
        <v>63720.9302325581</v>
      </c>
      <c r="C21" s="110" t="n">
        <v>21860.4651162791</v>
      </c>
      <c r="D21" s="110" t="n">
        <v>28837.2093023256</v>
      </c>
      <c r="E21" s="111" t="n">
        <f aca="false">G21-0.8*F21</f>
        <v>42205.1162790697</v>
      </c>
      <c r="F21" s="111" t="n">
        <f aca="false">SUM(B21:D21)</f>
        <v>114418.604651163</v>
      </c>
      <c r="G21" s="111" t="n">
        <v>133740</v>
      </c>
      <c r="H21" s="114" t="n">
        <v>151016</v>
      </c>
      <c r="I21" s="111" t="n">
        <f aca="false">+H21-F21</f>
        <v>36597.3953488372</v>
      </c>
      <c r="J21" s="112" t="n">
        <v>157845</v>
      </c>
      <c r="K21" s="113" t="n">
        <f aca="false">+F21/H21</f>
        <v>0.75765882192061</v>
      </c>
    </row>
    <row r="22" customFormat="false" ht="12.8" hidden="false" customHeight="false" outlineLevel="0" collapsed="false">
      <c r="A22" s="109" t="n">
        <v>43709</v>
      </c>
      <c r="B22" s="110" t="n">
        <v>66976.7441860465</v>
      </c>
      <c r="C22" s="110" t="n">
        <v>21395.3488372093</v>
      </c>
      <c r="D22" s="110" t="n">
        <v>27441.8604651163</v>
      </c>
      <c r="E22" s="111" t="n">
        <f aca="false">G22-0.8*F22</f>
        <v>41478.8372093023</v>
      </c>
      <c r="F22" s="111" t="n">
        <f aca="false">SUM(B22:D22)</f>
        <v>115813.953488372</v>
      </c>
      <c r="G22" s="111" t="n">
        <v>134130</v>
      </c>
      <c r="H22" s="114" t="n">
        <v>150799</v>
      </c>
      <c r="I22" s="111" t="n">
        <f aca="false">+H22-F22</f>
        <v>34985.0465116279</v>
      </c>
      <c r="J22" s="112" t="n">
        <v>157785</v>
      </c>
      <c r="K22" s="113" t="n">
        <f aca="false">+F22/H22</f>
        <v>0.768002131899894</v>
      </c>
    </row>
    <row r="23" customFormat="false" ht="12.8" hidden="false" customHeight="false" outlineLevel="0" collapsed="false">
      <c r="A23" s="109" t="n">
        <v>43739</v>
      </c>
      <c r="B23" s="110" t="n">
        <v>66046.511627907</v>
      </c>
      <c r="C23" s="110" t="n">
        <v>20465.1162790698</v>
      </c>
      <c r="D23" s="110" t="n">
        <v>29767.4418604651</v>
      </c>
      <c r="E23" s="111" t="n">
        <f aca="false">G23-0.8*F23</f>
        <v>42561.7441860465</v>
      </c>
      <c r="F23" s="111" t="n">
        <f aca="false">SUM(B23:D23)</f>
        <v>116279.069767442</v>
      </c>
      <c r="G23" s="111" t="n">
        <v>135585</v>
      </c>
      <c r="H23" s="114" t="n">
        <v>152923</v>
      </c>
      <c r="I23" s="111" t="n">
        <f aca="false">+H23-F23</f>
        <v>36643.9302325581</v>
      </c>
      <c r="J23" s="112" t="n">
        <v>158930</v>
      </c>
      <c r="K23" s="113" t="n">
        <f aca="false">+F23/H23</f>
        <v>0.760376593236086</v>
      </c>
    </row>
    <row r="24" customFormat="false" ht="12.8" hidden="false" customHeight="false" outlineLevel="0" collapsed="false">
      <c r="A24" s="109" t="n">
        <v>43770</v>
      </c>
      <c r="B24" s="110" t="n">
        <v>65581.3953488372</v>
      </c>
      <c r="C24" s="110" t="n">
        <v>19534.8837209302</v>
      </c>
      <c r="D24" s="110" t="n">
        <v>28372.0930232558</v>
      </c>
      <c r="E24" s="111" t="n">
        <f aca="false">G24-0.8*F24</f>
        <v>45919.3023255814</v>
      </c>
      <c r="F24" s="111" t="n">
        <f aca="false">SUM(B24:D24)</f>
        <v>113488.372093023</v>
      </c>
      <c r="G24" s="111" t="n">
        <v>136710</v>
      </c>
      <c r="H24" s="114" t="n">
        <v>152326</v>
      </c>
      <c r="I24" s="111" t="n">
        <f aca="false">+H24-F24</f>
        <v>38837.6279069768</v>
      </c>
      <c r="J24" s="112" t="n">
        <v>159915</v>
      </c>
      <c r="K24" s="113" t="n">
        <f aca="false">+F24/H24</f>
        <v>0.745036120511424</v>
      </c>
    </row>
    <row r="25" customFormat="false" ht="12.8" hidden="false" customHeight="false" outlineLevel="0" collapsed="false">
      <c r="A25" s="109" t="n">
        <v>43800</v>
      </c>
      <c r="B25" s="110" t="n">
        <v>67441.8604651163</v>
      </c>
      <c r="C25" s="110" t="n">
        <v>19534.8837209302</v>
      </c>
      <c r="D25" s="110" t="n">
        <v>28372.0930232558</v>
      </c>
      <c r="E25" s="111" t="n">
        <f aca="false">G25-0.8*F25</f>
        <v>45495.9302325582</v>
      </c>
      <c r="F25" s="111" t="n">
        <f aca="false">SUM(B25:D25)</f>
        <v>115348.837209302</v>
      </c>
      <c r="G25" s="111" t="n">
        <v>137775</v>
      </c>
      <c r="H25" s="114" t="n">
        <v>151386</v>
      </c>
      <c r="I25" s="111" t="n">
        <f aca="false">+H25-F25</f>
        <v>36037.1627906977</v>
      </c>
      <c r="J25" s="112" t="n">
        <v>160785</v>
      </c>
      <c r="K25" s="113" t="n">
        <f aca="false">+F25/H25</f>
        <v>0.761951813307058</v>
      </c>
    </row>
    <row r="26" customFormat="false" ht="12.8" hidden="false" customHeight="false" outlineLevel="0" collapsed="false">
      <c r="A26" s="115" t="n">
        <f aca="false">EDATE(A25,1)</f>
        <v>43831</v>
      </c>
      <c r="B26" s="116" t="n">
        <v>68000</v>
      </c>
      <c r="C26" s="116" t="n">
        <v>20266.6666666667</v>
      </c>
      <c r="D26" s="116" t="n">
        <v>24533.3333333333</v>
      </c>
      <c r="E26" s="111" t="n">
        <f aca="false">G26-0.8*F26</f>
        <v>36375</v>
      </c>
      <c r="F26" s="111" t="n">
        <f aca="false">SUM(B26:D26)</f>
        <v>112800</v>
      </c>
      <c r="G26" s="111" t="n">
        <v>126615</v>
      </c>
      <c r="H26" s="114" t="n">
        <v>151628</v>
      </c>
      <c r="I26" s="111" t="n">
        <f aca="false">+H26-F26</f>
        <v>38828</v>
      </c>
      <c r="J26" s="112" t="n">
        <v>160750</v>
      </c>
      <c r="K26" s="113" t="n">
        <f aca="false">+F26/H26</f>
        <v>0.743925923971826</v>
      </c>
    </row>
    <row r="27" customFormat="false" ht="12.8" hidden="false" customHeight="false" outlineLevel="0" collapsed="false">
      <c r="A27" s="115" t="n">
        <f aca="false">EDATE(A26,1)</f>
        <v>43862</v>
      </c>
      <c r="B27" s="116" t="n">
        <v>68000</v>
      </c>
      <c r="C27" s="116" t="n">
        <v>22133.3333333333</v>
      </c>
      <c r="D27" s="116" t="n">
        <v>23733.3333333333</v>
      </c>
      <c r="E27" s="111" t="n">
        <f aca="false">G27-0.8*F27</f>
        <v>49216.6666666667</v>
      </c>
      <c r="F27" s="111" t="n">
        <f aca="false">SUM(B27:D27)</f>
        <v>113866.666666667</v>
      </c>
      <c r="G27" s="111" t="n">
        <v>140310</v>
      </c>
      <c r="H27" s="114" t="n">
        <v>152203</v>
      </c>
      <c r="I27" s="111" t="n">
        <f aca="false">+H27-F27</f>
        <v>38336.3333333334</v>
      </c>
      <c r="J27" s="112" t="n">
        <v>163685</v>
      </c>
      <c r="K27" s="113" t="n">
        <f aca="false">+F27/H27</f>
        <v>0.748123668171236</v>
      </c>
    </row>
    <row r="28" customFormat="false" ht="12.8" hidden="false" customHeight="false" outlineLevel="0" collapsed="false">
      <c r="A28" s="115" t="n">
        <f aca="false">EDATE(A27,1)</f>
        <v>43891</v>
      </c>
      <c r="B28" s="116" t="n">
        <v>68000</v>
      </c>
      <c r="C28" s="116" t="n">
        <v>18133.3333333333</v>
      </c>
      <c r="D28" s="116" t="n">
        <v>24800</v>
      </c>
      <c r="E28" s="111" t="n">
        <f aca="false">G28-0.8*F28</f>
        <v>51743.3333333334</v>
      </c>
      <c r="F28" s="111" t="n">
        <f aca="false">SUM(B28:D28)</f>
        <v>110933.333333333</v>
      </c>
      <c r="G28" s="111" t="n">
        <v>140490</v>
      </c>
      <c r="H28" s="114" t="n">
        <v>149903</v>
      </c>
      <c r="I28" s="111" t="n">
        <f aca="false">+H28-F28</f>
        <v>38969.6666666667</v>
      </c>
      <c r="J28" s="112" t="n">
        <v>163550</v>
      </c>
      <c r="K28" s="113" t="n">
        <f aca="false">+F28/H28</f>
        <v>0.740034110947301</v>
      </c>
    </row>
    <row r="29" customFormat="false" ht="12.8" hidden="false" customHeight="false" outlineLevel="0" collapsed="false">
      <c r="A29" s="115" t="n">
        <f aca="false">EDATE(A28,1)</f>
        <v>43922</v>
      </c>
      <c r="B29" s="116" t="n">
        <v>68000</v>
      </c>
      <c r="C29" s="116" t="n">
        <v>17333.3333333333</v>
      </c>
      <c r="D29" s="116" t="n">
        <v>24800</v>
      </c>
      <c r="E29" s="111" t="n">
        <f aca="false">G29-0.8*F29</f>
        <v>52568.3333333334</v>
      </c>
      <c r="F29" s="111" t="n">
        <f aca="false">SUM(B29:D29)</f>
        <v>110133.333333333</v>
      </c>
      <c r="G29" s="111" t="n">
        <v>140675</v>
      </c>
      <c r="H29" s="114" t="n">
        <v>147078</v>
      </c>
      <c r="I29" s="111" t="n">
        <f aca="false">+H29-F29</f>
        <v>36944.6666666667</v>
      </c>
      <c r="J29" s="112" t="n">
        <v>163385</v>
      </c>
      <c r="K29" s="113" t="n">
        <f aca="false">+F29/H29</f>
        <v>0.748809021970202</v>
      </c>
    </row>
    <row r="30" customFormat="false" ht="12.8" hidden="false" customHeight="false" outlineLevel="0" collapsed="false">
      <c r="A30" s="115" t="n">
        <f aca="false">EDATE(A29,1)</f>
        <v>43952</v>
      </c>
      <c r="B30" s="116" t="n">
        <v>73866.6666666667</v>
      </c>
      <c r="C30" s="116" t="n">
        <v>17333.3333333333</v>
      </c>
      <c r="D30" s="116" t="n">
        <v>21866.6666666667</v>
      </c>
      <c r="E30" s="111" t="n">
        <f aca="false">G30-0.8*F30</f>
        <v>51921.6666666666</v>
      </c>
      <c r="F30" s="111" t="n">
        <f aca="false">SUM(B30:D30)</f>
        <v>113066.666666667</v>
      </c>
      <c r="G30" s="111" t="n">
        <v>142375</v>
      </c>
      <c r="H30" s="114" t="n">
        <v>152642</v>
      </c>
      <c r="I30" s="111" t="n">
        <f aca="false">+H30-F30</f>
        <v>39575.3333333333</v>
      </c>
      <c r="J30" s="112" t="n">
        <v>165650</v>
      </c>
      <c r="K30" s="113" t="n">
        <f aca="false">+F30/H30</f>
        <v>0.740731035145417</v>
      </c>
    </row>
    <row r="31" customFormat="false" ht="12.8" hidden="false" customHeight="false" outlineLevel="0" collapsed="false">
      <c r="A31" s="115" t="n">
        <f aca="false">EDATE(A30,1)</f>
        <v>43983</v>
      </c>
      <c r="B31" s="116" t="n">
        <v>70933.3333333333</v>
      </c>
      <c r="C31" s="116" t="n">
        <v>21866.6666666667</v>
      </c>
      <c r="D31" s="116" t="n">
        <v>17333.3333333333</v>
      </c>
      <c r="E31" s="111" t="n">
        <f aca="false">G31-0.8*F31</f>
        <v>50173.3333333334</v>
      </c>
      <c r="F31" s="111" t="n">
        <f aca="false">SUM(B31:D31)</f>
        <v>110133.333333333</v>
      </c>
      <c r="G31" s="111" t="n">
        <v>138280</v>
      </c>
      <c r="H31" s="114" t="n">
        <v>150536</v>
      </c>
      <c r="I31" s="111" t="n">
        <f aca="false">+H31-F31</f>
        <v>40402.6666666667</v>
      </c>
      <c r="J31" s="112" t="n">
        <v>161805</v>
      </c>
      <c r="K31" s="113" t="n">
        <f aca="false">+F31/H31</f>
        <v>0.731607943171954</v>
      </c>
    </row>
    <row r="32" customFormat="false" ht="12.8" hidden="false" customHeight="false" outlineLevel="0" collapsed="false">
      <c r="A32" s="115" t="n">
        <f aca="false">EDATE(A31,1)</f>
        <v>44013</v>
      </c>
      <c r="B32" s="116" t="n">
        <v>73333.3333333333</v>
      </c>
      <c r="C32" s="116" t="n">
        <v>20533.3333333333</v>
      </c>
      <c r="D32" s="116" t="n">
        <v>17866.6666666667</v>
      </c>
      <c r="E32" s="111" t="n">
        <f aca="false">G32-0.8*F32</f>
        <v>47963.3333333334</v>
      </c>
      <c r="F32" s="111" t="n">
        <f aca="false">SUM(B32:D32)</f>
        <v>111733.333333333</v>
      </c>
      <c r="G32" s="111" t="n">
        <v>137350</v>
      </c>
      <c r="H32" s="114" t="n">
        <v>149889</v>
      </c>
      <c r="I32" s="111" t="n">
        <f aca="false">+H32-F32</f>
        <v>38155.6666666667</v>
      </c>
      <c r="J32" s="112" t="n">
        <v>161085</v>
      </c>
      <c r="K32" s="113" t="n">
        <f aca="false">+F32/H32</f>
        <v>0.745440514869892</v>
      </c>
    </row>
    <row r="33" customFormat="false" ht="12.8" hidden="false" customHeight="false" outlineLevel="0" collapsed="false">
      <c r="A33" s="115" t="n">
        <f aca="false">EDATE(A32,1)</f>
        <v>44044</v>
      </c>
      <c r="B33" s="116" t="n">
        <v>72800</v>
      </c>
      <c r="C33" s="116" t="n">
        <v>17066.6666666667</v>
      </c>
      <c r="D33" s="116" t="n">
        <v>13066.6666666667</v>
      </c>
      <c r="E33" s="111" t="n">
        <f aca="false">G33-0.8*F33</f>
        <v>52638.3333333333</v>
      </c>
      <c r="F33" s="111" t="n">
        <f aca="false">SUM(B33:D33)</f>
        <v>102933.333333333</v>
      </c>
      <c r="G33" s="111" t="n">
        <v>134985</v>
      </c>
      <c r="H33" s="114" t="n">
        <v>141331</v>
      </c>
      <c r="I33" s="111" t="n">
        <f aca="false">+H33-F33</f>
        <v>38397.6666666666</v>
      </c>
      <c r="J33" s="112" t="n">
        <v>158435</v>
      </c>
      <c r="K33" s="113" t="n">
        <f aca="false">+F33/H33</f>
        <v>0.728313910842868</v>
      </c>
    </row>
    <row r="34" customFormat="false" ht="12.8" hidden="false" customHeight="false" outlineLevel="0" collapsed="false">
      <c r="A34" s="115" t="n">
        <f aca="false">EDATE(A33,1)</f>
        <v>44075</v>
      </c>
      <c r="B34" s="116" t="n">
        <v>72800</v>
      </c>
      <c r="C34" s="116" t="n">
        <v>18133.3333333333</v>
      </c>
      <c r="D34" s="116" t="n">
        <v>15466.6666666667</v>
      </c>
      <c r="E34" s="111" t="n">
        <f aca="false">G34-0.8*F34</f>
        <v>46260</v>
      </c>
      <c r="F34" s="111" t="n">
        <f aca="false">SUM(B34:D34)</f>
        <v>106400</v>
      </c>
      <c r="G34" s="111" t="n">
        <v>131380</v>
      </c>
      <c r="H34" s="114" t="n">
        <v>145466</v>
      </c>
      <c r="I34" s="111" t="n">
        <f aca="false">+H34-F34</f>
        <v>39066</v>
      </c>
      <c r="J34" s="112" t="n">
        <v>154325</v>
      </c>
      <c r="K34" s="113" t="n">
        <f aca="false">+F34/H34</f>
        <v>0.731442398911086</v>
      </c>
    </row>
    <row r="35" customFormat="false" ht="12.8" hidden="false" customHeight="false" outlineLevel="0" collapsed="false">
      <c r="A35" s="115" t="n">
        <f aca="false">EDATE(A34,1)</f>
        <v>44105</v>
      </c>
      <c r="B35" s="116" t="n">
        <v>74666.6666666667</v>
      </c>
      <c r="C35" s="116" t="n">
        <v>19733.3333333333</v>
      </c>
      <c r="D35" s="116" t="n">
        <v>15466.6666666667</v>
      </c>
      <c r="E35" s="111" t="n">
        <f aca="false">G35-0.8*F35</f>
        <v>43621.6666666666</v>
      </c>
      <c r="F35" s="111" t="n">
        <f aca="false">SUM(B35:D35)</f>
        <v>109866.666666667</v>
      </c>
      <c r="G35" s="111" t="n">
        <v>131515</v>
      </c>
      <c r="H35" s="114" t="n">
        <v>147417</v>
      </c>
      <c r="I35" s="111" t="n">
        <f aca="false">+H35-F35</f>
        <v>37550.3333333333</v>
      </c>
      <c r="J35" s="112" t="n">
        <v>154275</v>
      </c>
      <c r="K35" s="113" t="n">
        <f aca="false">+F35/H35</f>
        <v>0.745278133910381</v>
      </c>
    </row>
    <row r="36" customFormat="false" ht="12.8" hidden="false" customHeight="false" outlineLevel="0" collapsed="false">
      <c r="A36" s="115" t="n">
        <f aca="false">EDATE(A35,1)</f>
        <v>44136</v>
      </c>
      <c r="B36" s="116" t="n">
        <v>78400</v>
      </c>
      <c r="C36" s="116" t="n">
        <v>18133.3333333333</v>
      </c>
      <c r="D36" s="116" t="n">
        <v>12533.3333333333</v>
      </c>
      <c r="E36" s="111" t="n">
        <f aca="false">G36-0.8*F36</f>
        <v>41696.6666666667</v>
      </c>
      <c r="F36" s="111" t="n">
        <f aca="false">SUM(B36:D36)</f>
        <v>109066.666666667</v>
      </c>
      <c r="G36" s="111" t="n">
        <v>128950</v>
      </c>
      <c r="H36" s="114" t="n">
        <v>147399</v>
      </c>
      <c r="I36" s="111" t="n">
        <f aca="false">+H36-F36</f>
        <v>38332.3333333334</v>
      </c>
      <c r="J36" s="112" t="n">
        <v>151450</v>
      </c>
      <c r="K36" s="113" t="n">
        <f aca="false">+F36/H36</f>
        <v>0.739941700192448</v>
      </c>
    </row>
    <row r="37" customFormat="false" ht="12.8" hidden="false" customHeight="false" outlineLevel="0" collapsed="false">
      <c r="A37" s="115" t="n">
        <f aca="false">EDATE(A36,1)</f>
        <v>44166</v>
      </c>
      <c r="B37" s="116" t="n">
        <v>78400</v>
      </c>
      <c r="C37" s="116" t="n">
        <v>17866.6666666667</v>
      </c>
      <c r="D37" s="116" t="n">
        <v>11200</v>
      </c>
      <c r="E37" s="111" t="n">
        <f aca="false">G37-0.8*F37</f>
        <v>42601.6666666666</v>
      </c>
      <c r="F37" s="111" t="n">
        <f aca="false">SUM(B37:D37)</f>
        <v>107466.666666667</v>
      </c>
      <c r="G37" s="111" t="n">
        <v>128575</v>
      </c>
      <c r="H37" s="114" t="n">
        <v>145253</v>
      </c>
      <c r="I37" s="111" t="n">
        <f aca="false">+H37-F37</f>
        <v>37786.3333333333</v>
      </c>
      <c r="J37" s="112" t="n">
        <v>151200</v>
      </c>
      <c r="K37" s="113" t="n">
        <f aca="false">+F37/H37</f>
        <v>0.739858499767073</v>
      </c>
    </row>
    <row r="38" customFormat="false" ht="12.8" hidden="false" customHeight="false" outlineLevel="0" collapsed="false">
      <c r="A38" s="115" t="n">
        <f aca="false">EDATE(A37,1)</f>
        <v>44197</v>
      </c>
      <c r="B38" s="117" t="n">
        <v>78500</v>
      </c>
      <c r="C38" s="117" t="n">
        <v>20000</v>
      </c>
      <c r="D38" s="117" t="n">
        <v>13750</v>
      </c>
      <c r="E38" s="111" t="n">
        <f aca="false">G38-0.8*F38</f>
        <v>37115</v>
      </c>
      <c r="F38" s="111" t="n">
        <f aca="false">SUM(B38:D38)</f>
        <v>112250</v>
      </c>
      <c r="G38" s="111" t="n">
        <v>126915</v>
      </c>
      <c r="H38" s="114" t="n">
        <v>142067</v>
      </c>
      <c r="I38" s="111" t="n">
        <f aca="false">+H38-F38</f>
        <v>29817</v>
      </c>
      <c r="J38" s="112" t="n">
        <v>148855</v>
      </c>
      <c r="K38" s="113" t="n">
        <f aca="false">+F38/H38</f>
        <v>0.790120154574954</v>
      </c>
    </row>
    <row r="39" customFormat="false" ht="12.8" hidden="false" customHeight="false" outlineLevel="0" collapsed="false">
      <c r="A39" s="115" t="n">
        <f aca="false">EDATE(A38,1)</f>
        <v>44228</v>
      </c>
      <c r="B39" s="117" t="n">
        <v>76500</v>
      </c>
      <c r="C39" s="117" t="n">
        <v>21500</v>
      </c>
      <c r="D39" s="117" t="n">
        <v>13500</v>
      </c>
      <c r="E39" s="111" t="n">
        <f aca="false">G39-0.8*F39</f>
        <v>36815</v>
      </c>
      <c r="F39" s="111" t="n">
        <f aca="false">SUM(B39:D39)</f>
        <v>111500</v>
      </c>
      <c r="G39" s="111" t="n">
        <v>126015</v>
      </c>
      <c r="H39" s="114" t="n">
        <v>138325</v>
      </c>
      <c r="I39" s="111" t="n">
        <f aca="false">+H39-F39</f>
        <v>26825</v>
      </c>
      <c r="J39" s="112" t="n">
        <v>147715</v>
      </c>
      <c r="K39" s="113" t="n">
        <f aca="false">+F39/H39</f>
        <v>0.806072654979216</v>
      </c>
    </row>
    <row r="40" customFormat="false" ht="12.8" hidden="false" customHeight="false" outlineLevel="0" collapsed="false">
      <c r="A40" s="115" t="n">
        <f aca="false">EDATE(A39,1)</f>
        <v>44256</v>
      </c>
      <c r="B40" s="117" t="n">
        <v>75000</v>
      </c>
      <c r="C40" s="117" t="n">
        <v>20000</v>
      </c>
      <c r="D40" s="117" t="n">
        <v>14000</v>
      </c>
      <c r="E40" s="111" t="n">
        <f aca="false">G40-0.8*F40</f>
        <v>37055</v>
      </c>
      <c r="F40" s="111" t="n">
        <f aca="false">SUM(B40:D40)</f>
        <v>109000</v>
      </c>
      <c r="G40" s="111" t="n">
        <v>124255</v>
      </c>
      <c r="H40" s="114" t="n">
        <v>133634</v>
      </c>
      <c r="I40" s="111" t="n">
        <f aca="false">+H40-F40</f>
        <v>24634</v>
      </c>
      <c r="J40" s="112" t="n">
        <v>145680</v>
      </c>
      <c r="K40" s="113" t="n">
        <f aca="false">+F40/H40</f>
        <v>0.815660685154976</v>
      </c>
    </row>
    <row r="41" customFormat="false" ht="12.8" hidden="false" customHeight="false" outlineLevel="0" collapsed="false">
      <c r="A41" s="115" t="n">
        <f aca="false">EDATE(A40,1)</f>
        <v>44287</v>
      </c>
      <c r="B41" s="117" t="n">
        <v>71000</v>
      </c>
      <c r="C41" s="117" t="n">
        <v>20000</v>
      </c>
      <c r="D41" s="117" t="n">
        <v>13500</v>
      </c>
      <c r="E41" s="111" t="n">
        <f aca="false">G41-0.8*F41</f>
        <v>39895</v>
      </c>
      <c r="F41" s="111" t="n">
        <f aca="false">SUM(B41:D41)</f>
        <v>104500</v>
      </c>
      <c r="G41" s="111" t="n">
        <v>123495</v>
      </c>
      <c r="H41" s="114" t="n">
        <v>128789</v>
      </c>
      <c r="I41" s="111" t="n">
        <f aca="false">+H41-F41</f>
        <v>24289</v>
      </c>
      <c r="J41" s="112" t="n">
        <v>144570</v>
      </c>
      <c r="K41" s="113" t="n">
        <f aca="false">+F41/H41</f>
        <v>0.811404700712017</v>
      </c>
    </row>
    <row r="42" customFormat="false" ht="12.8" hidden="false" customHeight="false" outlineLevel="0" collapsed="false">
      <c r="A42" s="115" t="n">
        <f aca="false">EDATE(A41,1)</f>
        <v>44317</v>
      </c>
      <c r="B42" s="117" t="n">
        <v>67750</v>
      </c>
      <c r="C42" s="117" t="n">
        <v>20750</v>
      </c>
      <c r="D42" s="117" t="n">
        <v>12750</v>
      </c>
      <c r="E42" s="111" t="n">
        <f aca="false">G42-0.8*F42</f>
        <v>42170</v>
      </c>
      <c r="F42" s="111" t="n">
        <f aca="false">SUM(B42:D42)</f>
        <v>101250</v>
      </c>
      <c r="G42" s="111" t="n">
        <v>123170</v>
      </c>
      <c r="H42" s="114" t="n">
        <v>124609</v>
      </c>
      <c r="I42" s="111" t="n">
        <f aca="false">+H42-F42</f>
        <v>23359</v>
      </c>
      <c r="J42" s="112" t="n">
        <v>144280</v>
      </c>
      <c r="K42" s="113" t="n">
        <f aca="false">+F42/H42</f>
        <v>0.812541630219326</v>
      </c>
    </row>
    <row r="43" customFormat="false" ht="12.8" hidden="false" customHeight="false" outlineLevel="0" collapsed="false">
      <c r="A43" s="115" t="n">
        <f aca="false">EDATE(A42,1)</f>
        <v>44348</v>
      </c>
      <c r="B43" s="117" t="n">
        <v>66250</v>
      </c>
      <c r="C43" s="117" t="n">
        <v>20000</v>
      </c>
      <c r="D43" s="117" t="n">
        <v>12250</v>
      </c>
      <c r="E43" s="111" t="n">
        <f aca="false">G43-0.8*F43</f>
        <v>42840</v>
      </c>
      <c r="F43" s="111" t="n">
        <f aca="false">SUM(B43:D43)</f>
        <v>98500</v>
      </c>
      <c r="G43" s="111" t="n">
        <v>121640</v>
      </c>
      <c r="H43" s="114" t="n">
        <v>120900</v>
      </c>
      <c r="I43" s="111" t="n">
        <f aca="false">+H43-F43</f>
        <v>22400</v>
      </c>
      <c r="J43" s="112" t="n">
        <v>142210</v>
      </c>
      <c r="K43" s="113" t="n">
        <f aca="false">+F43/H43</f>
        <v>0.814722911497105</v>
      </c>
    </row>
    <row r="44" customFormat="false" ht="12.8" hidden="false" customHeight="false" outlineLevel="0" collapsed="false">
      <c r="A44" s="115" t="n">
        <f aca="false">EDATE(A43,1)</f>
        <v>44378</v>
      </c>
      <c r="B44" s="117" t="n">
        <v>62000</v>
      </c>
      <c r="C44" s="117" t="n">
        <v>19500</v>
      </c>
      <c r="D44" s="117" t="n">
        <v>10750</v>
      </c>
      <c r="E44" s="111" t="n">
        <f aca="false">G44-0.8*F44</f>
        <v>43760</v>
      </c>
      <c r="F44" s="111" t="n">
        <f aca="false">SUM(B44:D44)</f>
        <v>92250</v>
      </c>
      <c r="G44" s="111" t="n">
        <v>117560</v>
      </c>
      <c r="H44" s="114" t="n">
        <v>115385</v>
      </c>
      <c r="I44" s="111" t="n">
        <f aca="false">+H44-F44</f>
        <v>23135</v>
      </c>
      <c r="J44" s="112" t="n">
        <v>137090</v>
      </c>
      <c r="K44" s="113" t="n">
        <f aca="false">+F44/H44</f>
        <v>0.799497335008883</v>
      </c>
    </row>
    <row r="45" customFormat="false" ht="12.8" hidden="false" customHeight="false" outlineLevel="0" collapsed="false">
      <c r="A45" s="115" t="n">
        <f aca="false">EDATE(A44,1)</f>
        <v>44409</v>
      </c>
      <c r="B45" s="117" t="n">
        <v>59500</v>
      </c>
      <c r="C45" s="117" t="n">
        <v>19250</v>
      </c>
      <c r="D45" s="117" t="n">
        <v>12000</v>
      </c>
      <c r="E45" s="111" t="n">
        <f aca="false">G45-0.8*F45</f>
        <v>46080</v>
      </c>
      <c r="F45" s="111" t="n">
        <f aca="false">SUM(B45:D45)</f>
        <v>90750</v>
      </c>
      <c r="G45" s="111" t="n">
        <v>118680</v>
      </c>
      <c r="H45" s="114" t="n">
        <v>112200</v>
      </c>
      <c r="I45" s="111" t="n">
        <f aca="false">+H45-F45</f>
        <v>21450</v>
      </c>
      <c r="J45" s="112" t="n">
        <v>138175</v>
      </c>
      <c r="K45" s="113" t="n">
        <f aca="false">+F45/H45</f>
        <v>0.808823529411765</v>
      </c>
    </row>
    <row r="46" customFormat="false" ht="12.8" hidden="false" customHeight="false" outlineLevel="0" collapsed="false">
      <c r="A46" s="115" t="n">
        <f aca="false">EDATE(A45,1)</f>
        <v>44440</v>
      </c>
      <c r="B46" s="117" t="n">
        <v>58500</v>
      </c>
      <c r="C46" s="117" t="n">
        <v>19750</v>
      </c>
      <c r="D46" s="117" t="n">
        <v>12500</v>
      </c>
      <c r="E46" s="111" t="n">
        <f aca="false">G46-0.8*F46</f>
        <v>47080</v>
      </c>
      <c r="F46" s="111" t="n">
        <f aca="false">SUM(B46:D46)</f>
        <v>90750</v>
      </c>
      <c r="G46" s="111" t="n">
        <v>119680</v>
      </c>
      <c r="H46" s="114" t="n">
        <v>113374</v>
      </c>
      <c r="I46" s="111" t="n">
        <f aca="false">+H46-F46</f>
        <v>22624</v>
      </c>
      <c r="J46" s="112" t="n">
        <v>139210</v>
      </c>
      <c r="K46" s="113" t="n">
        <f aca="false">+F46/H46</f>
        <v>0.800448074514439</v>
      </c>
    </row>
    <row r="47" customFormat="false" ht="12.8" hidden="false" customHeight="false" outlineLevel="0" collapsed="false">
      <c r="A47" s="115" t="n">
        <f aca="false">EDATE(A46,1)</f>
        <v>44470</v>
      </c>
      <c r="B47" s="117" t="n">
        <v>58500</v>
      </c>
      <c r="C47" s="117" t="n">
        <v>20000</v>
      </c>
      <c r="D47" s="117" t="n">
        <v>12750</v>
      </c>
      <c r="E47" s="111" t="n">
        <f aca="false">G47-0.8*F47</f>
        <v>49975</v>
      </c>
      <c r="F47" s="111" t="n">
        <f aca="false">SUM(B47:D47)</f>
        <v>91250</v>
      </c>
      <c r="G47" s="111" t="n">
        <v>122975</v>
      </c>
      <c r="H47" s="114" t="n">
        <v>113106</v>
      </c>
      <c r="I47" s="111" t="n">
        <f aca="false">+H47-F47</f>
        <v>21856</v>
      </c>
      <c r="J47" s="112" t="n">
        <v>142590</v>
      </c>
      <c r="K47" s="113" t="n">
        <f aca="false">+F47/H47</f>
        <v>0.806765335172316</v>
      </c>
    </row>
    <row r="48" customFormat="false" ht="12.8" hidden="false" customHeight="false" outlineLevel="0" collapsed="false">
      <c r="A48" s="115" t="n">
        <f aca="false">EDATE(A47,1)</f>
        <v>44501</v>
      </c>
      <c r="B48" s="117" t="n">
        <v>56500</v>
      </c>
      <c r="C48" s="117" t="n">
        <v>19500</v>
      </c>
      <c r="D48" s="117" t="n">
        <v>13000</v>
      </c>
      <c r="E48" s="111" t="n">
        <f aca="false">G48-0.8*F48</f>
        <v>51670</v>
      </c>
      <c r="F48" s="111" t="n">
        <f aca="false">SUM(B48:D48)</f>
        <v>89000</v>
      </c>
      <c r="G48" s="111" t="n">
        <v>122870</v>
      </c>
      <c r="H48" s="114" t="n">
        <v>111324</v>
      </c>
      <c r="I48" s="111" t="n">
        <f aca="false">+H48-F48</f>
        <v>22324</v>
      </c>
      <c r="J48" s="112" t="n">
        <v>142235</v>
      </c>
      <c r="K48" s="113" t="n">
        <f aca="false">+F48/H48</f>
        <v>0.799468218892602</v>
      </c>
    </row>
    <row r="49" customFormat="false" ht="12.8" hidden="false" customHeight="false" outlineLevel="0" collapsed="false">
      <c r="A49" s="115" t="n">
        <f aca="false">EDATE(A48,1)</f>
        <v>44531</v>
      </c>
      <c r="B49" s="117" t="n">
        <v>54750</v>
      </c>
      <c r="C49" s="117" t="n">
        <v>19750</v>
      </c>
      <c r="D49" s="117" t="n">
        <v>13000</v>
      </c>
      <c r="E49" s="111" t="n">
        <f aca="false">G49-0.8*F49</f>
        <v>54880</v>
      </c>
      <c r="F49" s="111" t="n">
        <f aca="false">SUM(B49:D49)</f>
        <v>87500</v>
      </c>
      <c r="G49" s="111" t="n">
        <v>124880</v>
      </c>
      <c r="H49" s="114" t="n">
        <v>111901</v>
      </c>
      <c r="I49" s="111" t="n">
        <f aca="false">+H49-F49</f>
        <v>24401</v>
      </c>
      <c r="J49" s="112" t="n">
        <v>145515</v>
      </c>
      <c r="K49" s="113" t="n">
        <f aca="false">+F49/H49</f>
        <v>0.781941180150311</v>
      </c>
    </row>
    <row r="50" customFormat="false" ht="12.8" hidden="false" customHeight="false" outlineLevel="0" collapsed="false">
      <c r="A50" s="115" t="n">
        <f aca="false">EDATE(A49,1)</f>
        <v>44562</v>
      </c>
      <c r="B50" s="111" t="n">
        <v>55166.6666666667</v>
      </c>
      <c r="C50" s="111" t="n">
        <v>20666.6666666667</v>
      </c>
      <c r="D50" s="111" t="n">
        <v>14000</v>
      </c>
      <c r="E50" s="111" t="n">
        <f aca="false">G50-0.8*F50</f>
        <v>52003.3333333334</v>
      </c>
      <c r="F50" s="111" t="n">
        <v>89833.3333333333</v>
      </c>
      <c r="G50" s="111" t="n">
        <v>123870</v>
      </c>
      <c r="H50" s="108" t="n">
        <v>109453</v>
      </c>
      <c r="I50" s="111" t="n">
        <f aca="false">+H50-F50</f>
        <v>19619.6666666667</v>
      </c>
      <c r="J50" s="112" t="n">
        <v>143130</v>
      </c>
      <c r="K50" s="113" t="n">
        <f aca="false">+F50/H50</f>
        <v>0.820748022743399</v>
      </c>
    </row>
    <row r="51" customFormat="false" ht="12.8" hidden="false" customHeight="false" outlineLevel="0" collapsed="false">
      <c r="A51" s="115" t="n">
        <f aca="false">EDATE(A50,1)</f>
        <v>44593</v>
      </c>
      <c r="B51" s="111" t="n">
        <v>53833.3333333333</v>
      </c>
      <c r="C51" s="111" t="n">
        <v>21000</v>
      </c>
      <c r="D51" s="111" t="n">
        <v>13500</v>
      </c>
      <c r="E51" s="111" t="n">
        <f aca="false">G51-0.8*F51</f>
        <v>52733.3333333334</v>
      </c>
      <c r="F51" s="111" t="n">
        <v>88333.3333333333</v>
      </c>
      <c r="G51" s="111" t="n">
        <v>123400</v>
      </c>
      <c r="H51" s="108" t="n">
        <v>108899</v>
      </c>
      <c r="I51" s="111" t="n">
        <f aca="false">+H51-F51</f>
        <v>20565.6666666667</v>
      </c>
      <c r="J51" s="112" t="n">
        <v>142400</v>
      </c>
      <c r="K51" s="113" t="n">
        <f aca="false">+F51/H51</f>
        <v>0.811149168801672</v>
      </c>
    </row>
    <row r="52" customFormat="false" ht="12.8" hidden="false" customHeight="false" outlineLevel="0" collapsed="false">
      <c r="A52" s="115" t="n">
        <f aca="false">EDATE(A51,1)</f>
        <v>44621</v>
      </c>
      <c r="B52" s="111" t="n">
        <v>52000</v>
      </c>
      <c r="C52" s="111" t="n">
        <v>20500</v>
      </c>
      <c r="D52" s="111" t="n">
        <v>13666.6666666667</v>
      </c>
      <c r="E52" s="111" t="n">
        <f aca="false">G52-0.8*F52</f>
        <v>53451.6666666666</v>
      </c>
      <c r="F52" s="111" t="n">
        <v>86166.6666666667</v>
      </c>
      <c r="G52" s="111" t="n">
        <v>122385</v>
      </c>
      <c r="H52" s="108" t="n">
        <v>104316</v>
      </c>
      <c r="I52" s="111" t="n">
        <f aca="false">+H52-F52</f>
        <v>18149.3333333333</v>
      </c>
      <c r="J52" s="112" t="n">
        <v>141290</v>
      </c>
      <c r="K52" s="113" t="n">
        <f aca="false">+F52/H52</f>
        <v>0.826015823715122</v>
      </c>
    </row>
    <row r="53" customFormat="false" ht="12.8" hidden="false" customHeight="false" outlineLevel="0" collapsed="false">
      <c r="A53" s="115" t="n">
        <f aca="false">EDATE(A52,1)</f>
        <v>44652</v>
      </c>
      <c r="B53" s="111" t="n">
        <v>50333.3333333333</v>
      </c>
      <c r="C53" s="111" t="n">
        <v>20500</v>
      </c>
      <c r="D53" s="111" t="n">
        <v>13500</v>
      </c>
      <c r="E53" s="111" t="n">
        <f aca="false">G53-0.8*F53</f>
        <v>53123.3333333334</v>
      </c>
      <c r="F53" s="111" t="n">
        <v>84333.3333333333</v>
      </c>
      <c r="G53" s="111" t="n">
        <v>120590</v>
      </c>
      <c r="H53" s="108" t="n">
        <v>101646</v>
      </c>
      <c r="I53" s="111" t="n">
        <f aca="false">+H53-F53</f>
        <v>17312.6666666667</v>
      </c>
      <c r="J53" s="112" t="n">
        <v>140330</v>
      </c>
      <c r="K53" s="113" t="n">
        <f aca="false">+F53/H53</f>
        <v>0.829676852343755</v>
      </c>
    </row>
    <row r="54" customFormat="false" ht="12.8" hidden="false" customHeight="false" outlineLevel="0" collapsed="false">
      <c r="A54" s="115" t="n">
        <f aca="false">EDATE(A53,1)</f>
        <v>44682</v>
      </c>
      <c r="B54" s="111" t="n">
        <v>50166.6666666667</v>
      </c>
      <c r="C54" s="111" t="n">
        <v>20666.6666666667</v>
      </c>
      <c r="D54" s="111" t="n">
        <v>12333.3333333333</v>
      </c>
      <c r="E54" s="111" t="n">
        <f aca="false">G54-0.8*F54</f>
        <v>51966.6666666666</v>
      </c>
      <c r="F54" s="111" t="n">
        <v>83166.6666666667</v>
      </c>
      <c r="G54" s="111" t="n">
        <v>118500</v>
      </c>
      <c r="H54" s="108" t="n">
        <v>100737</v>
      </c>
      <c r="I54" s="111" t="n">
        <f aca="false">+H54-F54</f>
        <v>17570.3333333333</v>
      </c>
      <c r="J54" s="112" t="n">
        <v>140595</v>
      </c>
      <c r="K54" s="113" t="n">
        <f aca="false">+F54/H54</f>
        <v>0.825582126395135</v>
      </c>
    </row>
    <row r="55" customFormat="false" ht="12.8" hidden="false" customHeight="false" outlineLevel="0" collapsed="false">
      <c r="A55" s="115" t="n">
        <f aca="false">EDATE(A54,1)</f>
        <v>44713</v>
      </c>
      <c r="B55" s="111" t="n">
        <v>49000</v>
      </c>
      <c r="C55" s="111" t="n">
        <v>20000</v>
      </c>
      <c r="D55" s="111" t="n">
        <v>13000</v>
      </c>
      <c r="E55" s="111" t="n">
        <f aca="false">G55-0.8*F55</f>
        <v>50420</v>
      </c>
      <c r="F55" s="111" t="n">
        <v>82000</v>
      </c>
      <c r="G55" s="111" t="n">
        <v>116020</v>
      </c>
      <c r="H55" s="108" t="n">
        <v>98510</v>
      </c>
      <c r="I55" s="111" t="n">
        <f aca="false">+H55-F55</f>
        <v>16510</v>
      </c>
      <c r="J55" s="112" t="n">
        <v>136685</v>
      </c>
      <c r="K55" s="113" t="n">
        <f aca="false">+F55/H55</f>
        <v>0.832402801746016</v>
      </c>
    </row>
    <row r="56" customFormat="false" ht="12.8" hidden="false" customHeight="false" outlineLevel="0" collapsed="false">
      <c r="A56" s="115" t="n">
        <f aca="false">EDATE(A55,1)</f>
        <v>44743</v>
      </c>
      <c r="B56" s="111" t="n">
        <v>47000</v>
      </c>
      <c r="C56" s="111" t="n">
        <v>20166.6666666667</v>
      </c>
      <c r="D56" s="111" t="n">
        <v>12833.3333333333</v>
      </c>
      <c r="E56" s="111" t="n">
        <f aca="false">G56-0.8*F56</f>
        <v>49585</v>
      </c>
      <c r="F56" s="111" t="n">
        <v>80000</v>
      </c>
      <c r="G56" s="111" t="n">
        <v>113585</v>
      </c>
      <c r="H56" s="108" t="n">
        <v>96749</v>
      </c>
      <c r="I56" s="111" t="n">
        <f aca="false">+H56-F56</f>
        <v>16749</v>
      </c>
      <c r="J56" s="112" t="n">
        <v>134800</v>
      </c>
      <c r="K56" s="113" t="n">
        <f aca="false">+F56/H56</f>
        <v>0.826881931596192</v>
      </c>
    </row>
    <row r="57" customFormat="false" ht="12.8" hidden="false" customHeight="false" outlineLevel="0" collapsed="false">
      <c r="A57" s="107" t="n">
        <v>44774</v>
      </c>
      <c r="B57" s="111" t="n">
        <v>45500</v>
      </c>
      <c r="C57" s="111" t="n">
        <v>20000</v>
      </c>
      <c r="D57" s="111" t="n">
        <v>13000</v>
      </c>
      <c r="E57" s="111" t="n">
        <f aca="false">G57-0.8*F57</f>
        <v>49730</v>
      </c>
      <c r="F57" s="111" t="n">
        <v>78500</v>
      </c>
      <c r="G57" s="111" t="n">
        <v>112530</v>
      </c>
      <c r="H57" s="108" t="n">
        <v>95454</v>
      </c>
      <c r="I57" s="111" t="n">
        <f aca="false">+H57-F57</f>
        <v>16954</v>
      </c>
      <c r="J57" s="112" t="n">
        <v>134465</v>
      </c>
      <c r="K57" s="113" t="n">
        <f aca="false">+F57/H57</f>
        <v>0.822385651727534</v>
      </c>
    </row>
    <row r="58" customFormat="false" ht="12.8" hidden="false" customHeight="false" outlineLevel="0" collapsed="false">
      <c r="A58" s="107" t="n">
        <v>44805</v>
      </c>
      <c r="B58" s="111" t="n">
        <v>45333.3333333333</v>
      </c>
      <c r="C58" s="111" t="n">
        <v>19500</v>
      </c>
      <c r="D58" s="111" t="n">
        <v>13333.3333333333</v>
      </c>
      <c r="E58" s="111" t="n">
        <f aca="false">G58-0.8*F58</f>
        <v>50231.6666666666</v>
      </c>
      <c r="F58" s="111" t="n">
        <v>78166.6666666667</v>
      </c>
      <c r="G58" s="111" t="n">
        <v>112765</v>
      </c>
      <c r="H58" s="108" t="n">
        <v>95004</v>
      </c>
      <c r="I58" s="111" t="n">
        <f aca="false">+H58-F58</f>
        <v>16837.3333333333</v>
      </c>
      <c r="J58" s="112" t="n">
        <v>135700</v>
      </c>
      <c r="K58" s="113" t="n">
        <f aca="false">+F58/H58</f>
        <v>0.822772374496513</v>
      </c>
    </row>
    <row r="59" customFormat="false" ht="12.8" hidden="false" customHeight="false" outlineLevel="0" collapsed="false">
      <c r="A59" s="107" t="n">
        <v>44835</v>
      </c>
      <c r="B59" s="111" t="n">
        <v>44833.3333333333</v>
      </c>
      <c r="C59" s="111" t="n">
        <v>19166.6666666667</v>
      </c>
      <c r="D59" s="111" t="n">
        <v>15833.3333333333</v>
      </c>
      <c r="E59" s="111" t="n">
        <f aca="false">G59-0.8*F59</f>
        <v>49423.3333333334</v>
      </c>
      <c r="F59" s="111" t="n">
        <v>79833.3333333333</v>
      </c>
      <c r="G59" s="111" t="n">
        <v>113290</v>
      </c>
      <c r="H59" s="108" t="n">
        <v>97468</v>
      </c>
      <c r="I59" s="111" t="n">
        <f aca="false">+H59-F59</f>
        <v>17634.6666666667</v>
      </c>
      <c r="J59" s="112" t="n">
        <v>137075</v>
      </c>
      <c r="K59" s="113" t="n">
        <f aca="false">+F59/H59</f>
        <v>0.819072242513782</v>
      </c>
    </row>
    <row r="60" customFormat="false" ht="12.8" hidden="false" customHeight="false" outlineLevel="0" collapsed="false">
      <c r="A60" s="107" t="n">
        <v>44866</v>
      </c>
      <c r="B60" s="111" t="n">
        <v>46333.3333333333</v>
      </c>
      <c r="C60" s="111" t="n">
        <v>19333.3333333333</v>
      </c>
      <c r="D60" s="111" t="n">
        <v>16833.3333333333</v>
      </c>
      <c r="E60" s="111" t="n">
        <f aca="false">G60-0.8*F60</f>
        <v>48890</v>
      </c>
      <c r="F60" s="111" t="n">
        <v>82500</v>
      </c>
      <c r="G60" s="111" t="n">
        <v>114890</v>
      </c>
      <c r="H60" s="108" t="n">
        <v>99887</v>
      </c>
      <c r="I60" s="111" t="n">
        <f aca="false">+H60-F60</f>
        <v>17387</v>
      </c>
      <c r="J60" s="112" t="n">
        <v>139310</v>
      </c>
      <c r="K60" s="113" t="n">
        <f aca="false">+F60/H60</f>
        <v>0.825933304634237</v>
      </c>
    </row>
    <row r="61" customFormat="false" ht="12.8" hidden="false" customHeight="false" outlineLevel="0" collapsed="false">
      <c r="A61" s="107" t="n">
        <v>44896</v>
      </c>
      <c r="B61" s="111" t="n">
        <v>46666.6666666667</v>
      </c>
      <c r="C61" s="111" t="n">
        <v>19166.6666666667</v>
      </c>
      <c r="D61" s="111" t="n">
        <v>17333.3333333333</v>
      </c>
      <c r="E61" s="111" t="n">
        <f aca="false">G61-0.8*F61</f>
        <v>51211.6666666666</v>
      </c>
      <c r="F61" s="111" t="n">
        <v>83166.6666666667</v>
      </c>
      <c r="G61" s="111" t="n">
        <v>117745</v>
      </c>
      <c r="H61" s="108" t="n">
        <v>100598</v>
      </c>
      <c r="I61" s="111" t="n">
        <f aca="false">+H61-F61</f>
        <v>17431.3333333333</v>
      </c>
      <c r="J61" s="112" t="n">
        <v>143005</v>
      </c>
      <c r="K61" s="113" t="n">
        <f aca="false">+F61/H61</f>
        <v>0.826722863940304</v>
      </c>
    </row>
    <row r="62" customFormat="false" ht="12.8" hidden="false" customHeight="false" outlineLevel="0" collapsed="false">
      <c r="A62" s="107" t="n">
        <v>44927</v>
      </c>
      <c r="B62" s="108" t="n">
        <v>44600</v>
      </c>
      <c r="C62" s="108" t="n">
        <v>18400</v>
      </c>
      <c r="D62" s="108" t="n">
        <v>17600</v>
      </c>
      <c r="E62" s="111" t="n">
        <f aca="false">G62-0.8*F62</f>
        <v>55035</v>
      </c>
      <c r="F62" s="108" t="n">
        <v>80600</v>
      </c>
      <c r="G62" s="108" t="n">
        <v>119515</v>
      </c>
      <c r="H62" s="112" t="n">
        <v>102379</v>
      </c>
      <c r="I62" s="111" t="n">
        <f aca="false">+H62-F62</f>
        <v>21779</v>
      </c>
      <c r="J62" s="112" t="n">
        <v>145395</v>
      </c>
      <c r="K62" s="113" t="n">
        <f aca="false">+F62/H62</f>
        <v>0.787270827025073</v>
      </c>
    </row>
    <row r="63" customFormat="false" ht="12.8" hidden="false" customHeight="false" outlineLevel="0" collapsed="false">
      <c r="A63" s="107" t="n">
        <v>44958</v>
      </c>
      <c r="B63" s="108" t="n">
        <v>46600</v>
      </c>
      <c r="C63" s="108" t="n">
        <v>17600</v>
      </c>
      <c r="D63" s="108" t="n">
        <v>16600</v>
      </c>
      <c r="E63" s="111" t="n">
        <f aca="false">G63-0.8*F63</f>
        <v>54220</v>
      </c>
      <c r="F63" s="108" t="n">
        <v>80800</v>
      </c>
      <c r="G63" s="108" t="n">
        <v>118860</v>
      </c>
      <c r="H63" s="112" t="n">
        <v>102351</v>
      </c>
      <c r="I63" s="111" t="n">
        <f aca="false">+H63-F63</f>
        <v>21551</v>
      </c>
      <c r="J63" s="112" t="n">
        <v>145035</v>
      </c>
      <c r="K63" s="113" t="n">
        <f aca="false">+F63/H63</f>
        <v>0.789440259499174</v>
      </c>
    </row>
    <row r="64" customFormat="false" ht="12.8" hidden="false" customHeight="false" outlineLevel="0" collapsed="false">
      <c r="A64" s="107" t="n">
        <v>44986</v>
      </c>
      <c r="B64" s="108" t="n">
        <v>46400</v>
      </c>
      <c r="C64" s="108" t="n">
        <v>17000</v>
      </c>
      <c r="D64" s="108" t="n">
        <v>17000</v>
      </c>
      <c r="E64" s="111" t="n">
        <f aca="false">G64-0.8*F64</f>
        <v>53775</v>
      </c>
      <c r="F64" s="108" t="n">
        <v>80400</v>
      </c>
      <c r="G64" s="108" t="n">
        <v>118095</v>
      </c>
      <c r="H64" s="112" t="n">
        <v>101652</v>
      </c>
      <c r="I64" s="111" t="n">
        <f aca="false">+H64-F64</f>
        <v>21252</v>
      </c>
      <c r="J64" s="112" t="n">
        <v>145020</v>
      </c>
      <c r="K64" s="113" t="n">
        <f aca="false">+F64/H64</f>
        <v>0.79093377405265</v>
      </c>
    </row>
    <row r="65" customFormat="false" ht="12.8" hidden="false" customHeight="false" outlineLevel="0" collapsed="false">
      <c r="A65" s="107" t="n">
        <v>45017</v>
      </c>
      <c r="B65" s="108" t="n">
        <v>46000</v>
      </c>
      <c r="C65" s="108" t="n">
        <v>16800</v>
      </c>
      <c r="D65" s="108" t="n">
        <v>17600</v>
      </c>
      <c r="E65" s="111" t="n">
        <f aca="false">G65-0.8*F65</f>
        <v>52035</v>
      </c>
      <c r="F65" s="108" t="n">
        <v>80400</v>
      </c>
      <c r="G65" s="108" t="n">
        <v>116355</v>
      </c>
      <c r="H65" s="112" t="n">
        <v>100773</v>
      </c>
      <c r="I65" s="111" t="n">
        <f aca="false">+H65-F65</f>
        <v>20373</v>
      </c>
      <c r="J65" s="112" t="n">
        <v>143890</v>
      </c>
      <c r="K65" s="113" t="n">
        <f aca="false">+F65/H65</f>
        <v>0.797832752820696</v>
      </c>
    </row>
    <row r="66" customFormat="false" ht="12.8" hidden="false" customHeight="false" outlineLevel="0" collapsed="false">
      <c r="A66" s="107" t="n">
        <v>45047</v>
      </c>
      <c r="B66" s="108" t="n">
        <v>45200</v>
      </c>
      <c r="C66" s="108" t="n">
        <v>16600</v>
      </c>
      <c r="D66" s="108" t="n">
        <v>17800</v>
      </c>
      <c r="E66" s="111" t="n">
        <f aca="false">G66-0.8*F66</f>
        <v>51535</v>
      </c>
      <c r="F66" s="108" t="n">
        <v>79600</v>
      </c>
      <c r="G66" s="108" t="n">
        <v>115215</v>
      </c>
      <c r="H66" s="112" t="n">
        <v>99025</v>
      </c>
      <c r="I66" s="111" t="n">
        <f aca="false">+H66-F66</f>
        <v>19425</v>
      </c>
      <c r="J66" s="112" t="n">
        <v>143640</v>
      </c>
      <c r="K66" s="113" t="n">
        <f aca="false">+F66/H66</f>
        <v>0.803837414794244</v>
      </c>
    </row>
    <row r="67" customFormat="false" ht="12.8" hidden="false" customHeight="false" outlineLevel="0" collapsed="false">
      <c r="A67" s="107" t="n">
        <v>45078</v>
      </c>
      <c r="B67" s="108" t="n">
        <v>45400</v>
      </c>
      <c r="C67" s="108" t="n">
        <v>15600</v>
      </c>
      <c r="D67" s="108" t="n">
        <v>18200</v>
      </c>
      <c r="E67" s="111" t="n">
        <f aca="false">G67-0.8*F67</f>
        <v>50605</v>
      </c>
      <c r="F67" s="108" t="n">
        <v>79200</v>
      </c>
      <c r="G67" s="108" t="n">
        <v>113965</v>
      </c>
      <c r="H67" s="112" t="n">
        <v>99219</v>
      </c>
      <c r="I67" s="111" t="n">
        <f aca="false">+H67-F67</f>
        <v>20019</v>
      </c>
      <c r="J67" s="112" t="n">
        <v>143045</v>
      </c>
      <c r="K67" s="113" t="n">
        <f aca="false">+F67/H67</f>
        <v>0.798234209173646</v>
      </c>
    </row>
    <row r="68" customFormat="false" ht="12.8" hidden="false" customHeight="false" outlineLevel="0" collapsed="false">
      <c r="A68" s="107" t="n">
        <v>45108</v>
      </c>
      <c r="B68" s="108" t="n">
        <v>45400</v>
      </c>
      <c r="C68" s="108" t="n">
        <v>15400</v>
      </c>
      <c r="D68" s="108" t="n">
        <v>18000</v>
      </c>
      <c r="E68" s="111" t="n">
        <f aca="false">G68-0.8*F68</f>
        <v>48250</v>
      </c>
      <c r="F68" s="108" t="n">
        <v>78800</v>
      </c>
      <c r="G68" s="108" t="n">
        <v>111290</v>
      </c>
      <c r="H68" s="112" t="n">
        <v>98846</v>
      </c>
      <c r="I68" s="111" t="n">
        <f aca="false">+H68-F68</f>
        <v>20046</v>
      </c>
      <c r="J68" s="112" t="n">
        <v>140210</v>
      </c>
      <c r="K68" s="113" t="n">
        <f aca="false">+F68/H68</f>
        <v>0.797199684357485</v>
      </c>
    </row>
    <row r="69" customFormat="false" ht="12.8" hidden="false" customHeight="false" outlineLevel="0" collapsed="false">
      <c r="A69" s="107" t="n">
        <v>45139</v>
      </c>
      <c r="B69" s="108" t="n">
        <v>44800</v>
      </c>
      <c r="C69" s="108" t="n">
        <v>15000</v>
      </c>
      <c r="D69" s="108" t="n">
        <v>18600</v>
      </c>
      <c r="E69" s="111" t="n">
        <f aca="false">G69-0.8*F69</f>
        <v>47485</v>
      </c>
      <c r="F69" s="108" t="n">
        <v>78400</v>
      </c>
      <c r="G69" s="108" t="n">
        <v>110205</v>
      </c>
      <c r="H69" s="112" t="n">
        <v>96649</v>
      </c>
      <c r="I69" s="111" t="n">
        <f aca="false">+H69-F69</f>
        <v>18249</v>
      </c>
      <c r="J69" s="112" t="n">
        <v>139625</v>
      </c>
      <c r="K69" s="113" t="n">
        <f aca="false">+F69/H69</f>
        <v>0.811182733396104</v>
      </c>
    </row>
    <row r="70" customFormat="false" ht="12.8" hidden="false" customHeight="false" outlineLevel="0" collapsed="false">
      <c r="A70" s="107" t="n">
        <v>45170</v>
      </c>
      <c r="B70" s="108" t="n">
        <v>45200</v>
      </c>
      <c r="C70" s="108" t="n">
        <v>13600</v>
      </c>
      <c r="D70" s="108" t="n">
        <v>20400</v>
      </c>
      <c r="E70" s="111" t="n">
        <f aca="false">G70-0.8*F70</f>
        <v>49160</v>
      </c>
      <c r="F70" s="108" t="n">
        <v>79200</v>
      </c>
      <c r="G70" s="108" t="n">
        <v>112520</v>
      </c>
      <c r="H70" s="112" t="n">
        <v>100635</v>
      </c>
      <c r="I70" s="111" t="n">
        <f aca="false">+H70-F70</f>
        <v>21435</v>
      </c>
      <c r="J70" s="112" t="n">
        <v>142955</v>
      </c>
      <c r="K70" s="113" t="n">
        <f aca="false">+F70/H70</f>
        <v>0.787002533909674</v>
      </c>
    </row>
    <row r="71" customFormat="false" ht="12.8" hidden="false" customHeight="false" outlineLevel="0" collapsed="false">
      <c r="A71" s="107" t="n">
        <v>45200</v>
      </c>
      <c r="B71" s="108" t="n">
        <v>46600</v>
      </c>
      <c r="C71" s="108" t="n">
        <v>13600</v>
      </c>
      <c r="D71" s="108" t="n">
        <v>22800</v>
      </c>
      <c r="E71" s="111" t="n">
        <f aca="false">G71-0.8*F71</f>
        <v>46910</v>
      </c>
      <c r="F71" s="108" t="n">
        <v>83000</v>
      </c>
      <c r="G71" s="108" t="n">
        <v>113310</v>
      </c>
      <c r="H71" s="112" t="n">
        <v>103755</v>
      </c>
      <c r="I71" s="111" t="n">
        <f aca="false">+H71-F71</f>
        <v>20755</v>
      </c>
      <c r="J71" s="112" t="n">
        <v>144955</v>
      </c>
      <c r="K71" s="113" t="n">
        <f aca="false">+F71/H71</f>
        <v>0.799961447641078</v>
      </c>
    </row>
    <row r="72" customFormat="false" ht="12.8" hidden="false" customHeight="false" outlineLevel="0" collapsed="false">
      <c r="A72" s="107" t="n">
        <v>45231</v>
      </c>
      <c r="B72" s="108" t="n">
        <v>46200</v>
      </c>
      <c r="C72" s="108" t="n">
        <v>12600</v>
      </c>
      <c r="D72" s="108" t="n">
        <v>23800</v>
      </c>
      <c r="E72" s="111" t="n">
        <f aca="false">G72-0.8*F72</f>
        <v>48225</v>
      </c>
      <c r="F72" s="108" t="n">
        <v>82600</v>
      </c>
      <c r="G72" s="108" t="n">
        <v>114305</v>
      </c>
      <c r="H72" s="112" t="n">
        <v>104058</v>
      </c>
      <c r="I72" s="111" t="n">
        <f aca="false">+H72-F72</f>
        <v>21458</v>
      </c>
      <c r="J72" s="112" t="n">
        <v>146535</v>
      </c>
      <c r="K72" s="113" t="n">
        <f aca="false">+F72/H72</f>
        <v>0.793788079724769</v>
      </c>
    </row>
    <row r="73" customFormat="false" ht="12.8" hidden="false" customHeight="false" outlineLevel="0" collapsed="false">
      <c r="A73" s="107" t="n">
        <v>45261</v>
      </c>
      <c r="B73" s="108" t="n">
        <v>46200</v>
      </c>
      <c r="C73" s="108" t="n">
        <v>12800</v>
      </c>
      <c r="D73" s="108" t="n">
        <v>22800</v>
      </c>
      <c r="E73" s="111" t="n">
        <f aca="false">G73-0.8*F73</f>
        <v>48135</v>
      </c>
      <c r="F73" s="108" t="n">
        <v>81800</v>
      </c>
      <c r="G73" s="108" t="n">
        <v>113575</v>
      </c>
      <c r="H73" s="112" t="n">
        <v>102196</v>
      </c>
      <c r="I73" s="111" t="n">
        <f aca="false">+H73-F73</f>
        <v>20396</v>
      </c>
      <c r="J73" s="112" t="n">
        <v>146255</v>
      </c>
      <c r="K73" s="113" t="n">
        <f aca="false">+F73/H73</f>
        <v>0.800422717131786</v>
      </c>
    </row>
    <row r="74" customFormat="false" ht="12.8" hidden="false" customHeight="false" outlineLevel="0" collapsed="false">
      <c r="A74" s="118" t="n">
        <v>45292</v>
      </c>
      <c r="B74" s="119" t="n">
        <v>45367</v>
      </c>
      <c r="C74" s="119" t="n">
        <v>12458</v>
      </c>
      <c r="D74" s="120" t="n">
        <v>22682</v>
      </c>
      <c r="E74" s="111" t="n">
        <f aca="false">G74-0.8*F74</f>
        <v>48994.4</v>
      </c>
      <c r="F74" s="19" t="n">
        <f aca="false">+B74+C74+D74</f>
        <v>80507</v>
      </c>
      <c r="G74" s="19" t="n">
        <v>113400</v>
      </c>
      <c r="H74" s="112" t="n">
        <v>101381</v>
      </c>
      <c r="I74" s="108" t="n">
        <f aca="false">+H74-F74</f>
        <v>20874</v>
      </c>
      <c r="J74" s="112" t="n">
        <v>146965</v>
      </c>
      <c r="K74" s="113" t="n">
        <f aca="false">+F74/H74</f>
        <v>0.794103431609473</v>
      </c>
    </row>
    <row r="75" customFormat="false" ht="12.8" hidden="false" customHeight="false" outlineLevel="0" collapsed="false">
      <c r="A75" s="121" t="n">
        <v>45323</v>
      </c>
      <c r="B75" s="122" t="n">
        <v>45503</v>
      </c>
      <c r="C75" s="122" t="n">
        <v>12252</v>
      </c>
      <c r="D75" s="123" t="n">
        <v>22019</v>
      </c>
      <c r="E75" s="111" t="n">
        <f aca="false">G75-0.8*F75</f>
        <v>49000.8</v>
      </c>
      <c r="F75" s="19" t="n">
        <f aca="false">+B75+C75+D75</f>
        <v>79774</v>
      </c>
      <c r="G75" s="19" t="n">
        <v>112820</v>
      </c>
      <c r="H75" s="112" t="n">
        <v>101395</v>
      </c>
      <c r="I75" s="108" t="n">
        <f aca="false">+H75-F75</f>
        <v>21621</v>
      </c>
      <c r="J75" s="112" t="n">
        <v>147005</v>
      </c>
      <c r="K75" s="113" t="n">
        <f aca="false">+F75/H75</f>
        <v>0.786764633364564</v>
      </c>
    </row>
    <row r="76" customFormat="false" ht="12.8" hidden="false" customHeight="false" outlineLevel="0" collapsed="false">
      <c r="A76" s="121" t="n">
        <v>45352</v>
      </c>
      <c r="B76" s="122" t="n">
        <v>45534</v>
      </c>
      <c r="C76" s="122" t="n">
        <v>12120</v>
      </c>
      <c r="D76" s="123" t="n">
        <v>20747</v>
      </c>
      <c r="E76" s="111" t="n">
        <f aca="false">G76-0.8*F76</f>
        <v>52809.2</v>
      </c>
      <c r="F76" s="19" t="n">
        <f aca="false">+B76+C76+D76</f>
        <v>78401</v>
      </c>
      <c r="G76" s="19" t="n">
        <v>115530</v>
      </c>
      <c r="H76" s="112" t="n">
        <v>100063</v>
      </c>
      <c r="I76" s="108" t="n">
        <f aca="false">+H76-F76</f>
        <v>21662</v>
      </c>
      <c r="J76" s="112" t="n">
        <v>146810</v>
      </c>
      <c r="K76" s="113" t="n">
        <f aca="false">+F76/H76</f>
        <v>0.783516384677653</v>
      </c>
    </row>
    <row r="77" customFormat="false" ht="12.8" hidden="false" customHeight="false" outlineLevel="0" collapsed="false">
      <c r="A77" s="121" t="n">
        <v>45383</v>
      </c>
      <c r="B77" s="122" t="n">
        <v>44982</v>
      </c>
      <c r="C77" s="122" t="n">
        <v>11889</v>
      </c>
      <c r="D77" s="123" t="n">
        <v>19134</v>
      </c>
      <c r="E77" s="111" t="n">
        <f aca="false">G77-0.8*F77</f>
        <v>59136</v>
      </c>
      <c r="F77" s="19" t="n">
        <f aca="false">+B77+C77+D77</f>
        <v>76005</v>
      </c>
      <c r="G77" s="19" t="n">
        <v>119940</v>
      </c>
      <c r="H77" s="112" t="n">
        <v>97144</v>
      </c>
      <c r="I77" s="108" t="n">
        <f aca="false">+H77-F77</f>
        <v>21139</v>
      </c>
      <c r="J77" s="112" t="n">
        <v>133355</v>
      </c>
      <c r="K77" s="113" t="n">
        <f aca="false">+F77/H77</f>
        <v>0.78239520711521</v>
      </c>
    </row>
    <row r="78" customFormat="false" ht="12.8" hidden="false" customHeight="false" outlineLevel="0" collapsed="false">
      <c r="A78" s="121" t="n">
        <v>45413</v>
      </c>
      <c r="B78" s="122" t="n">
        <v>43543</v>
      </c>
      <c r="C78" s="122" t="n">
        <v>11308</v>
      </c>
      <c r="D78" s="123" t="n">
        <v>17881</v>
      </c>
      <c r="E78" s="111" t="n">
        <f aca="false">G78-0.8*F78</f>
        <v>62439.4</v>
      </c>
      <c r="F78" s="19" t="n">
        <f aca="false">+B78+C78+D78</f>
        <v>72732</v>
      </c>
      <c r="G78" s="19" t="n">
        <v>120625</v>
      </c>
      <c r="H78" s="112" t="n">
        <v>93192</v>
      </c>
      <c r="I78" s="108" t="n">
        <f aca="false">+H78-F78</f>
        <v>20460</v>
      </c>
      <c r="J78" s="112" t="n">
        <v>133870</v>
      </c>
      <c r="K78" s="113" t="n">
        <f aca="false">+F78/H78</f>
        <v>0.780453257790368</v>
      </c>
    </row>
    <row r="79" customFormat="false" ht="12.8" hidden="false" customHeight="false" outlineLevel="0" collapsed="false">
      <c r="A79" s="121" t="n">
        <v>45444</v>
      </c>
      <c r="B79" s="122" t="n">
        <v>44442</v>
      </c>
      <c r="C79" s="122" t="n">
        <v>11384</v>
      </c>
      <c r="D79" s="123" t="n">
        <v>16194</v>
      </c>
      <c r="E79" s="111" t="n">
        <f aca="false">G79-0.8*F79</f>
        <v>64984</v>
      </c>
      <c r="F79" s="19" t="n">
        <f aca="false">+B79+C79+D79</f>
        <v>72020</v>
      </c>
      <c r="G79" s="19" t="n">
        <v>122600</v>
      </c>
      <c r="H79" s="112" t="n">
        <v>92814</v>
      </c>
      <c r="I79" s="108" t="n">
        <f aca="false">+H79-F79</f>
        <v>20794</v>
      </c>
      <c r="J79" s="112" t="n">
        <v>136750</v>
      </c>
      <c r="K79" s="113" t="n">
        <f aca="false">+F79/H79</f>
        <v>0.775960523196932</v>
      </c>
    </row>
    <row r="80" customFormat="false" ht="12.8" hidden="false" customHeight="false" outlineLevel="0" collapsed="false">
      <c r="A80" s="121" t="n">
        <v>45474</v>
      </c>
      <c r="B80" s="122" t="n">
        <v>45064</v>
      </c>
      <c r="C80" s="122" t="n">
        <v>11326</v>
      </c>
      <c r="D80" s="123" t="n">
        <v>14784</v>
      </c>
      <c r="E80" s="111" t="n">
        <f aca="false">G80-0.8*F80</f>
        <v>66015.8</v>
      </c>
      <c r="F80" s="19" t="n">
        <f aca="false">+B80+C80+D80</f>
        <v>71174</v>
      </c>
      <c r="G80" s="19" t="n">
        <v>122955</v>
      </c>
      <c r="H80" s="112" t="n">
        <v>92206</v>
      </c>
      <c r="I80" s="108" t="n">
        <f aca="false">+H80-F80</f>
        <v>21032</v>
      </c>
      <c r="J80" s="112" t="n">
        <v>137675</v>
      </c>
      <c r="K80" s="113" t="n">
        <f aca="false">+F80/H80</f>
        <v>0.771902045420038</v>
      </c>
    </row>
    <row r="81" customFormat="false" ht="12.8" hidden="false" customHeight="false" outlineLevel="0" collapsed="false">
      <c r="A81" s="121" t="n">
        <v>45505</v>
      </c>
      <c r="B81" s="122" t="n">
        <v>44461</v>
      </c>
      <c r="C81" s="122" t="n">
        <v>10855</v>
      </c>
      <c r="D81" s="123" t="n">
        <v>13307</v>
      </c>
      <c r="E81" s="111" t="n">
        <f aca="false">G81-0.8*F81</f>
        <v>59566.6</v>
      </c>
      <c r="F81" s="19" t="n">
        <f aca="false">+B81+C81+D81</f>
        <v>68623</v>
      </c>
      <c r="G81" s="19" t="n">
        <v>114465</v>
      </c>
      <c r="H81" s="112" t="n">
        <v>89197</v>
      </c>
      <c r="I81" s="108" t="n">
        <f aca="false">+H81-F81</f>
        <v>20574</v>
      </c>
      <c r="J81" s="112" t="n">
        <v>136925</v>
      </c>
      <c r="K81" s="113" t="n">
        <f aca="false">+F81/H81</f>
        <v>0.769342018229313</v>
      </c>
    </row>
    <row r="82" customFormat="false" ht="12.8" hidden="false" customHeight="false" outlineLevel="0" collapsed="false">
      <c r="A82" s="121" t="n">
        <v>45536</v>
      </c>
      <c r="B82" s="122" t="n">
        <v>45850</v>
      </c>
      <c r="C82" s="122" t="n">
        <v>10810</v>
      </c>
      <c r="D82" s="123" t="n">
        <v>12226</v>
      </c>
      <c r="E82" s="111" t="n">
        <f aca="false">G82-0.8*F82</f>
        <v>61621.2</v>
      </c>
      <c r="F82" s="19" t="n">
        <f aca="false">+B82+C82+D82</f>
        <v>68886</v>
      </c>
      <c r="G82" s="19" t="n">
        <v>116730</v>
      </c>
      <c r="H82" s="112" t="n">
        <v>90230</v>
      </c>
      <c r="I82" s="108" t="n">
        <f aca="false">+H82-F82</f>
        <v>21344</v>
      </c>
      <c r="J82" s="112" t="n">
        <v>139990</v>
      </c>
      <c r="K82" s="113" t="n">
        <f aca="false">+F82/H82</f>
        <v>0.763448963759282</v>
      </c>
    </row>
    <row r="83" customFormat="false" ht="12.8" hidden="false" customHeight="false" outlineLevel="0" collapsed="false">
      <c r="A83" s="121" t="n">
        <v>45566</v>
      </c>
      <c r="B83" s="122" t="n">
        <v>47609</v>
      </c>
      <c r="C83" s="122" t="n">
        <v>10861</v>
      </c>
      <c r="D83" s="123" t="n">
        <v>11505</v>
      </c>
      <c r="E83" s="111" t="n">
        <f aca="false">G83-0.8*F83</f>
        <v>55140</v>
      </c>
      <c r="F83" s="19" t="n">
        <f aca="false">+B83+C83+D83</f>
        <v>69975</v>
      </c>
      <c r="G83" s="19" t="n">
        <v>111120</v>
      </c>
      <c r="H83" s="112" t="n">
        <v>92339</v>
      </c>
      <c r="I83" s="108" t="n">
        <f aca="false">+H83-F83</f>
        <v>22364</v>
      </c>
      <c r="J83" s="112" t="n">
        <v>148665</v>
      </c>
      <c r="K83" s="113" t="n">
        <f aca="false">+F83/H83</f>
        <v>0.757805477642166</v>
      </c>
    </row>
    <row r="84" customFormat="false" ht="12.8" hidden="false" customHeight="false" outlineLevel="0" collapsed="false">
      <c r="A84" s="121" t="n">
        <v>45597</v>
      </c>
      <c r="B84" s="122" t="n">
        <v>47230</v>
      </c>
      <c r="C84" s="122" t="n">
        <v>10601</v>
      </c>
      <c r="D84" s="123" t="n">
        <v>11237</v>
      </c>
      <c r="E84" s="111" t="n">
        <f aca="false">G84-0.8*F84</f>
        <v>54965.6</v>
      </c>
      <c r="F84" s="19" t="n">
        <f aca="false">+B84+C84+D84</f>
        <v>69068</v>
      </c>
      <c r="G84" s="19" t="n">
        <v>110220</v>
      </c>
      <c r="H84" s="112" t="n">
        <v>90960</v>
      </c>
      <c r="I84" s="108" t="n">
        <f aca="false">+H84-F84</f>
        <v>21892</v>
      </c>
      <c r="J84" s="112" t="n">
        <v>147530</v>
      </c>
      <c r="K84" s="113" t="n">
        <f aca="false">+F84/H84</f>
        <v>0.759322779243624</v>
      </c>
    </row>
    <row r="85" customFormat="false" ht="12.8" hidden="false" customHeight="false" outlineLevel="0" collapsed="false">
      <c r="A85" s="121" t="n">
        <v>45627</v>
      </c>
      <c r="B85" s="122" t="n">
        <v>47004</v>
      </c>
      <c r="C85" s="122" t="n">
        <v>10503</v>
      </c>
      <c r="D85" s="123" t="n">
        <v>10926</v>
      </c>
      <c r="E85" s="111" t="n">
        <f aca="false">G85-0.8*F85</f>
        <v>54783.6</v>
      </c>
      <c r="F85" s="19" t="n">
        <f aca="false">+B85+C85+D85</f>
        <v>68433</v>
      </c>
      <c r="G85" s="19" t="n">
        <v>109530</v>
      </c>
      <c r="H85" s="112" t="n">
        <v>90329</v>
      </c>
      <c r="I85" s="108" t="n">
        <f aca="false">+H85-F85</f>
        <v>21896</v>
      </c>
      <c r="J85" s="112" t="n">
        <v>148165</v>
      </c>
      <c r="K85" s="113" t="n">
        <f aca="false">+F85/H85</f>
        <v>0.757597227911302</v>
      </c>
    </row>
  </sheetData>
  <autoFilter ref="A1:K7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AY44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N20" activeCellId="0" sqref="N20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20" min="1" style="19" width="11.53"/>
    <col collapsed="false" customWidth="false" hidden="true" outlineLevel="0" max="25" min="21" style="19" width="11.53"/>
    <col collapsed="false" customWidth="false" hidden="false" outlineLevel="0" max="26" min="26" style="19" width="11.53"/>
    <col collapsed="false" customWidth="false" hidden="true" outlineLevel="0" max="38" min="27" style="19" width="11.53"/>
    <col collapsed="false" customWidth="false" hidden="false" outlineLevel="0" max="39" min="39" style="19" width="11.53"/>
    <col collapsed="false" customWidth="false" hidden="true" outlineLevel="0" max="44" min="40" style="19" width="11.53"/>
    <col collapsed="false" customWidth="false" hidden="false" outlineLevel="0" max="45" min="45" style="19" width="11.53"/>
    <col collapsed="false" customWidth="false" hidden="true" outlineLevel="0" max="50" min="46" style="19" width="11.53"/>
    <col collapsed="false" customWidth="false" hidden="false" outlineLevel="0" max="51" min="51" style="19" width="11.53"/>
  </cols>
  <sheetData>
    <row r="1" customFormat="false" ht="12.8" hidden="false" customHeight="false" outlineLevel="0" collapsed="false">
      <c r="A1" s="19" t="s">
        <v>133</v>
      </c>
      <c r="B1" s="115" t="s">
        <v>134</v>
      </c>
      <c r="C1" s="19" t="s">
        <v>590</v>
      </c>
      <c r="D1" s="19" t="s">
        <v>643</v>
      </c>
      <c r="E1" s="19" t="s">
        <v>644</v>
      </c>
      <c r="F1" s="19" t="s">
        <v>591</v>
      </c>
      <c r="G1" s="19" t="s">
        <v>592</v>
      </c>
      <c r="H1" s="19" t="s">
        <v>593</v>
      </c>
      <c r="I1" s="19" t="s">
        <v>590</v>
      </c>
      <c r="J1" s="19" t="s">
        <v>643</v>
      </c>
      <c r="K1" s="19" t="s">
        <v>644</v>
      </c>
      <c r="L1" s="19" t="s">
        <v>591</v>
      </c>
      <c r="M1" s="19" t="s">
        <v>592</v>
      </c>
      <c r="N1" s="19" t="s">
        <v>593</v>
      </c>
      <c r="O1" s="19" t="s">
        <v>590</v>
      </c>
      <c r="P1" s="19" t="s">
        <v>643</v>
      </c>
      <c r="Q1" s="19" t="s">
        <v>644</v>
      </c>
      <c r="R1" s="19" t="s">
        <v>591</v>
      </c>
      <c r="S1" s="19" t="s">
        <v>592</v>
      </c>
      <c r="T1" s="19" t="s">
        <v>22</v>
      </c>
      <c r="U1" s="19" t="s">
        <v>590</v>
      </c>
      <c r="V1" s="19" t="s">
        <v>643</v>
      </c>
      <c r="W1" s="19" t="s">
        <v>644</v>
      </c>
      <c r="X1" s="19" t="s">
        <v>591</v>
      </c>
      <c r="Y1" s="19" t="s">
        <v>592</v>
      </c>
      <c r="Z1" s="19" t="s">
        <v>21</v>
      </c>
      <c r="AA1" s="19" t="s">
        <v>645</v>
      </c>
      <c r="AB1" s="19" t="s">
        <v>646</v>
      </c>
      <c r="AC1" s="19" t="s">
        <v>647</v>
      </c>
      <c r="AD1" s="19" t="s">
        <v>648</v>
      </c>
      <c r="AE1" s="19" t="s">
        <v>649</v>
      </c>
      <c r="AF1" s="19" t="s">
        <v>20</v>
      </c>
      <c r="AG1" s="19" t="s">
        <v>650</v>
      </c>
      <c r="AH1" s="19" t="s">
        <v>527</v>
      </c>
      <c r="AI1" s="19" t="s">
        <v>651</v>
      </c>
      <c r="AJ1" s="19" t="s">
        <v>652</v>
      </c>
      <c r="AK1" s="19" t="s">
        <v>528</v>
      </c>
      <c r="AL1" s="19" t="s">
        <v>529</v>
      </c>
      <c r="AM1" s="19" t="s">
        <v>653</v>
      </c>
      <c r="AN1" s="19" t="s">
        <v>501</v>
      </c>
      <c r="AO1" s="19" t="s">
        <v>654</v>
      </c>
      <c r="AP1" s="19" t="s">
        <v>655</v>
      </c>
      <c r="AQ1" s="19" t="s">
        <v>531</v>
      </c>
      <c r="AR1" s="19" t="s">
        <v>532</v>
      </c>
      <c r="AS1" s="19" t="s">
        <v>533</v>
      </c>
      <c r="AT1" s="19" t="s">
        <v>534</v>
      </c>
      <c r="AU1" s="19" t="s">
        <v>656</v>
      </c>
      <c r="AV1" s="19" t="s">
        <v>657</v>
      </c>
      <c r="AW1" s="19" t="s">
        <v>535</v>
      </c>
      <c r="AX1" s="19" t="s">
        <v>536</v>
      </c>
      <c r="AY1" s="19" t="s">
        <v>537</v>
      </c>
    </row>
    <row r="2" customFormat="false" ht="12.8" hidden="true" customHeight="false" outlineLevel="0" collapsed="false">
      <c r="A2" s="19" t="n">
        <v>2021</v>
      </c>
      <c r="B2" s="115" t="n">
        <v>44348</v>
      </c>
      <c r="C2" s="115"/>
      <c r="D2" s="115"/>
      <c r="E2" s="115"/>
      <c r="F2" s="115"/>
      <c r="G2" s="115"/>
      <c r="H2" s="11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</row>
    <row r="3" customFormat="false" ht="12.8" hidden="true" customHeight="false" outlineLevel="0" collapsed="false">
      <c r="A3" s="19" t="n">
        <v>2021</v>
      </c>
      <c r="B3" s="115" t="n">
        <v>44378</v>
      </c>
      <c r="C3" s="115"/>
      <c r="D3" s="115"/>
      <c r="E3" s="115"/>
      <c r="F3" s="115"/>
      <c r="G3" s="115"/>
      <c r="H3" s="11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</row>
    <row r="4" customFormat="false" ht="12.8" hidden="true" customHeight="false" outlineLevel="0" collapsed="false">
      <c r="A4" s="19" t="n">
        <v>2021</v>
      </c>
      <c r="B4" s="115" t="n">
        <v>44409</v>
      </c>
      <c r="C4" s="115"/>
      <c r="D4" s="115"/>
      <c r="E4" s="115"/>
      <c r="F4" s="115"/>
      <c r="G4" s="115"/>
      <c r="H4" s="11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</row>
    <row r="5" customFormat="false" ht="12.8" hidden="true" customHeight="false" outlineLevel="0" collapsed="false">
      <c r="A5" s="19" t="n">
        <v>2021</v>
      </c>
      <c r="B5" s="115" t="n">
        <v>44440</v>
      </c>
      <c r="C5" s="115"/>
      <c r="D5" s="115"/>
      <c r="E5" s="115"/>
      <c r="F5" s="115"/>
      <c r="G5" s="115"/>
      <c r="H5" s="11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</row>
    <row r="6" customFormat="false" ht="12.8" hidden="true" customHeight="false" outlineLevel="0" collapsed="false">
      <c r="A6" s="19" t="n">
        <v>2021</v>
      </c>
      <c r="B6" s="115" t="n">
        <v>44470</v>
      </c>
      <c r="C6" s="115"/>
      <c r="D6" s="115"/>
      <c r="E6" s="115"/>
      <c r="F6" s="115"/>
      <c r="G6" s="115"/>
      <c r="H6" s="11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</row>
    <row r="7" customFormat="false" ht="12.8" hidden="true" customHeight="false" outlineLevel="0" collapsed="false">
      <c r="A7" s="19" t="n">
        <v>2021</v>
      </c>
      <c r="B7" s="115" t="n">
        <v>44501</v>
      </c>
      <c r="C7" s="115"/>
      <c r="D7" s="115"/>
      <c r="E7" s="115"/>
      <c r="F7" s="115"/>
      <c r="G7" s="115"/>
      <c r="H7" s="11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</row>
    <row r="8" customFormat="false" ht="12.8" hidden="true" customHeight="false" outlineLevel="0" collapsed="false">
      <c r="A8" s="19" t="n">
        <v>2021</v>
      </c>
      <c r="B8" s="115" t="n">
        <v>44531</v>
      </c>
      <c r="C8" s="115"/>
      <c r="D8" s="115"/>
      <c r="E8" s="115"/>
      <c r="F8" s="115"/>
      <c r="G8" s="115"/>
      <c r="H8" s="11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</row>
    <row r="9" customFormat="false" ht="12.8" hidden="true" customHeight="false" outlineLevel="0" collapsed="false">
      <c r="A9" s="19" t="n">
        <v>2022</v>
      </c>
      <c r="B9" s="115" t="n">
        <v>44562</v>
      </c>
      <c r="C9" s="19" t="n">
        <v>46742</v>
      </c>
      <c r="D9" s="19" t="n">
        <v>5122</v>
      </c>
      <c r="E9" s="19" t="n">
        <v>9918</v>
      </c>
      <c r="F9" s="19" t="n">
        <v>51576</v>
      </c>
      <c r="G9" s="19" t="n">
        <v>5351</v>
      </c>
      <c r="H9" s="19" t="n">
        <f aca="false">SUM(C9:G9)</f>
        <v>118709</v>
      </c>
      <c r="I9" s="19" t="n">
        <v>45639</v>
      </c>
      <c r="J9" s="19" t="n">
        <v>4038</v>
      </c>
      <c r="K9" s="19" t="n">
        <v>8946</v>
      </c>
      <c r="L9" s="19" t="n">
        <v>44736</v>
      </c>
      <c r="M9" s="19" t="n">
        <v>5290</v>
      </c>
      <c r="N9" s="19" t="n">
        <f aca="false">+M9+L9+K9+J9+I9</f>
        <v>108649</v>
      </c>
      <c r="U9" s="19" t="n">
        <v>1206</v>
      </c>
      <c r="V9" s="19" t="n">
        <v>272</v>
      </c>
      <c r="W9" s="19" t="n">
        <v>194</v>
      </c>
      <c r="X9" s="19" t="n">
        <v>1080</v>
      </c>
      <c r="Y9" s="19" t="n">
        <v>167</v>
      </c>
      <c r="Z9" s="19" t="n">
        <f aca="false">+Y9+X9+W9+V9+U9</f>
        <v>2919</v>
      </c>
      <c r="AA9" s="19" t="n">
        <f aca="false">+I9-O9-33</f>
        <v>45606</v>
      </c>
      <c r="AB9" s="19" t="n">
        <f aca="false">+J9-P9-33</f>
        <v>4005</v>
      </c>
      <c r="AC9" s="19" t="n">
        <f aca="false">+K9-Q9-33</f>
        <v>8913</v>
      </c>
      <c r="AD9" s="19" t="n">
        <f aca="false">+L9-R9-33</f>
        <v>44703</v>
      </c>
      <c r="AE9" s="19" t="n">
        <f aca="false">+M9-S9-33</f>
        <v>5257</v>
      </c>
      <c r="AF9" s="19" t="n">
        <f aca="false">+N9-T9-33</f>
        <v>108616</v>
      </c>
      <c r="AG9" s="19" t="n">
        <f aca="false">+AF9-AC9</f>
        <v>99703</v>
      </c>
      <c r="AH9" s="19" t="n">
        <f aca="false">+AA9-AN9-AT9</f>
        <v>32692</v>
      </c>
      <c r="AI9" s="19" t="n">
        <f aca="false">+AB9</f>
        <v>4005</v>
      </c>
      <c r="AJ9" s="19" t="n">
        <v>0</v>
      </c>
      <c r="AK9" s="19" t="n">
        <f aca="false">+AD9-AQ9-AW9</f>
        <v>34089</v>
      </c>
      <c r="AL9" s="19" t="n">
        <f aca="false">+AE9-AR9-AX9</f>
        <v>4352</v>
      </c>
      <c r="AM9" s="19" t="n">
        <f aca="false">+AF9-AS9-AY9</f>
        <v>75270</v>
      </c>
      <c r="AN9" s="19" t="n">
        <v>9670</v>
      </c>
      <c r="AO9" s="19" t="n">
        <v>0</v>
      </c>
      <c r="AP9" s="19" t="n">
        <f aca="false">+AC9</f>
        <v>8913</v>
      </c>
      <c r="AQ9" s="19" t="n">
        <v>8139</v>
      </c>
      <c r="AR9" s="19" t="n">
        <v>610</v>
      </c>
      <c r="AS9" s="19" t="n">
        <f aca="false">+AN9+AP9+AQ9+AR9</f>
        <v>27332</v>
      </c>
      <c r="AT9" s="19" t="n">
        <v>3244</v>
      </c>
      <c r="AU9" s="19" t="n">
        <f aca="false">+AI9</f>
        <v>4005</v>
      </c>
      <c r="AV9" s="19" t="n">
        <f aca="false">+AJ9</f>
        <v>0</v>
      </c>
      <c r="AW9" s="19" t="n">
        <v>2475</v>
      </c>
      <c r="AX9" s="19" t="n">
        <v>295</v>
      </c>
      <c r="AY9" s="19" t="n">
        <f aca="false">+AX9+AW9+AT9</f>
        <v>6014</v>
      </c>
    </row>
    <row r="10" customFormat="false" ht="12.8" hidden="true" customHeight="false" outlineLevel="0" collapsed="false">
      <c r="A10" s="19" t="n">
        <v>2022</v>
      </c>
      <c r="B10" s="115" t="n">
        <v>44593</v>
      </c>
      <c r="C10" s="19" t="n">
        <v>46742</v>
      </c>
      <c r="D10" s="19" t="n">
        <v>5122</v>
      </c>
      <c r="E10" s="19" t="n">
        <v>9918</v>
      </c>
      <c r="F10" s="19" t="n">
        <v>51576</v>
      </c>
      <c r="G10" s="19" t="n">
        <v>5351</v>
      </c>
      <c r="H10" s="19" t="n">
        <f aca="false">SUM(C10:G10)</f>
        <v>118709</v>
      </c>
      <c r="I10" s="19" t="n">
        <v>45730</v>
      </c>
      <c r="J10" s="19" t="n">
        <v>4120</v>
      </c>
      <c r="K10" s="19" t="n">
        <v>8946</v>
      </c>
      <c r="L10" s="19" t="n">
        <v>44789</v>
      </c>
      <c r="M10" s="19" t="n">
        <v>5314</v>
      </c>
      <c r="N10" s="19" t="n">
        <f aca="false">+M10+L10+K10+J10+I10</f>
        <v>108899</v>
      </c>
      <c r="U10" s="19" t="n">
        <v>1324</v>
      </c>
      <c r="V10" s="19" t="n">
        <v>282</v>
      </c>
      <c r="W10" s="19" t="n">
        <v>227</v>
      </c>
      <c r="X10" s="19" t="n">
        <v>1163</v>
      </c>
      <c r="Y10" s="19" t="n">
        <v>218</v>
      </c>
      <c r="Z10" s="19" t="n">
        <f aca="false">+Y10+X10+W10+V10+U10</f>
        <v>3214</v>
      </c>
      <c r="AA10" s="19" t="n">
        <f aca="false">+I10-O10-33</f>
        <v>45697</v>
      </c>
      <c r="AB10" s="19" t="n">
        <f aca="false">+J10-P10-33</f>
        <v>4087</v>
      </c>
      <c r="AC10" s="19" t="n">
        <f aca="false">+K10-Q10-33</f>
        <v>8913</v>
      </c>
      <c r="AD10" s="19" t="n">
        <f aca="false">+L10-R10-33</f>
        <v>44756</v>
      </c>
      <c r="AE10" s="19" t="n">
        <f aca="false">+M10-S10-33</f>
        <v>5281</v>
      </c>
      <c r="AF10" s="19" t="n">
        <f aca="false">+N10-T10-33</f>
        <v>108866</v>
      </c>
      <c r="AG10" s="19" t="n">
        <f aca="false">+AF10-AC10</f>
        <v>99953</v>
      </c>
      <c r="AH10" s="19" t="n">
        <f aca="false">+AA10-AN10-AT10</f>
        <v>32693</v>
      </c>
      <c r="AI10" s="19" t="n">
        <f aca="false">+AB10</f>
        <v>4087</v>
      </c>
      <c r="AJ10" s="19" t="n">
        <v>0</v>
      </c>
      <c r="AK10" s="19" t="n">
        <f aca="false">+AD10-AQ10-AW10</f>
        <v>34270</v>
      </c>
      <c r="AL10" s="19" t="n">
        <f aca="false">+AE10-AR10-AX10</f>
        <v>4394</v>
      </c>
      <c r="AM10" s="19" t="n">
        <f aca="false">+AF10-AS10-AY10</f>
        <v>75576</v>
      </c>
      <c r="AN10" s="19" t="n">
        <v>9711</v>
      </c>
      <c r="AO10" s="19" t="n">
        <v>0</v>
      </c>
      <c r="AP10" s="19" t="n">
        <f aca="false">+AC10</f>
        <v>8913</v>
      </c>
      <c r="AQ10" s="19" t="n">
        <v>8014</v>
      </c>
      <c r="AR10" s="19" t="n">
        <v>583</v>
      </c>
      <c r="AS10" s="19" t="n">
        <f aca="false">+AN10+AP10+AQ10+AR10</f>
        <v>27221</v>
      </c>
      <c r="AT10" s="19" t="n">
        <v>3293</v>
      </c>
      <c r="AU10" s="19" t="n">
        <f aca="false">+AI10</f>
        <v>4087</v>
      </c>
      <c r="AV10" s="19" t="n">
        <f aca="false">+AJ10</f>
        <v>0</v>
      </c>
      <c r="AW10" s="19" t="n">
        <v>2472</v>
      </c>
      <c r="AX10" s="19" t="n">
        <v>304</v>
      </c>
      <c r="AY10" s="19" t="n">
        <f aca="false">+AX10+AW10+AT10</f>
        <v>6069</v>
      </c>
    </row>
    <row r="11" customFormat="false" ht="12.8" hidden="true" customHeight="false" outlineLevel="0" collapsed="false">
      <c r="A11" s="19" t="n">
        <v>2022</v>
      </c>
      <c r="B11" s="115" t="n">
        <v>44621</v>
      </c>
      <c r="C11" s="19" t="n">
        <v>46742</v>
      </c>
      <c r="D11" s="19" t="n">
        <v>5122</v>
      </c>
      <c r="E11" s="19" t="n">
        <v>9918</v>
      </c>
      <c r="F11" s="19" t="n">
        <v>51576</v>
      </c>
      <c r="G11" s="19" t="n">
        <v>5351</v>
      </c>
      <c r="H11" s="19" t="n">
        <f aca="false">SUM(C11:G11)</f>
        <v>118709</v>
      </c>
      <c r="I11" s="19" t="n">
        <v>45808</v>
      </c>
      <c r="J11" s="19" t="n">
        <v>4121</v>
      </c>
      <c r="K11" s="19" t="n">
        <v>9004</v>
      </c>
      <c r="L11" s="19" t="n">
        <v>44900</v>
      </c>
      <c r="M11" s="19" t="n">
        <v>5287</v>
      </c>
      <c r="N11" s="19" t="n">
        <f aca="false">+M11+L11+K11+J11+I11</f>
        <v>109120</v>
      </c>
      <c r="U11" s="19" t="n">
        <v>1572</v>
      </c>
      <c r="V11" s="19" t="n">
        <v>293</v>
      </c>
      <c r="W11" s="19" t="n">
        <v>336</v>
      </c>
      <c r="X11" s="19" t="n">
        <v>1466</v>
      </c>
      <c r="Y11" s="19" t="n">
        <v>237</v>
      </c>
      <c r="Z11" s="19" t="n">
        <f aca="false">+Y11+X11+W11+V11+U11</f>
        <v>3904</v>
      </c>
      <c r="AA11" s="19" t="n">
        <f aca="false">+I11-O11-33</f>
        <v>45775</v>
      </c>
      <c r="AB11" s="19" t="n">
        <f aca="false">+J11-P11-33</f>
        <v>4088</v>
      </c>
      <c r="AC11" s="19" t="n">
        <f aca="false">+K11-Q11-33</f>
        <v>8971</v>
      </c>
      <c r="AD11" s="19" t="n">
        <f aca="false">+L11-R11-33</f>
        <v>44867</v>
      </c>
      <c r="AE11" s="19" t="n">
        <f aca="false">+M11-S11-33</f>
        <v>5254</v>
      </c>
      <c r="AF11" s="19" t="n">
        <f aca="false">+N11-T11-33</f>
        <v>109087</v>
      </c>
      <c r="AG11" s="19" t="n">
        <f aca="false">+AF11-AC11</f>
        <v>100116</v>
      </c>
      <c r="AH11" s="19" t="n">
        <f aca="false">+AA11-AN11-AT11</f>
        <v>32361</v>
      </c>
      <c r="AI11" s="19" t="n">
        <f aca="false">+AB11</f>
        <v>4088</v>
      </c>
      <c r="AJ11" s="19" t="n">
        <v>0</v>
      </c>
      <c r="AK11" s="19" t="n">
        <f aca="false">+AD11-AQ11-AW11</f>
        <v>34327</v>
      </c>
      <c r="AL11" s="19" t="n">
        <f aca="false">+AE11-AR11-AX11</f>
        <v>4322</v>
      </c>
      <c r="AM11" s="19" t="n">
        <f aca="false">+AF11-AS11-AY11</f>
        <v>75230</v>
      </c>
      <c r="AN11" s="19" t="n">
        <v>9937</v>
      </c>
      <c r="AO11" s="19" t="n">
        <v>0</v>
      </c>
      <c r="AP11" s="19" t="n">
        <f aca="false">+AC11</f>
        <v>8971</v>
      </c>
      <c r="AQ11" s="19" t="n">
        <v>7964</v>
      </c>
      <c r="AR11" s="19" t="n">
        <v>597</v>
      </c>
      <c r="AS11" s="19" t="n">
        <f aca="false">+AN11+AP11+AQ11+AR11</f>
        <v>27469</v>
      </c>
      <c r="AT11" s="19" t="n">
        <v>3477</v>
      </c>
      <c r="AU11" s="19" t="n">
        <f aca="false">+AI11</f>
        <v>4088</v>
      </c>
      <c r="AV11" s="19" t="n">
        <f aca="false">+AJ11</f>
        <v>0</v>
      </c>
      <c r="AW11" s="19" t="n">
        <v>2576</v>
      </c>
      <c r="AX11" s="19" t="n">
        <v>335</v>
      </c>
      <c r="AY11" s="19" t="n">
        <f aca="false">+AX11+AW11+AT11</f>
        <v>6388</v>
      </c>
    </row>
    <row r="12" customFormat="false" ht="12.8" hidden="true" customHeight="false" outlineLevel="0" collapsed="false">
      <c r="A12" s="19" t="n">
        <v>2022</v>
      </c>
      <c r="B12" s="115" t="n">
        <v>44652</v>
      </c>
      <c r="C12" s="19" t="n">
        <v>46742</v>
      </c>
      <c r="D12" s="19" t="n">
        <v>5122</v>
      </c>
      <c r="E12" s="19" t="n">
        <v>9918</v>
      </c>
      <c r="F12" s="19" t="n">
        <v>51576</v>
      </c>
      <c r="G12" s="19" t="n">
        <v>5351</v>
      </c>
      <c r="H12" s="19" t="n">
        <f aca="false">SUM(C12:G12)</f>
        <v>118709</v>
      </c>
      <c r="I12" s="19" t="n">
        <v>45822</v>
      </c>
      <c r="J12" s="19" t="n">
        <v>4224</v>
      </c>
      <c r="K12" s="19" t="n">
        <v>9186</v>
      </c>
      <c r="L12" s="19" t="n">
        <v>42618</v>
      </c>
      <c r="M12" s="19" t="n">
        <v>5314</v>
      </c>
      <c r="N12" s="19" t="n">
        <f aca="false">+M12+L12+K12+J12+I12</f>
        <v>107164</v>
      </c>
      <c r="O12" s="19" t="n">
        <v>2487</v>
      </c>
      <c r="Q12" s="19" t="n">
        <v>385</v>
      </c>
      <c r="R12" s="19" t="n">
        <v>3081</v>
      </c>
      <c r="S12" s="19" t="n">
        <v>198</v>
      </c>
      <c r="T12" s="19" t="n">
        <f aca="false">+O12+P12+Q12+R12+S12</f>
        <v>6151</v>
      </c>
      <c r="U12" s="19" t="n">
        <v>1289</v>
      </c>
      <c r="V12" s="19" t="n">
        <v>273</v>
      </c>
      <c r="W12" s="19" t="n">
        <v>321</v>
      </c>
      <c r="X12" s="19" t="n">
        <v>1141</v>
      </c>
      <c r="Y12" s="19" t="n">
        <v>242</v>
      </c>
      <c r="Z12" s="19" t="n">
        <f aca="false">+Y12+X12+W12+V12+U12</f>
        <v>3266</v>
      </c>
      <c r="AA12" s="19" t="n">
        <f aca="false">+I12-O12-33</f>
        <v>43302</v>
      </c>
      <c r="AB12" s="19" t="n">
        <f aca="false">+J12-P12-33</f>
        <v>4191</v>
      </c>
      <c r="AC12" s="19" t="n">
        <f aca="false">+K12-Q12-33</f>
        <v>8768</v>
      </c>
      <c r="AD12" s="19" t="n">
        <f aca="false">+L12-R12-33</f>
        <v>39504</v>
      </c>
      <c r="AE12" s="19" t="n">
        <f aca="false">+M12-S12-33</f>
        <v>5083</v>
      </c>
      <c r="AF12" s="19" t="n">
        <f aca="false">+N12-T12-33</f>
        <v>100980</v>
      </c>
      <c r="AG12" s="19" t="n">
        <f aca="false">+AF12-AC12</f>
        <v>92212</v>
      </c>
      <c r="AH12" s="19" t="n">
        <f aca="false">+AA12-AN12-AT12</f>
        <v>29711</v>
      </c>
      <c r="AI12" s="19" t="n">
        <f aca="false">+AB12</f>
        <v>4191</v>
      </c>
      <c r="AJ12" s="19" t="n">
        <v>0</v>
      </c>
      <c r="AK12" s="19" t="n">
        <f aca="false">+AD12-AQ12-AW12</f>
        <v>28971</v>
      </c>
      <c r="AL12" s="19" t="n">
        <f aca="false">+AE12-AR12-AX12</f>
        <v>4157</v>
      </c>
      <c r="AM12" s="19" t="n">
        <f aca="false">+AF12-AS12-AY12</f>
        <v>67162</v>
      </c>
      <c r="AN12" s="19" t="n">
        <v>10063</v>
      </c>
      <c r="AO12" s="19" t="n">
        <v>0</v>
      </c>
      <c r="AP12" s="19" t="n">
        <f aca="false">+AC12</f>
        <v>8768</v>
      </c>
      <c r="AQ12" s="19" t="n">
        <v>7861</v>
      </c>
      <c r="AR12" s="19" t="n">
        <v>593</v>
      </c>
      <c r="AS12" s="19" t="n">
        <f aca="false">+AN12+AP12+AQ12+AR12</f>
        <v>27285</v>
      </c>
      <c r="AT12" s="19" t="n">
        <v>3528</v>
      </c>
      <c r="AU12" s="19" t="n">
        <f aca="false">+AI12</f>
        <v>4191</v>
      </c>
      <c r="AV12" s="19" t="n">
        <f aca="false">+AJ12</f>
        <v>0</v>
      </c>
      <c r="AW12" s="19" t="n">
        <v>2672</v>
      </c>
      <c r="AX12" s="19" t="n">
        <v>333</v>
      </c>
      <c r="AY12" s="19" t="n">
        <f aca="false">+AX12+AW12+AT12</f>
        <v>6533</v>
      </c>
    </row>
    <row r="13" customFormat="false" ht="12.8" hidden="true" customHeight="false" outlineLevel="0" collapsed="false">
      <c r="A13" s="19" t="n">
        <v>2022</v>
      </c>
      <c r="B13" s="115" t="n">
        <v>44682</v>
      </c>
      <c r="C13" s="19" t="n">
        <v>46742</v>
      </c>
      <c r="D13" s="19" t="n">
        <v>5122</v>
      </c>
      <c r="E13" s="19" t="n">
        <v>9918</v>
      </c>
      <c r="F13" s="19" t="n">
        <v>51576</v>
      </c>
      <c r="G13" s="19" t="n">
        <v>5351</v>
      </c>
      <c r="H13" s="19" t="n">
        <f aca="false">SUM(C13:G13)</f>
        <v>118709</v>
      </c>
      <c r="I13" s="19" t="n">
        <v>45886</v>
      </c>
      <c r="J13" s="19" t="n">
        <v>4242</v>
      </c>
      <c r="K13" s="19" t="n">
        <v>9323</v>
      </c>
      <c r="L13" s="19" t="n">
        <v>42670</v>
      </c>
      <c r="M13" s="19" t="n">
        <v>5314</v>
      </c>
      <c r="N13" s="19" t="n">
        <f aca="false">+M13+L13+K13+J13+I13</f>
        <v>107435</v>
      </c>
      <c r="O13" s="19" t="n">
        <v>2654</v>
      </c>
      <c r="Q13" s="19" t="n">
        <v>420</v>
      </c>
      <c r="R13" s="19" t="n">
        <v>3064</v>
      </c>
      <c r="S13" s="19" t="n">
        <v>258</v>
      </c>
      <c r="T13" s="19" t="n">
        <f aca="false">+O13+P13+Q13+R13+S13</f>
        <v>6396</v>
      </c>
      <c r="U13" s="19" t="n">
        <v>1298</v>
      </c>
      <c r="V13" s="19" t="n">
        <v>189</v>
      </c>
      <c r="W13" s="19" t="n">
        <v>240</v>
      </c>
      <c r="X13" s="19" t="n">
        <v>1318</v>
      </c>
      <c r="Y13" s="19" t="n">
        <v>195</v>
      </c>
      <c r="Z13" s="19" t="n">
        <f aca="false">+Y13+X13+W13+V13+U13</f>
        <v>3240</v>
      </c>
      <c r="AA13" s="19" t="n">
        <f aca="false">+I13-O13-33</f>
        <v>43199</v>
      </c>
      <c r="AB13" s="19" t="n">
        <f aca="false">+J13-P13-33</f>
        <v>4209</v>
      </c>
      <c r="AC13" s="19" t="n">
        <f aca="false">+K13-Q13-33</f>
        <v>8870</v>
      </c>
      <c r="AD13" s="19" t="n">
        <f aca="false">+L13-R13-33</f>
        <v>39573</v>
      </c>
      <c r="AE13" s="19" t="n">
        <f aca="false">+M13-S13-33</f>
        <v>5023</v>
      </c>
      <c r="AF13" s="19" t="n">
        <f aca="false">+N13-T13-33</f>
        <v>101006</v>
      </c>
      <c r="AG13" s="19" t="n">
        <f aca="false">+AF13-AC13</f>
        <v>92136</v>
      </c>
      <c r="AH13" s="19" t="n">
        <f aca="false">+AA13-AN13-AT13</f>
        <v>29959</v>
      </c>
      <c r="AI13" s="19" t="n">
        <f aca="false">+AB13</f>
        <v>4209</v>
      </c>
      <c r="AJ13" s="19" t="n">
        <v>0</v>
      </c>
      <c r="AK13" s="19" t="n">
        <f aca="false">+AD13-AQ13-AW13</f>
        <v>29087</v>
      </c>
      <c r="AL13" s="19" t="n">
        <f aca="false">+AE13-AR13-AX13</f>
        <v>4116</v>
      </c>
      <c r="AM13" s="19" t="n">
        <f aca="false">+AF13-AS13-AY13</f>
        <v>67503</v>
      </c>
      <c r="AN13" s="19" t="n">
        <v>9849</v>
      </c>
      <c r="AO13" s="19" t="n">
        <v>0</v>
      </c>
      <c r="AP13" s="19" t="n">
        <f aca="false">+AC13</f>
        <v>8870</v>
      </c>
      <c r="AQ13" s="19" t="n">
        <v>7749</v>
      </c>
      <c r="AR13" s="19" t="n">
        <v>591</v>
      </c>
      <c r="AS13" s="19" t="n">
        <f aca="false">+AN13+AP13+AQ13+AR13</f>
        <v>27059</v>
      </c>
      <c r="AT13" s="19" t="n">
        <v>3391</v>
      </c>
      <c r="AU13" s="19" t="n">
        <f aca="false">+AI13</f>
        <v>4209</v>
      </c>
      <c r="AV13" s="19" t="n">
        <f aca="false">+AJ13</f>
        <v>0</v>
      </c>
      <c r="AW13" s="19" t="n">
        <v>2737</v>
      </c>
      <c r="AX13" s="19" t="n">
        <v>316</v>
      </c>
      <c r="AY13" s="19" t="n">
        <f aca="false">+AX13+AW13+AT13</f>
        <v>6444</v>
      </c>
    </row>
    <row r="14" customFormat="false" ht="12.8" hidden="true" customHeight="false" outlineLevel="0" collapsed="false">
      <c r="A14" s="19" t="n">
        <v>2022</v>
      </c>
      <c r="B14" s="115" t="n">
        <v>44713</v>
      </c>
      <c r="C14" s="19" t="n">
        <v>46742</v>
      </c>
      <c r="D14" s="19" t="n">
        <v>5122</v>
      </c>
      <c r="E14" s="19" t="n">
        <v>9918</v>
      </c>
      <c r="F14" s="19" t="n">
        <v>51576</v>
      </c>
      <c r="G14" s="19" t="n">
        <v>5351</v>
      </c>
      <c r="H14" s="19" t="n">
        <f aca="false">SUM(C14:G14)</f>
        <v>118709</v>
      </c>
      <c r="I14" s="19" t="n">
        <v>45903</v>
      </c>
      <c r="J14" s="19" t="n">
        <v>4299</v>
      </c>
      <c r="K14" s="19" t="n">
        <v>9462</v>
      </c>
      <c r="L14" s="19" t="n">
        <v>42913</v>
      </c>
      <c r="M14" s="19" t="n">
        <v>5314</v>
      </c>
      <c r="N14" s="19" t="n">
        <f aca="false">+M14+L14+K14+J14+I14</f>
        <v>107891</v>
      </c>
      <c r="O14" s="19" t="n">
        <v>2860</v>
      </c>
      <c r="Q14" s="19" t="n">
        <v>426</v>
      </c>
      <c r="R14" s="19" t="n">
        <v>4565</v>
      </c>
      <c r="S14" s="19" t="n">
        <v>293</v>
      </c>
      <c r="T14" s="19" t="n">
        <f aca="false">+O14+P14+Q14+R14+S14</f>
        <v>8144</v>
      </c>
      <c r="U14" s="19" t="n">
        <v>1199</v>
      </c>
      <c r="V14" s="19" t="n">
        <v>209</v>
      </c>
      <c r="W14" s="19" t="n">
        <v>210</v>
      </c>
      <c r="X14" s="19" t="n">
        <v>1162</v>
      </c>
      <c r="Y14" s="19" t="n">
        <v>188</v>
      </c>
      <c r="Z14" s="19" t="n">
        <f aca="false">+Y14+X14+W14+V14+U14</f>
        <v>2968</v>
      </c>
      <c r="AA14" s="19" t="n">
        <f aca="false">+I14-O14-33</f>
        <v>43010</v>
      </c>
      <c r="AB14" s="19" t="n">
        <f aca="false">+J14-P14-33</f>
        <v>4266</v>
      </c>
      <c r="AC14" s="19" t="n">
        <f aca="false">+K14-Q14-33</f>
        <v>9003</v>
      </c>
      <c r="AD14" s="19" t="n">
        <f aca="false">+L14-R14-33</f>
        <v>38315</v>
      </c>
      <c r="AE14" s="19" t="n">
        <f aca="false">+M14-S14-33</f>
        <v>4988</v>
      </c>
      <c r="AF14" s="19" t="n">
        <f aca="false">+N14-T14-33</f>
        <v>99714</v>
      </c>
      <c r="AG14" s="19" t="n">
        <f aca="false">+AF14-AC14</f>
        <v>90711</v>
      </c>
      <c r="AH14" s="19" t="n">
        <f aca="false">+AA14-AN14-AT14</f>
        <v>29190</v>
      </c>
      <c r="AI14" s="19" t="n">
        <f aca="false">+AB14</f>
        <v>4266</v>
      </c>
      <c r="AJ14" s="19" t="n">
        <v>0</v>
      </c>
      <c r="AK14" s="19" t="n">
        <f aca="false">+AD14-AQ14-AW14</f>
        <v>27822</v>
      </c>
      <c r="AL14" s="19" t="n">
        <f aca="false">+AE14-AR14-AX14</f>
        <v>4042</v>
      </c>
      <c r="AM14" s="19" t="n">
        <f aca="false">+AF14-AS14-AY14</f>
        <v>65452</v>
      </c>
      <c r="AN14" s="19" t="n">
        <v>10235</v>
      </c>
      <c r="AO14" s="19" t="n">
        <v>0</v>
      </c>
      <c r="AP14" s="19" t="n">
        <f aca="false">+AC14</f>
        <v>9003</v>
      </c>
      <c r="AQ14" s="19" t="n">
        <v>7723</v>
      </c>
      <c r="AR14" s="19" t="n">
        <v>612</v>
      </c>
      <c r="AS14" s="19" t="n">
        <f aca="false">+AN14+AP14+AQ14+AR14</f>
        <v>27573</v>
      </c>
      <c r="AT14" s="19" t="n">
        <v>3585</v>
      </c>
      <c r="AU14" s="19" t="n">
        <f aca="false">+AI14</f>
        <v>4266</v>
      </c>
      <c r="AV14" s="19" t="n">
        <f aca="false">+AJ14</f>
        <v>0</v>
      </c>
      <c r="AW14" s="19" t="n">
        <v>2770</v>
      </c>
      <c r="AX14" s="19" t="n">
        <v>334</v>
      </c>
      <c r="AY14" s="19" t="n">
        <f aca="false">+AX14+AW14+AT14</f>
        <v>6689</v>
      </c>
    </row>
    <row r="15" customFormat="false" ht="12.8" hidden="true" customHeight="false" outlineLevel="0" collapsed="false">
      <c r="A15" s="19" t="n">
        <v>2022</v>
      </c>
      <c r="B15" s="115" t="n">
        <v>44743</v>
      </c>
      <c r="C15" s="19" t="n">
        <v>46742</v>
      </c>
      <c r="D15" s="19" t="n">
        <v>5122</v>
      </c>
      <c r="E15" s="19" t="n">
        <v>9918</v>
      </c>
      <c r="F15" s="19" t="n">
        <v>51576</v>
      </c>
      <c r="G15" s="19" t="n">
        <v>5351</v>
      </c>
      <c r="H15" s="19" t="n">
        <f aca="false">SUM(C15:G15)</f>
        <v>118709</v>
      </c>
      <c r="I15" s="19" t="n">
        <v>45933</v>
      </c>
      <c r="J15" s="19" t="n">
        <v>4414</v>
      </c>
      <c r="K15" s="19" t="n">
        <v>9557</v>
      </c>
      <c r="L15" s="19" t="n">
        <v>42941</v>
      </c>
      <c r="M15" s="19" t="n">
        <v>5344</v>
      </c>
      <c r="N15" s="19" t="n">
        <f aca="false">+M15+L15+K15+J15+I15</f>
        <v>108189</v>
      </c>
      <c r="O15" s="19" t="n">
        <v>3086</v>
      </c>
      <c r="Q15" s="19" t="n">
        <v>354</v>
      </c>
      <c r="R15" s="19" t="n">
        <v>3667</v>
      </c>
      <c r="S15" s="19" t="n">
        <v>355</v>
      </c>
      <c r="T15" s="19" t="n">
        <f aca="false">+O15+P15+Q15+R15+S15</f>
        <v>7462</v>
      </c>
      <c r="U15" s="19" t="n">
        <v>1252</v>
      </c>
      <c r="V15" s="19" t="n">
        <v>186</v>
      </c>
      <c r="W15" s="19" t="n">
        <v>185</v>
      </c>
      <c r="X15" s="19" t="n">
        <v>1083</v>
      </c>
      <c r="Y15" s="19" t="n">
        <v>191</v>
      </c>
      <c r="Z15" s="19" t="n">
        <f aca="false">+Y15+X15+W15+V15+U15</f>
        <v>2897</v>
      </c>
      <c r="AA15" s="19" t="n">
        <f aca="false">+I15-O15-33</f>
        <v>42814</v>
      </c>
      <c r="AB15" s="19" t="n">
        <f aca="false">+J15-P15-33</f>
        <v>4381</v>
      </c>
      <c r="AC15" s="19" t="n">
        <f aca="false">+K15-Q15-33</f>
        <v>9170</v>
      </c>
      <c r="AD15" s="19" t="n">
        <f aca="false">+L15-R15-33</f>
        <v>39241</v>
      </c>
      <c r="AE15" s="19" t="n">
        <f aca="false">+M15-S15-33</f>
        <v>4956</v>
      </c>
      <c r="AF15" s="19" t="n">
        <f aca="false">+N15-T15-33</f>
        <v>100694</v>
      </c>
      <c r="AG15" s="19" t="n">
        <f aca="false">+AF15-AC15</f>
        <v>91524</v>
      </c>
      <c r="AH15" s="19" t="n">
        <f aca="false">+AA15-AN15-AT15</f>
        <v>28585</v>
      </c>
      <c r="AI15" s="19" t="n">
        <f aca="false">+AB15</f>
        <v>4381</v>
      </c>
      <c r="AJ15" s="19" t="n">
        <v>0</v>
      </c>
      <c r="AK15" s="19" t="n">
        <f aca="false">+AD15-AQ15-AW15</f>
        <v>28445</v>
      </c>
      <c r="AL15" s="19" t="n">
        <f aca="false">+AE15-AR15-AX15</f>
        <v>3957</v>
      </c>
      <c r="AM15" s="19" t="n">
        <f aca="false">+AF15-AS15-AY15</f>
        <v>65500</v>
      </c>
      <c r="AN15" s="19" t="n">
        <v>10427</v>
      </c>
      <c r="AO15" s="19" t="n">
        <v>0</v>
      </c>
      <c r="AP15" s="19" t="n">
        <f aca="false">+AC15</f>
        <v>9170</v>
      </c>
      <c r="AQ15" s="19" t="n">
        <v>7885</v>
      </c>
      <c r="AR15" s="19" t="n">
        <v>664</v>
      </c>
      <c r="AS15" s="19" t="n">
        <f aca="false">+AN15+AP15+AQ15+AR15</f>
        <v>28146</v>
      </c>
      <c r="AT15" s="19" t="n">
        <v>3802</v>
      </c>
      <c r="AU15" s="19" t="n">
        <f aca="false">+AI15</f>
        <v>4381</v>
      </c>
      <c r="AV15" s="19" t="n">
        <f aca="false">+AJ15</f>
        <v>0</v>
      </c>
      <c r="AW15" s="19" t="n">
        <v>2911</v>
      </c>
      <c r="AX15" s="19" t="n">
        <v>335</v>
      </c>
      <c r="AY15" s="19" t="n">
        <f aca="false">+AX15+AW15+AT15</f>
        <v>7048</v>
      </c>
    </row>
    <row r="16" customFormat="false" ht="12.8" hidden="true" customHeight="false" outlineLevel="0" collapsed="false">
      <c r="A16" s="19" t="n">
        <v>2022</v>
      </c>
      <c r="B16" s="115" t="n">
        <v>44774</v>
      </c>
      <c r="C16" s="19" t="n">
        <v>46742</v>
      </c>
      <c r="D16" s="19" t="n">
        <v>5122</v>
      </c>
      <c r="E16" s="19" t="n">
        <v>9918</v>
      </c>
      <c r="F16" s="19" t="n">
        <v>51576</v>
      </c>
      <c r="G16" s="19" t="n">
        <v>5351</v>
      </c>
      <c r="H16" s="19" t="n">
        <f aca="false">SUM(C16:G16)</f>
        <v>118709</v>
      </c>
      <c r="I16" s="19" t="n">
        <v>46018</v>
      </c>
      <c r="J16" s="19" t="n">
        <v>4416</v>
      </c>
      <c r="K16" s="19" t="n">
        <v>9613</v>
      </c>
      <c r="L16" s="19" t="n">
        <v>43219</v>
      </c>
      <c r="M16" s="19" t="n">
        <v>5344</v>
      </c>
      <c r="N16" s="19" t="n">
        <f aca="false">+M16+L16+K16+J16+I16</f>
        <v>108610</v>
      </c>
      <c r="O16" s="19" t="n">
        <v>2943</v>
      </c>
      <c r="Q16" s="19" t="n">
        <v>373</v>
      </c>
      <c r="R16" s="19" t="n">
        <v>3564</v>
      </c>
      <c r="S16" s="19" t="n">
        <v>265</v>
      </c>
      <c r="T16" s="19" t="n">
        <f aca="false">+O16+P16+Q16+R16+S16</f>
        <v>7145</v>
      </c>
      <c r="U16" s="19" t="n">
        <v>1235</v>
      </c>
      <c r="V16" s="19" t="n">
        <v>293</v>
      </c>
      <c r="W16" s="19" t="n">
        <v>197</v>
      </c>
      <c r="X16" s="19" t="n">
        <v>971</v>
      </c>
      <c r="Y16" s="19" t="n">
        <v>246</v>
      </c>
      <c r="Z16" s="19" t="n">
        <f aca="false">+Y16+X16+W16+V16+U16</f>
        <v>2942</v>
      </c>
      <c r="AA16" s="19" t="n">
        <f aca="false">+I16-O16-33</f>
        <v>43042</v>
      </c>
      <c r="AB16" s="19" t="n">
        <f aca="false">+J16-P16-33</f>
        <v>4383</v>
      </c>
      <c r="AC16" s="19" t="n">
        <f aca="false">+K16-Q16-33</f>
        <v>9207</v>
      </c>
      <c r="AD16" s="19" t="n">
        <f aca="false">+L16-R16-33</f>
        <v>39622</v>
      </c>
      <c r="AE16" s="19" t="n">
        <f aca="false">+M16-S16-33</f>
        <v>5046</v>
      </c>
      <c r="AF16" s="19" t="n">
        <f aca="false">+N16-T16-33</f>
        <v>101432</v>
      </c>
      <c r="AG16" s="19" t="n">
        <f aca="false">+AF16-AC16</f>
        <v>92225</v>
      </c>
      <c r="AH16" s="19" t="n">
        <f aca="false">+AA16-AN16-AT16</f>
        <v>28878</v>
      </c>
      <c r="AI16" s="19" t="n">
        <f aca="false">+AB16</f>
        <v>4383</v>
      </c>
      <c r="AJ16" s="19" t="n">
        <v>0</v>
      </c>
      <c r="AK16" s="19" t="n">
        <f aca="false">+AD16-AQ16-AW16</f>
        <v>28803</v>
      </c>
      <c r="AL16" s="19" t="n">
        <f aca="false">+AE16-AR16-AX16</f>
        <v>4062</v>
      </c>
      <c r="AM16" s="19" t="n">
        <f aca="false">+AF16-AS16-AY16</f>
        <v>66258</v>
      </c>
      <c r="AN16" s="19" t="n">
        <v>10549</v>
      </c>
      <c r="AO16" s="19" t="n">
        <v>0</v>
      </c>
      <c r="AP16" s="19" t="n">
        <f aca="false">+AC16</f>
        <v>9207</v>
      </c>
      <c r="AQ16" s="19" t="n">
        <v>7945</v>
      </c>
      <c r="AR16" s="19" t="n">
        <v>662</v>
      </c>
      <c r="AS16" s="19" t="n">
        <f aca="false">+AN16+AP16+AQ16+AR16</f>
        <v>28363</v>
      </c>
      <c r="AT16" s="19" t="n">
        <v>3615</v>
      </c>
      <c r="AU16" s="19" t="n">
        <f aca="false">+AI16</f>
        <v>4383</v>
      </c>
      <c r="AV16" s="19" t="n">
        <f aca="false">+AJ16</f>
        <v>0</v>
      </c>
      <c r="AW16" s="19" t="n">
        <v>2874</v>
      </c>
      <c r="AX16" s="19" t="n">
        <v>322</v>
      </c>
      <c r="AY16" s="19" t="n">
        <f aca="false">+AX16+AW16+AT16</f>
        <v>6811</v>
      </c>
    </row>
    <row r="17" customFormat="false" ht="12.8" hidden="true" customHeight="false" outlineLevel="0" collapsed="false">
      <c r="A17" s="19" t="n">
        <v>2022</v>
      </c>
      <c r="B17" s="115" t="n">
        <v>44805</v>
      </c>
      <c r="C17" s="19" t="n">
        <v>46742</v>
      </c>
      <c r="D17" s="19" t="n">
        <v>5122</v>
      </c>
      <c r="E17" s="19" t="n">
        <v>9918</v>
      </c>
      <c r="F17" s="19" t="n">
        <v>51576</v>
      </c>
      <c r="G17" s="19" t="n">
        <v>5351</v>
      </c>
      <c r="H17" s="19" t="n">
        <f aca="false">SUM(C17:G17)</f>
        <v>118709</v>
      </c>
      <c r="I17" s="19" t="n">
        <v>46079</v>
      </c>
      <c r="J17" s="19" t="n">
        <v>4436</v>
      </c>
      <c r="K17" s="19" t="n">
        <v>9688</v>
      </c>
      <c r="L17" s="19" t="n">
        <v>42729</v>
      </c>
      <c r="M17" s="19" t="n">
        <v>5344</v>
      </c>
      <c r="N17" s="19" t="n">
        <f aca="false">+M17+L17+K17+J17+I17</f>
        <v>108276</v>
      </c>
      <c r="O17" s="19" t="n">
        <v>2996</v>
      </c>
      <c r="Q17" s="19" t="n">
        <v>337</v>
      </c>
      <c r="R17" s="19" t="n">
        <v>2906</v>
      </c>
      <c r="S17" s="19" t="n">
        <v>263</v>
      </c>
      <c r="T17" s="19" t="n">
        <f aca="false">+O17+P17+Q17+R17+S17</f>
        <v>6502</v>
      </c>
      <c r="U17" s="19" t="n">
        <v>969</v>
      </c>
      <c r="V17" s="19" t="n">
        <v>395</v>
      </c>
      <c r="W17" s="19" t="n">
        <v>216</v>
      </c>
      <c r="X17" s="19" t="n">
        <v>741</v>
      </c>
      <c r="Y17" s="19" t="n">
        <v>178</v>
      </c>
      <c r="Z17" s="19" t="n">
        <f aca="false">+Y17+X17+W17+V17+U17</f>
        <v>2499</v>
      </c>
      <c r="AA17" s="19" t="n">
        <f aca="false">+I17-O17-33</f>
        <v>43050</v>
      </c>
      <c r="AB17" s="19" t="n">
        <f aca="false">+J17-P17-33</f>
        <v>4403</v>
      </c>
      <c r="AC17" s="19" t="n">
        <f aca="false">+K17-Q17-33</f>
        <v>9318</v>
      </c>
      <c r="AD17" s="19" t="n">
        <f aca="false">+L17-R17-33</f>
        <v>39790</v>
      </c>
      <c r="AE17" s="19" t="n">
        <f aca="false">+M17-S17-33</f>
        <v>5048</v>
      </c>
      <c r="AF17" s="19" t="n">
        <f aca="false">+N17-T17-33</f>
        <v>101741</v>
      </c>
      <c r="AG17" s="19" t="n">
        <f aca="false">+AF17-AC17</f>
        <v>92423</v>
      </c>
      <c r="AH17" s="19" t="n">
        <f aca="false">+AA17-AN17-AT17</f>
        <v>28701</v>
      </c>
      <c r="AI17" s="19" t="n">
        <f aca="false">+AB17</f>
        <v>4403</v>
      </c>
      <c r="AJ17" s="19" t="n">
        <v>0</v>
      </c>
      <c r="AK17" s="19" t="n">
        <f aca="false">+AD17-AQ17-AW17</f>
        <v>28871</v>
      </c>
      <c r="AL17" s="19" t="n">
        <f aca="false">+AE17-AR17-AX17</f>
        <v>4031</v>
      </c>
      <c r="AM17" s="19" t="n">
        <f aca="false">+AF17-AS17-AY17</f>
        <v>66138</v>
      </c>
      <c r="AN17" s="19" t="n">
        <v>10585</v>
      </c>
      <c r="AO17" s="19" t="n">
        <v>0</v>
      </c>
      <c r="AP17" s="19" t="n">
        <f aca="false">+AC17</f>
        <v>9318</v>
      </c>
      <c r="AQ17" s="19" t="n">
        <v>7952</v>
      </c>
      <c r="AR17" s="19" t="n">
        <v>702</v>
      </c>
      <c r="AS17" s="19" t="n">
        <f aca="false">+AN17+AP17+AQ17+AR17</f>
        <v>28557</v>
      </c>
      <c r="AT17" s="19" t="n">
        <v>3764</v>
      </c>
      <c r="AU17" s="19" t="n">
        <f aca="false">+AI17</f>
        <v>4403</v>
      </c>
      <c r="AV17" s="19" t="n">
        <f aca="false">+AJ17</f>
        <v>0</v>
      </c>
      <c r="AW17" s="19" t="n">
        <v>2967</v>
      </c>
      <c r="AX17" s="19" t="n">
        <v>315</v>
      </c>
      <c r="AY17" s="19" t="n">
        <f aca="false">+AX17+AW17+AT17</f>
        <v>7046</v>
      </c>
    </row>
    <row r="18" customFormat="false" ht="12.8" hidden="true" customHeight="false" outlineLevel="0" collapsed="false">
      <c r="A18" s="19" t="n">
        <v>2022</v>
      </c>
      <c r="B18" s="115" t="n">
        <v>44835</v>
      </c>
      <c r="C18" s="19" t="n">
        <v>46742</v>
      </c>
      <c r="D18" s="19" t="n">
        <v>5122</v>
      </c>
      <c r="E18" s="19" t="n">
        <v>9918</v>
      </c>
      <c r="F18" s="19" t="n">
        <v>51576</v>
      </c>
      <c r="G18" s="19" t="n">
        <v>5351</v>
      </c>
      <c r="H18" s="19" t="n">
        <f aca="false">SUM(C18:G18)</f>
        <v>118709</v>
      </c>
      <c r="I18" s="19" t="n">
        <v>46174</v>
      </c>
      <c r="J18" s="19" t="n">
        <v>4496</v>
      </c>
      <c r="K18" s="19" t="n">
        <v>9773</v>
      </c>
      <c r="L18" s="19" t="n">
        <v>42834</v>
      </c>
      <c r="M18" s="19" t="n">
        <v>5346</v>
      </c>
      <c r="N18" s="19" t="n">
        <f aca="false">+M18+L18+K18+J18+I18</f>
        <v>108623</v>
      </c>
      <c r="O18" s="19" t="n">
        <v>2849</v>
      </c>
      <c r="Q18" s="19" t="n">
        <v>399</v>
      </c>
      <c r="R18" s="19" t="n">
        <v>2746</v>
      </c>
      <c r="S18" s="19" t="n">
        <v>272</v>
      </c>
      <c r="T18" s="19" t="n">
        <f aca="false">+O18+P18+Q18+R18+S18</f>
        <v>6266</v>
      </c>
      <c r="U18" s="19" t="n">
        <v>655</v>
      </c>
      <c r="V18" s="19" t="n">
        <v>304</v>
      </c>
      <c r="W18" s="19" t="n">
        <v>233</v>
      </c>
      <c r="X18" s="19" t="n">
        <v>458</v>
      </c>
      <c r="Y18" s="19" t="n">
        <v>115</v>
      </c>
      <c r="Z18" s="19" t="n">
        <f aca="false">+Y18+X18+W18+V18+U18</f>
        <v>1765</v>
      </c>
      <c r="AA18" s="19" t="n">
        <f aca="false">+I18-O18-33</f>
        <v>43292</v>
      </c>
      <c r="AB18" s="19" t="n">
        <f aca="false">+J18-P18-33</f>
        <v>4463</v>
      </c>
      <c r="AC18" s="19" t="n">
        <f aca="false">+K18-Q18-33</f>
        <v>9341</v>
      </c>
      <c r="AD18" s="19" t="n">
        <f aca="false">+L18-R18-33</f>
        <v>40055</v>
      </c>
      <c r="AE18" s="19" t="n">
        <f aca="false">+M18-S18-33</f>
        <v>5041</v>
      </c>
      <c r="AF18" s="19" t="n">
        <f aca="false">+N18-T18-33</f>
        <v>102324</v>
      </c>
      <c r="AG18" s="19" t="n">
        <f aca="false">+AF18-AC18</f>
        <v>92983</v>
      </c>
      <c r="AH18" s="19" t="n">
        <f aca="false">+AA18-AN18-AT18</f>
        <v>28613</v>
      </c>
      <c r="AI18" s="19" t="n">
        <f aca="false">+AB18</f>
        <v>4463</v>
      </c>
      <c r="AJ18" s="19" t="n">
        <v>0</v>
      </c>
      <c r="AK18" s="19" t="n">
        <f aca="false">+AD18-AQ18-AW18</f>
        <v>28858</v>
      </c>
      <c r="AL18" s="19" t="n">
        <f aca="false">+AE18-AR18-AX18</f>
        <v>3515</v>
      </c>
      <c r="AM18" s="19" t="n">
        <f aca="false">+AF18-AS18-AY18</f>
        <v>65581</v>
      </c>
      <c r="AN18" s="19" t="n">
        <v>10702</v>
      </c>
      <c r="AO18" s="19" t="n">
        <v>0</v>
      </c>
      <c r="AP18" s="19" t="n">
        <f aca="false">+AC18</f>
        <v>9341</v>
      </c>
      <c r="AQ18" s="19" t="n">
        <v>8051</v>
      </c>
      <c r="AR18" s="19" t="n">
        <v>944</v>
      </c>
      <c r="AS18" s="19" t="n">
        <f aca="false">+AN18+AP18+AQ18+AR18</f>
        <v>29038</v>
      </c>
      <c r="AT18" s="19" t="n">
        <v>3977</v>
      </c>
      <c r="AU18" s="19" t="n">
        <f aca="false">+AI18</f>
        <v>4463</v>
      </c>
      <c r="AV18" s="19" t="n">
        <f aca="false">+AJ18</f>
        <v>0</v>
      </c>
      <c r="AW18" s="19" t="n">
        <v>3146</v>
      </c>
      <c r="AX18" s="19" t="n">
        <v>582</v>
      </c>
      <c r="AY18" s="19" t="n">
        <f aca="false">+AX18+AW18+AT18</f>
        <v>7705</v>
      </c>
    </row>
    <row r="19" customFormat="false" ht="12.8" hidden="true" customHeight="false" outlineLevel="0" collapsed="false">
      <c r="A19" s="19" t="n">
        <v>2022</v>
      </c>
      <c r="B19" s="115" t="n">
        <v>44866</v>
      </c>
      <c r="C19" s="19" t="n">
        <v>46742</v>
      </c>
      <c r="D19" s="19" t="n">
        <v>5122</v>
      </c>
      <c r="E19" s="19" t="n">
        <v>9918</v>
      </c>
      <c r="F19" s="19" t="n">
        <v>51576</v>
      </c>
      <c r="G19" s="19" t="n">
        <v>5351</v>
      </c>
      <c r="H19" s="19" t="n">
        <f aca="false">SUM(C19:G19)</f>
        <v>118709</v>
      </c>
      <c r="I19" s="19" t="n">
        <v>46221</v>
      </c>
      <c r="J19" s="19" t="n">
        <v>4503</v>
      </c>
      <c r="K19" s="19" t="n">
        <v>9787</v>
      </c>
      <c r="L19" s="19" t="n">
        <v>42978</v>
      </c>
      <c r="M19" s="19" t="n">
        <v>5346</v>
      </c>
      <c r="N19" s="19" t="n">
        <f aca="false">+M19+L19+K19+J19+I19</f>
        <v>108835</v>
      </c>
      <c r="O19" s="19" t="n">
        <v>2688</v>
      </c>
      <c r="Q19" s="19" t="n">
        <v>455</v>
      </c>
      <c r="R19" s="19" t="n">
        <v>2761</v>
      </c>
      <c r="S19" s="19" t="n">
        <v>170</v>
      </c>
      <c r="T19" s="19" t="n">
        <f aca="false">+O19+P19+Q19+R19+S19</f>
        <v>6074</v>
      </c>
      <c r="U19" s="19" t="n">
        <v>500</v>
      </c>
      <c r="V19" s="19" t="n">
        <v>117</v>
      </c>
      <c r="W19" s="19" t="n">
        <v>156</v>
      </c>
      <c r="X19" s="19" t="n">
        <v>381</v>
      </c>
      <c r="Y19" s="19" t="n">
        <v>89</v>
      </c>
      <c r="Z19" s="19" t="n">
        <f aca="false">+Y19+X19+W19+V19+U19</f>
        <v>1243</v>
      </c>
      <c r="AA19" s="19" t="n">
        <f aca="false">+I19-O19-33</f>
        <v>43500</v>
      </c>
      <c r="AB19" s="19" t="n">
        <f aca="false">+J19-P19-33</f>
        <v>4470</v>
      </c>
      <c r="AC19" s="19" t="n">
        <f aca="false">+K19-Q19-33</f>
        <v>9299</v>
      </c>
      <c r="AD19" s="19" t="n">
        <f aca="false">+L19-R19-33</f>
        <v>40184</v>
      </c>
      <c r="AE19" s="19" t="n">
        <f aca="false">+M19-S19-33</f>
        <v>5143</v>
      </c>
      <c r="AF19" s="19" t="n">
        <f aca="false">+N19-T19-33</f>
        <v>102728</v>
      </c>
      <c r="AG19" s="19" t="n">
        <f aca="false">+AF19-AC19</f>
        <v>93429</v>
      </c>
      <c r="AH19" s="19" t="n">
        <f aca="false">+AA19-AN19-AT19</f>
        <v>28473</v>
      </c>
      <c r="AI19" s="19" t="n">
        <f aca="false">+AB19</f>
        <v>4470</v>
      </c>
      <c r="AJ19" s="19" t="n">
        <v>0</v>
      </c>
      <c r="AK19" s="19" t="n">
        <f aca="false">+AD19-AQ19-AW19</f>
        <v>28727</v>
      </c>
      <c r="AL19" s="19" t="n">
        <f aca="false">+AE19-AR19-AX19</f>
        <v>4071</v>
      </c>
      <c r="AM19" s="19" t="n">
        <f aca="false">+AF19-AS19-AY19</f>
        <v>65873</v>
      </c>
      <c r="AN19" s="19" t="n">
        <v>10873</v>
      </c>
      <c r="AO19" s="19" t="n">
        <v>0</v>
      </c>
      <c r="AP19" s="19" t="n">
        <f aca="false">+AC19</f>
        <v>9299</v>
      </c>
      <c r="AQ19" s="19" t="n">
        <v>8169</v>
      </c>
      <c r="AR19" s="19" t="n">
        <v>731</v>
      </c>
      <c r="AS19" s="19" t="n">
        <f aca="false">+AN19+AP19+AQ19+AR19</f>
        <v>29072</v>
      </c>
      <c r="AT19" s="19" t="n">
        <v>4154</v>
      </c>
      <c r="AU19" s="19" t="n">
        <f aca="false">+AI19</f>
        <v>4470</v>
      </c>
      <c r="AV19" s="19" t="n">
        <f aca="false">+AJ19</f>
        <v>0</v>
      </c>
      <c r="AW19" s="19" t="n">
        <v>3288</v>
      </c>
      <c r="AX19" s="19" t="n">
        <v>341</v>
      </c>
      <c r="AY19" s="19" t="n">
        <f aca="false">+AX19+AW19+AT19</f>
        <v>7783</v>
      </c>
    </row>
    <row r="20" customFormat="false" ht="12.8" hidden="false" customHeight="false" outlineLevel="0" collapsed="false">
      <c r="A20" s="19" t="n">
        <v>2022</v>
      </c>
      <c r="B20" s="115" t="n">
        <v>44896</v>
      </c>
      <c r="C20" s="19" t="n">
        <v>46742</v>
      </c>
      <c r="D20" s="19" t="n">
        <v>5122</v>
      </c>
      <c r="E20" s="19" t="n">
        <v>9918</v>
      </c>
      <c r="F20" s="19" t="n">
        <v>51576</v>
      </c>
      <c r="G20" s="19" t="n">
        <v>5351</v>
      </c>
      <c r="H20" s="19" t="n">
        <f aca="false">SUM(C20:G20)</f>
        <v>118709</v>
      </c>
      <c r="I20" s="19" t="n">
        <v>46326</v>
      </c>
      <c r="J20" s="19" t="n">
        <v>4748</v>
      </c>
      <c r="K20" s="19" t="n">
        <v>9802</v>
      </c>
      <c r="L20" s="19" t="n">
        <v>43269</v>
      </c>
      <c r="M20" s="19" t="n">
        <v>5351</v>
      </c>
      <c r="N20" s="19" t="n">
        <v>109496</v>
      </c>
      <c r="O20" s="19" t="n">
        <v>2596</v>
      </c>
      <c r="Q20" s="19" t="n">
        <v>313</v>
      </c>
      <c r="R20" s="19" t="n">
        <v>2734</v>
      </c>
      <c r="S20" s="19" t="n">
        <v>144</v>
      </c>
      <c r="T20" s="19" t="n">
        <f aca="false">+O20+P20+Q20+R20+S20</f>
        <v>5787</v>
      </c>
      <c r="U20" s="19" t="n">
        <v>544</v>
      </c>
      <c r="V20" s="19" t="n">
        <v>131</v>
      </c>
      <c r="W20" s="19" t="n">
        <v>131</v>
      </c>
      <c r="X20" s="19" t="n">
        <v>409</v>
      </c>
      <c r="Y20" s="19" t="n">
        <v>38</v>
      </c>
      <c r="Z20" s="19" t="n">
        <f aca="false">+Y20+X20+W20+V20+U20</f>
        <v>1253</v>
      </c>
      <c r="AA20" s="19" t="n">
        <f aca="false">+I20-O20-33</f>
        <v>43697</v>
      </c>
      <c r="AB20" s="19" t="n">
        <f aca="false">+J20-P20-33</f>
        <v>4715</v>
      </c>
      <c r="AC20" s="19" t="n">
        <f aca="false">+K20-Q20-33</f>
        <v>9456</v>
      </c>
      <c r="AD20" s="19" t="n">
        <f aca="false">+L20-R20-33</f>
        <v>40502</v>
      </c>
      <c r="AE20" s="19" t="n">
        <f aca="false">+M20-S20-33</f>
        <v>5174</v>
      </c>
      <c r="AF20" s="19" t="n">
        <f aca="false">+N20-T20-33</f>
        <v>103676</v>
      </c>
      <c r="AG20" s="19" t="n">
        <f aca="false">+AF20-AC20</f>
        <v>94220</v>
      </c>
      <c r="AH20" s="19" t="n">
        <f aca="false">+AA20-AN20-AT20</f>
        <v>28490</v>
      </c>
      <c r="AI20" s="19" t="n">
        <f aca="false">+AB20-AO20-AU20</f>
        <v>4715</v>
      </c>
      <c r="AJ20" s="19" t="n">
        <f aca="false">+AC20-AP20-AV20</f>
        <v>0</v>
      </c>
      <c r="AK20" s="19" t="n">
        <f aca="false">+AD20-AQ20-AW20</f>
        <v>29019</v>
      </c>
      <c r="AL20" s="19" t="n">
        <f aca="false">+AE20-AR20-AX20</f>
        <v>4076</v>
      </c>
      <c r="AM20" s="19" t="n">
        <f aca="false">+AF20-AS20-AY20</f>
        <v>66432</v>
      </c>
      <c r="AN20" s="19" t="n">
        <v>11044</v>
      </c>
      <c r="AO20" s="19" t="n">
        <v>0</v>
      </c>
      <c r="AP20" s="19" t="n">
        <f aca="false">+AC20</f>
        <v>9456</v>
      </c>
      <c r="AQ20" s="19" t="n">
        <v>8244</v>
      </c>
      <c r="AR20" s="19" t="n">
        <v>756</v>
      </c>
      <c r="AS20" s="19" t="n">
        <f aca="false">+AN20+AP20+AQ20+AR20</f>
        <v>29500</v>
      </c>
      <c r="AT20" s="19" t="n">
        <v>4163</v>
      </c>
      <c r="AU20" s="19" t="n">
        <v>0</v>
      </c>
      <c r="AV20" s="19" t="n">
        <v>0</v>
      </c>
      <c r="AW20" s="19" t="n">
        <v>3239</v>
      </c>
      <c r="AX20" s="19" t="n">
        <v>342</v>
      </c>
      <c r="AY20" s="19" t="n">
        <v>7744</v>
      </c>
    </row>
    <row r="21" customFormat="false" ht="12.8" hidden="false" customHeight="false" outlineLevel="0" collapsed="false">
      <c r="A21" s="19" t="n">
        <v>2023</v>
      </c>
      <c r="B21" s="115" t="n">
        <f aca="false">+EDATE(B20,1)</f>
        <v>44927</v>
      </c>
      <c r="C21" s="19" t="n">
        <v>46742</v>
      </c>
      <c r="D21" s="19" t="n">
        <v>5122</v>
      </c>
      <c r="E21" s="19" t="n">
        <v>9918</v>
      </c>
      <c r="F21" s="19" t="n">
        <v>51576</v>
      </c>
      <c r="G21" s="19" t="n">
        <v>5351</v>
      </c>
      <c r="H21" s="19" t="n">
        <f aca="false">SUM(C21:G21)</f>
        <v>118709</v>
      </c>
      <c r="I21" s="19" t="n">
        <v>46454</v>
      </c>
      <c r="J21" s="19" t="n">
        <v>4777</v>
      </c>
      <c r="K21" s="19" t="n">
        <v>9814</v>
      </c>
      <c r="L21" s="19" t="n">
        <v>43660</v>
      </c>
      <c r="M21" s="19" t="n">
        <v>5351</v>
      </c>
      <c r="N21" s="19" t="n">
        <v>110056</v>
      </c>
      <c r="O21" s="19" t="n">
        <v>2459</v>
      </c>
      <c r="Q21" s="19" t="n">
        <v>322</v>
      </c>
      <c r="R21" s="19" t="n">
        <v>2814</v>
      </c>
      <c r="S21" s="19" t="n">
        <v>130</v>
      </c>
      <c r="T21" s="19" t="n">
        <v>5725</v>
      </c>
      <c r="U21" s="19" t="n">
        <v>710</v>
      </c>
      <c r="V21" s="19" t="n">
        <v>176</v>
      </c>
      <c r="W21" s="19" t="n">
        <v>84</v>
      </c>
      <c r="X21" s="19" t="n">
        <v>450</v>
      </c>
      <c r="Y21" s="19" t="n">
        <v>41</v>
      </c>
      <c r="Z21" s="19" t="n">
        <v>1461</v>
      </c>
      <c r="AA21" s="19" t="n">
        <v>43285</v>
      </c>
      <c r="AB21" s="19" t="n">
        <v>4953</v>
      </c>
      <c r="AC21" s="19" t="n">
        <v>9408</v>
      </c>
      <c r="AD21" s="19" t="n">
        <v>40396</v>
      </c>
      <c r="AE21" s="19" t="n">
        <v>5180</v>
      </c>
      <c r="AF21" s="19" t="n">
        <v>102870</v>
      </c>
      <c r="AG21" s="19" t="n">
        <f aca="false">+AF21-AC21</f>
        <v>93462</v>
      </c>
      <c r="AH21" s="19" t="n">
        <f aca="false">+AA21-AN9-AT9</f>
        <v>30371</v>
      </c>
      <c r="AI21" s="19" t="n">
        <f aca="false">AB21</f>
        <v>4953</v>
      </c>
      <c r="AJ21" s="19" t="n">
        <v>0</v>
      </c>
      <c r="AK21" s="19" t="n">
        <f aca="false">+AD21-AQ9-AW9</f>
        <v>29782</v>
      </c>
      <c r="AL21" s="19" t="n">
        <f aca="false">+AE21-AR9-AX9</f>
        <v>4275</v>
      </c>
      <c r="AM21" s="19" t="n">
        <f aca="false">+AF21-AS9-AY9</f>
        <v>69524</v>
      </c>
      <c r="AN21" s="19" t="n">
        <v>11472</v>
      </c>
      <c r="AO21" s="19" t="n">
        <v>0</v>
      </c>
      <c r="AP21" s="19" t="n">
        <f aca="false">+AC21</f>
        <v>9408</v>
      </c>
      <c r="AQ21" s="19" t="n">
        <v>9010</v>
      </c>
      <c r="AR21" s="19" t="n">
        <v>746</v>
      </c>
      <c r="AS21" s="19" t="n">
        <f aca="false">+AN21+AP21+AQ21+AR21</f>
        <v>30636</v>
      </c>
      <c r="AT21" s="19" t="n">
        <v>4227</v>
      </c>
      <c r="AU21" s="19" t="n">
        <f aca="false">+AI21</f>
        <v>4953</v>
      </c>
      <c r="AV21" s="19" t="n">
        <f aca="false">+AJ21</f>
        <v>0</v>
      </c>
      <c r="AW21" s="19" t="n">
        <v>3883</v>
      </c>
      <c r="AX21" s="19" t="n">
        <v>331</v>
      </c>
      <c r="AY21" s="19" t="n">
        <f aca="false">+AX21+AW21+AT21</f>
        <v>8441</v>
      </c>
    </row>
    <row r="22" customFormat="false" ht="12.8" hidden="false" customHeight="false" outlineLevel="0" collapsed="false">
      <c r="A22" s="19" t="n">
        <v>2023</v>
      </c>
      <c r="B22" s="115" t="n">
        <f aca="false">+EDATE(B21,1)</f>
        <v>44958</v>
      </c>
      <c r="C22" s="19" t="n">
        <v>49742</v>
      </c>
      <c r="D22" s="19" t="n">
        <v>5122</v>
      </c>
      <c r="E22" s="19" t="n">
        <v>9918</v>
      </c>
      <c r="F22" s="19" t="n">
        <v>46225</v>
      </c>
      <c r="G22" s="19" t="n">
        <v>5351</v>
      </c>
      <c r="H22" s="19" t="n">
        <f aca="false">SUM(C22:G22)</f>
        <v>116358</v>
      </c>
      <c r="I22" s="19" t="n">
        <v>46844</v>
      </c>
      <c r="J22" s="19" t="n">
        <v>4981</v>
      </c>
      <c r="K22" s="19" t="n">
        <v>9853</v>
      </c>
      <c r="L22" s="19" t="n">
        <v>43736</v>
      </c>
      <c r="M22" s="19" t="n">
        <v>5351</v>
      </c>
      <c r="N22" s="19" t="n">
        <v>110765</v>
      </c>
      <c r="O22" s="19" t="n">
        <v>2313</v>
      </c>
      <c r="Q22" s="19" t="n">
        <v>270</v>
      </c>
      <c r="R22" s="19" t="n">
        <v>2525</v>
      </c>
      <c r="S22" s="19" t="n">
        <v>72</v>
      </c>
      <c r="T22" s="19" t="n">
        <v>5180</v>
      </c>
      <c r="U22" s="19" t="n">
        <v>990</v>
      </c>
      <c r="V22" s="19" t="n">
        <v>108</v>
      </c>
      <c r="W22" s="19" t="n">
        <v>151</v>
      </c>
      <c r="X22" s="19" t="n">
        <v>550</v>
      </c>
      <c r="Y22" s="19" t="n">
        <v>87</v>
      </c>
      <c r="Z22" s="19" t="n">
        <v>1886</v>
      </c>
      <c r="AA22" s="19" t="n">
        <v>43541</v>
      </c>
      <c r="AB22" s="19" t="n">
        <v>5089</v>
      </c>
      <c r="AC22" s="19" t="n">
        <v>9432</v>
      </c>
      <c r="AD22" s="19" t="n">
        <v>40661</v>
      </c>
      <c r="AE22" s="19" t="n">
        <v>5192</v>
      </c>
      <c r="AF22" s="19" t="n">
        <v>103699</v>
      </c>
      <c r="AG22" s="19" t="n">
        <f aca="false">+AF22-AC22</f>
        <v>94267</v>
      </c>
      <c r="AH22" s="19" t="n">
        <f aca="false">+AA22-AN10-AT10</f>
        <v>30537</v>
      </c>
      <c r="AI22" s="19" t="n">
        <f aca="false">AB22</f>
        <v>5089</v>
      </c>
      <c r="AJ22" s="19" t="n">
        <v>0</v>
      </c>
      <c r="AK22" s="19" t="n">
        <f aca="false">+AD22-AQ10-AW10</f>
        <v>30175</v>
      </c>
      <c r="AL22" s="19" t="n">
        <f aca="false">+AE22-AR10-AX10</f>
        <v>4305</v>
      </c>
      <c r="AM22" s="19" t="n">
        <f aca="false">+AF22-AS10-AY10</f>
        <v>70409</v>
      </c>
      <c r="AN22" s="19" t="n">
        <v>11636</v>
      </c>
      <c r="AO22" s="19" t="n">
        <v>0</v>
      </c>
      <c r="AP22" s="19" t="n">
        <f aca="false">+AC22</f>
        <v>9432</v>
      </c>
      <c r="AQ22" s="19" t="n">
        <v>9148</v>
      </c>
      <c r="AR22" s="19" t="n">
        <v>779</v>
      </c>
      <c r="AS22" s="19" t="n">
        <f aca="false">+AN22+AP22+AQ22+AR22</f>
        <v>30995</v>
      </c>
      <c r="AT22" s="19" t="n">
        <v>4120</v>
      </c>
      <c r="AU22" s="19" t="n">
        <f aca="false">+AI22</f>
        <v>5089</v>
      </c>
      <c r="AV22" s="19" t="n">
        <f aca="false">+AJ22</f>
        <v>0</v>
      </c>
      <c r="AW22" s="19" t="n">
        <v>3911</v>
      </c>
      <c r="AX22" s="19" t="n">
        <v>338</v>
      </c>
      <c r="AY22" s="19" t="n">
        <f aca="false">+AX22+AW22+AT22</f>
        <v>8369</v>
      </c>
    </row>
    <row r="23" customFormat="false" ht="12.8" hidden="false" customHeight="false" outlineLevel="0" collapsed="false">
      <c r="A23" s="19" t="n">
        <v>2023</v>
      </c>
      <c r="B23" s="115" t="n">
        <f aca="false">+EDATE(B22,1)</f>
        <v>44986</v>
      </c>
      <c r="C23" s="19" t="n">
        <v>49742</v>
      </c>
      <c r="D23" s="19" t="n">
        <v>5122</v>
      </c>
      <c r="E23" s="19" t="n">
        <v>9918</v>
      </c>
      <c r="F23" s="19" t="n">
        <v>46225</v>
      </c>
      <c r="G23" s="19" t="n">
        <v>5351</v>
      </c>
      <c r="H23" s="19" t="n">
        <f aca="false">SUM(C23:G23)</f>
        <v>116358</v>
      </c>
      <c r="I23" s="19" t="n">
        <v>47057</v>
      </c>
      <c r="J23" s="19" t="n">
        <v>5028</v>
      </c>
      <c r="K23" s="19" t="n">
        <v>9899</v>
      </c>
      <c r="L23" s="19" t="n">
        <v>43468</v>
      </c>
      <c r="M23" s="19" t="n">
        <v>5278</v>
      </c>
      <c r="N23" s="19" t="n">
        <v>110730</v>
      </c>
      <c r="O23" s="19" t="n">
        <v>2527</v>
      </c>
      <c r="Q23" s="19" t="n">
        <v>304</v>
      </c>
      <c r="R23" s="19" t="n">
        <v>2306</v>
      </c>
      <c r="S23" s="19" t="n">
        <v>101</v>
      </c>
      <c r="T23" s="19" t="n">
        <v>5238</v>
      </c>
      <c r="U23" s="19" t="n">
        <v>962</v>
      </c>
      <c r="V23" s="19" t="n">
        <v>63</v>
      </c>
      <c r="W23" s="19" t="n">
        <v>142</v>
      </c>
      <c r="X23" s="19" t="n">
        <v>518</v>
      </c>
      <c r="Y23" s="19" t="n">
        <v>55</v>
      </c>
      <c r="Z23" s="19" t="n">
        <v>1740</v>
      </c>
      <c r="AA23" s="19" t="n">
        <v>43568</v>
      </c>
      <c r="AB23" s="19" t="n">
        <v>5091</v>
      </c>
      <c r="AC23" s="19" t="n">
        <v>9453</v>
      </c>
      <c r="AD23" s="19" t="n">
        <v>40644</v>
      </c>
      <c r="AE23" s="19" t="n">
        <v>5122</v>
      </c>
      <c r="AF23" s="19" t="n">
        <v>103752</v>
      </c>
      <c r="AG23" s="19" t="n">
        <f aca="false">+AF23-AC23</f>
        <v>94299</v>
      </c>
      <c r="AH23" s="19" t="n">
        <f aca="false">+AA23-AN11-AT11</f>
        <v>30154</v>
      </c>
      <c r="AI23" s="19" t="n">
        <f aca="false">AB23</f>
        <v>5091</v>
      </c>
      <c r="AJ23" s="19" t="n">
        <v>0</v>
      </c>
      <c r="AK23" s="19" t="n">
        <f aca="false">+AD23-AQ11-AW11</f>
        <v>30104</v>
      </c>
      <c r="AL23" s="19" t="n">
        <f aca="false">+AE23-AR11-AX11</f>
        <v>4190</v>
      </c>
      <c r="AM23" s="19" t="n">
        <f aca="false">+AF23-AS11-AY11</f>
        <v>69895</v>
      </c>
      <c r="AN23" s="19" t="n">
        <v>11753</v>
      </c>
      <c r="AO23" s="19" t="n">
        <v>0</v>
      </c>
      <c r="AP23" s="19" t="n">
        <f aca="false">+AC23</f>
        <v>9453</v>
      </c>
      <c r="AQ23" s="19" t="n">
        <v>9117</v>
      </c>
      <c r="AR23" s="19" t="n">
        <v>778</v>
      </c>
      <c r="AS23" s="19" t="n">
        <f aca="false">+AN23+AP23+AQ23+AR23</f>
        <v>31101</v>
      </c>
      <c r="AT23" s="19" t="n">
        <v>4118</v>
      </c>
      <c r="AU23" s="19" t="n">
        <f aca="false">+AI23</f>
        <v>5091</v>
      </c>
      <c r="AV23" s="19" t="n">
        <f aca="false">+AJ23</f>
        <v>0</v>
      </c>
      <c r="AW23" s="19" t="n">
        <v>3852</v>
      </c>
      <c r="AX23" s="19" t="n">
        <v>355</v>
      </c>
      <c r="AY23" s="19" t="n">
        <f aca="false">+AX23+AW23+AT23</f>
        <v>8325</v>
      </c>
    </row>
    <row r="24" customFormat="false" ht="12.8" hidden="false" customHeight="false" outlineLevel="0" collapsed="false">
      <c r="A24" s="19" t="n">
        <v>2023</v>
      </c>
      <c r="B24" s="115" t="n">
        <f aca="false">+EDATE(B23,1)</f>
        <v>45017</v>
      </c>
      <c r="C24" s="19" t="n">
        <v>49742</v>
      </c>
      <c r="D24" s="19" t="n">
        <v>6622</v>
      </c>
      <c r="E24" s="19" t="n">
        <v>9918</v>
      </c>
      <c r="F24" s="19" t="n">
        <v>46225</v>
      </c>
      <c r="G24" s="19" t="n">
        <v>5351</v>
      </c>
      <c r="H24" s="19" t="n">
        <f aca="false">SUM(C24:G24)</f>
        <v>117858</v>
      </c>
      <c r="I24" s="19" t="n">
        <v>47259</v>
      </c>
      <c r="J24" s="19" t="n">
        <v>5113</v>
      </c>
      <c r="K24" s="19" t="n">
        <v>9947</v>
      </c>
      <c r="L24" s="19" t="n">
        <v>43379</v>
      </c>
      <c r="M24" s="19" t="n">
        <v>5266</v>
      </c>
      <c r="N24" s="19" t="n">
        <v>110964</v>
      </c>
      <c r="O24" s="19" t="n">
        <v>2480</v>
      </c>
      <c r="Q24" s="19" t="n">
        <v>312</v>
      </c>
      <c r="R24" s="19" t="n">
        <v>2300</v>
      </c>
      <c r="S24" s="19" t="n">
        <v>94</v>
      </c>
      <c r="T24" s="19" t="n">
        <v>5186</v>
      </c>
      <c r="U24" s="19" t="n">
        <v>981</v>
      </c>
      <c r="V24" s="19" t="n">
        <v>139</v>
      </c>
      <c r="W24" s="19" t="n">
        <v>116</v>
      </c>
      <c r="X24" s="19" t="n">
        <v>469</v>
      </c>
      <c r="Y24" s="19" t="n">
        <v>42</v>
      </c>
      <c r="Z24" s="19" t="n">
        <v>1747</v>
      </c>
      <c r="AA24" s="19" t="n">
        <v>43798</v>
      </c>
      <c r="AB24" s="19" t="n">
        <v>5252</v>
      </c>
      <c r="AC24" s="19" t="n">
        <v>9519</v>
      </c>
      <c r="AD24" s="19" t="n">
        <v>40610</v>
      </c>
      <c r="AE24" s="19" t="n">
        <v>5130</v>
      </c>
      <c r="AF24" s="19" t="n">
        <v>104031</v>
      </c>
      <c r="AG24" s="19" t="n">
        <f aca="false">+AF24-AC24</f>
        <v>94512</v>
      </c>
      <c r="AH24" s="19" t="n">
        <f aca="false">+AA24-AN12-AT12</f>
        <v>30207</v>
      </c>
      <c r="AI24" s="19" t="n">
        <f aca="false">AB24</f>
        <v>5252</v>
      </c>
      <c r="AJ24" s="19" t="n">
        <v>0</v>
      </c>
      <c r="AK24" s="19" t="n">
        <f aca="false">+AD24-AQ12-AW12</f>
        <v>30077</v>
      </c>
      <c r="AL24" s="19" t="n">
        <f aca="false">+AE24-AR12-AX12</f>
        <v>4204</v>
      </c>
      <c r="AM24" s="19" t="n">
        <f aca="false">+AF24-AS12-AY12</f>
        <v>70213</v>
      </c>
      <c r="AN24" s="19" t="n">
        <v>11739</v>
      </c>
      <c r="AO24" s="19" t="n">
        <v>0</v>
      </c>
      <c r="AP24" s="19" t="n">
        <f aca="false">+AC24</f>
        <v>9519</v>
      </c>
      <c r="AQ24" s="19" t="n">
        <v>9049</v>
      </c>
      <c r="AR24" s="19" t="n">
        <v>760</v>
      </c>
      <c r="AS24" s="19" t="n">
        <f aca="false">+AN24+AP24+AQ24+AR24</f>
        <v>31067</v>
      </c>
      <c r="AT24" s="19" t="n">
        <v>3927</v>
      </c>
      <c r="AU24" s="19" t="n">
        <f aca="false">+AI24</f>
        <v>5252</v>
      </c>
      <c r="AV24" s="19" t="n">
        <f aca="false">+AJ24</f>
        <v>0</v>
      </c>
      <c r="AW24" s="19" t="n">
        <v>3620</v>
      </c>
      <c r="AX24" s="19" t="n">
        <v>344</v>
      </c>
      <c r="AY24" s="19" t="n">
        <f aca="false">+AX24+AW24+AT24</f>
        <v>7891</v>
      </c>
    </row>
    <row r="25" customFormat="false" ht="12.8" hidden="false" customHeight="false" outlineLevel="0" collapsed="false">
      <c r="A25" s="19" t="n">
        <v>2023</v>
      </c>
      <c r="B25" s="115" t="n">
        <f aca="false">+EDATE(B24,1)</f>
        <v>45047</v>
      </c>
      <c r="C25" s="19" t="n">
        <v>49742</v>
      </c>
      <c r="D25" s="19" t="n">
        <v>6622</v>
      </c>
      <c r="E25" s="19" t="n">
        <v>10918</v>
      </c>
      <c r="F25" s="19" t="n">
        <v>46225</v>
      </c>
      <c r="G25" s="19" t="n">
        <v>5351</v>
      </c>
      <c r="H25" s="19" t="n">
        <f aca="false">SUM(C25:G25)</f>
        <v>118858</v>
      </c>
      <c r="I25" s="19" t="n">
        <v>47481</v>
      </c>
      <c r="J25" s="19" t="n">
        <v>5160</v>
      </c>
      <c r="K25" s="19" t="n">
        <v>10053</v>
      </c>
      <c r="L25" s="19" t="n">
        <v>42794</v>
      </c>
      <c r="M25" s="19" t="n">
        <v>5266</v>
      </c>
      <c r="N25" s="19" t="n">
        <v>110754</v>
      </c>
      <c r="O25" s="19" t="n">
        <v>2631</v>
      </c>
      <c r="Q25" s="19" t="n">
        <v>371</v>
      </c>
      <c r="R25" s="19" t="n">
        <v>2278</v>
      </c>
      <c r="S25" s="19" t="n">
        <v>113</v>
      </c>
      <c r="T25" s="19" t="n">
        <v>5393</v>
      </c>
      <c r="U25" s="19" t="n">
        <v>1165</v>
      </c>
      <c r="V25" s="19" t="n">
        <v>129</v>
      </c>
      <c r="W25" s="19" t="n">
        <v>127</v>
      </c>
      <c r="X25" s="19" t="n">
        <v>495</v>
      </c>
      <c r="Y25" s="19" t="n">
        <v>57</v>
      </c>
      <c r="Z25" s="19" t="n">
        <v>1973</v>
      </c>
      <c r="AA25" s="19" t="n">
        <v>43685</v>
      </c>
      <c r="AB25" s="19" t="n">
        <v>5289</v>
      </c>
      <c r="AC25" s="19" t="n">
        <v>9555</v>
      </c>
      <c r="AD25" s="19" t="n">
        <v>40021</v>
      </c>
      <c r="AE25" s="19" t="n">
        <v>5096</v>
      </c>
      <c r="AF25" s="19" t="n">
        <v>103388</v>
      </c>
      <c r="AG25" s="19" t="n">
        <f aca="false">+AF25-AC25</f>
        <v>93833</v>
      </c>
      <c r="AH25" s="19" t="n">
        <f aca="false">+AA25-AN13-AT13</f>
        <v>30445</v>
      </c>
      <c r="AI25" s="19" t="n">
        <f aca="false">AB25</f>
        <v>5289</v>
      </c>
      <c r="AJ25" s="19" t="n">
        <v>0</v>
      </c>
      <c r="AK25" s="19" t="n">
        <f aca="false">+AD25-AQ13-AW13</f>
        <v>29535</v>
      </c>
      <c r="AL25" s="19" t="n">
        <f aca="false">+AE25-AR13-AX13</f>
        <v>4189</v>
      </c>
      <c r="AM25" s="19" t="n">
        <f aca="false">+AF25-AS13-AY13</f>
        <v>69885</v>
      </c>
      <c r="AN25" s="19" t="n">
        <v>11676</v>
      </c>
      <c r="AO25" s="19" t="n">
        <v>0</v>
      </c>
      <c r="AP25" s="19" t="n">
        <f aca="false">+AC25</f>
        <v>9555</v>
      </c>
      <c r="AQ25" s="19" t="n">
        <v>8925</v>
      </c>
      <c r="AR25" s="19" t="n">
        <v>734</v>
      </c>
      <c r="AS25" s="19" t="n">
        <f aca="false">+AN25+AP25+AQ25+AR25</f>
        <v>30890</v>
      </c>
      <c r="AT25" s="19" t="n">
        <v>3960</v>
      </c>
      <c r="AU25" s="19" t="n">
        <f aca="false">+AI25</f>
        <v>5289</v>
      </c>
      <c r="AV25" s="19" t="n">
        <f aca="false">+AJ25</f>
        <v>0</v>
      </c>
      <c r="AW25" s="19" t="n">
        <v>3489</v>
      </c>
      <c r="AX25" s="19" t="n">
        <v>337</v>
      </c>
      <c r="AY25" s="19" t="n">
        <f aca="false">+AX25+AW25+AT25</f>
        <v>7786</v>
      </c>
    </row>
    <row r="26" customFormat="false" ht="12.8" hidden="false" customHeight="false" outlineLevel="0" collapsed="false">
      <c r="A26" s="19" t="n">
        <v>2023</v>
      </c>
      <c r="B26" s="115" t="n">
        <f aca="false">+EDATE(B25,1)</f>
        <v>45078</v>
      </c>
      <c r="C26" s="19" t="n">
        <v>49742</v>
      </c>
      <c r="D26" s="19" t="n">
        <v>6622</v>
      </c>
      <c r="E26" s="19" t="n">
        <v>10918</v>
      </c>
      <c r="F26" s="19" t="n">
        <v>46225</v>
      </c>
      <c r="G26" s="19" t="n">
        <v>5351</v>
      </c>
      <c r="H26" s="19" t="n">
        <f aca="false">SUM(C26:G26)</f>
        <v>118858</v>
      </c>
      <c r="I26" s="19" t="n">
        <v>47802</v>
      </c>
      <c r="J26" s="19" t="n">
        <v>5203</v>
      </c>
      <c r="K26" s="19" t="n">
        <v>10182</v>
      </c>
      <c r="L26" s="19" t="n">
        <v>42121</v>
      </c>
      <c r="M26" s="19" t="n">
        <v>5266</v>
      </c>
      <c r="N26" s="19" t="n">
        <v>110574</v>
      </c>
      <c r="O26" s="19" t="n">
        <v>2894</v>
      </c>
      <c r="Q26" s="19" t="n">
        <v>375</v>
      </c>
      <c r="R26" s="19" t="n">
        <v>2158</v>
      </c>
      <c r="S26" s="19" t="n">
        <v>83</v>
      </c>
      <c r="T26" s="19" t="n">
        <v>5510</v>
      </c>
      <c r="U26" s="19" t="n">
        <v>1172</v>
      </c>
      <c r="V26" s="19" t="n">
        <v>86</v>
      </c>
      <c r="W26" s="19" t="n">
        <v>81</v>
      </c>
      <c r="X26" s="19" t="n">
        <v>523</v>
      </c>
      <c r="Y26" s="19" t="n">
        <v>82</v>
      </c>
      <c r="Z26" s="19" t="n">
        <v>1944</v>
      </c>
      <c r="AA26" s="19" t="n">
        <v>43736</v>
      </c>
      <c r="AB26" s="19" t="n">
        <v>5289</v>
      </c>
      <c r="AC26" s="19" t="n">
        <v>9726</v>
      </c>
      <c r="AD26" s="19" t="n">
        <v>39440</v>
      </c>
      <c r="AE26" s="19" t="n">
        <v>5101</v>
      </c>
      <c r="AF26" s="19" t="n">
        <v>103120</v>
      </c>
      <c r="AG26" s="19" t="n">
        <f aca="false">+AF26-AC26</f>
        <v>93394</v>
      </c>
      <c r="AH26" s="19" t="n">
        <f aca="false">+AA26-AN14-AT14</f>
        <v>29916</v>
      </c>
      <c r="AI26" s="19" t="n">
        <f aca="false">AB26</f>
        <v>5289</v>
      </c>
      <c r="AJ26" s="19" t="n">
        <v>0</v>
      </c>
      <c r="AK26" s="19" t="n">
        <f aca="false">+AD26-AQ14-AW14</f>
        <v>28947</v>
      </c>
      <c r="AL26" s="19" t="n">
        <f aca="false">+AE26-AR14-AX14</f>
        <v>4155</v>
      </c>
      <c r="AM26" s="19" t="n">
        <f aca="false">+AF26-AS14-AY14</f>
        <v>68858</v>
      </c>
      <c r="AN26" s="19" t="n">
        <v>11912</v>
      </c>
      <c r="AO26" s="19" t="n">
        <v>0</v>
      </c>
      <c r="AP26" s="19" t="n">
        <f aca="false">+AC26</f>
        <v>9726</v>
      </c>
      <c r="AQ26" s="19" t="n">
        <v>8772</v>
      </c>
      <c r="AR26" s="19" t="n">
        <v>745</v>
      </c>
      <c r="AS26" s="19" t="n">
        <f aca="false">+AN26+AP26+AQ26+AR26</f>
        <v>31155</v>
      </c>
      <c r="AT26" s="19" t="n">
        <v>4128</v>
      </c>
      <c r="AU26" s="19" t="n">
        <f aca="false">+AI26</f>
        <v>5289</v>
      </c>
      <c r="AV26" s="19" t="n">
        <f aca="false">+AJ26</f>
        <v>0</v>
      </c>
      <c r="AW26" s="19" t="n">
        <v>3337</v>
      </c>
      <c r="AX26" s="19" t="n">
        <v>352</v>
      </c>
      <c r="AY26" s="19" t="n">
        <f aca="false">+AX26+AW26+AT26</f>
        <v>7817</v>
      </c>
    </row>
    <row r="27" customFormat="false" ht="12.8" hidden="false" customHeight="false" outlineLevel="0" collapsed="false">
      <c r="A27" s="19" t="n">
        <v>2023</v>
      </c>
      <c r="B27" s="115" t="n">
        <f aca="false">+EDATE(B26,1)</f>
        <v>45108</v>
      </c>
      <c r="C27" s="19" t="n">
        <v>49742</v>
      </c>
      <c r="D27" s="19" t="n">
        <v>6622</v>
      </c>
      <c r="E27" s="19" t="n">
        <v>10918</v>
      </c>
      <c r="F27" s="19" t="n">
        <v>46225</v>
      </c>
      <c r="G27" s="19" t="n">
        <v>5351</v>
      </c>
      <c r="H27" s="19" t="n">
        <f aca="false">SUM(C27:G27)</f>
        <v>118858</v>
      </c>
      <c r="I27" s="19" t="n">
        <v>48048</v>
      </c>
      <c r="J27" s="19" t="n">
        <v>5299</v>
      </c>
      <c r="K27" s="19" t="n">
        <v>10295</v>
      </c>
      <c r="L27" s="19" t="n">
        <v>41700</v>
      </c>
      <c r="M27" s="19" t="n">
        <v>5266</v>
      </c>
      <c r="N27" s="19" t="n">
        <v>110608</v>
      </c>
      <c r="O27" s="19" t="n">
        <v>2863</v>
      </c>
      <c r="Q27" s="19" t="n">
        <v>441</v>
      </c>
      <c r="R27" s="19" t="n">
        <v>2259</v>
      </c>
      <c r="S27" s="19" t="n">
        <v>87</v>
      </c>
      <c r="T27" s="19" t="n">
        <v>5650</v>
      </c>
      <c r="U27" s="19" t="n">
        <v>1518</v>
      </c>
      <c r="V27" s="19" t="n">
        <v>47</v>
      </c>
      <c r="W27" s="19" t="n">
        <v>123</v>
      </c>
      <c r="X27" s="19" t="n">
        <v>619</v>
      </c>
      <c r="Y27" s="19" t="n">
        <v>76</v>
      </c>
      <c r="Z27" s="19" t="n">
        <v>2383</v>
      </c>
      <c r="AA27" s="19" t="n">
        <v>43667</v>
      </c>
      <c r="AB27" s="19" t="n">
        <v>5346</v>
      </c>
      <c r="AC27" s="19" t="n">
        <v>9731</v>
      </c>
      <c r="AD27" s="19" t="n">
        <v>38822</v>
      </c>
      <c r="AE27" s="19" t="n">
        <v>5103</v>
      </c>
      <c r="AF27" s="19" t="n">
        <v>102575</v>
      </c>
      <c r="AG27" s="19" t="n">
        <f aca="false">+AF27-AC27</f>
        <v>92844</v>
      </c>
      <c r="AH27" s="19" t="n">
        <f aca="false">+AA27-AN15-AT15</f>
        <v>29438</v>
      </c>
      <c r="AI27" s="19" t="n">
        <f aca="false">AB27</f>
        <v>5346</v>
      </c>
      <c r="AJ27" s="19" t="n">
        <v>0</v>
      </c>
      <c r="AK27" s="19" t="n">
        <f aca="false">+AD27-AQ15-AW15</f>
        <v>28026</v>
      </c>
      <c r="AL27" s="19" t="n">
        <f aca="false">+AE27-AR15-AX15</f>
        <v>4104</v>
      </c>
      <c r="AM27" s="19" t="n">
        <f aca="false">+AF27-AS15-AY15</f>
        <v>67381</v>
      </c>
      <c r="AN27" s="19" t="n">
        <v>11934</v>
      </c>
      <c r="AO27" s="19" t="n">
        <v>0</v>
      </c>
      <c r="AP27" s="19" t="n">
        <f aca="false">+AC27</f>
        <v>9731</v>
      </c>
      <c r="AQ27" s="19" t="n">
        <v>8660</v>
      </c>
      <c r="AR27" s="19" t="n">
        <v>725</v>
      </c>
      <c r="AS27" s="19" t="n">
        <f aca="false">+AN27+AP27+AQ27+AR27</f>
        <v>31050</v>
      </c>
      <c r="AT27" s="19" t="n">
        <v>3937</v>
      </c>
      <c r="AU27" s="19" t="n">
        <f aca="false">+AI27</f>
        <v>5346</v>
      </c>
      <c r="AV27" s="19" t="n">
        <f aca="false">+AJ27</f>
        <v>0</v>
      </c>
      <c r="AW27" s="19" t="n">
        <v>3216</v>
      </c>
      <c r="AX27" s="19" t="n">
        <v>321</v>
      </c>
      <c r="AY27" s="19" t="n">
        <f aca="false">+AX27+AW27+AT27</f>
        <v>7474</v>
      </c>
    </row>
    <row r="28" customFormat="false" ht="12.8" hidden="false" customHeight="false" outlineLevel="0" collapsed="false">
      <c r="A28" s="19" t="n">
        <v>2023</v>
      </c>
      <c r="B28" s="115" t="n">
        <f aca="false">+EDATE(B27,1)</f>
        <v>45139</v>
      </c>
      <c r="C28" s="19" t="n">
        <v>49742</v>
      </c>
      <c r="D28" s="19" t="n">
        <v>6622</v>
      </c>
      <c r="E28" s="19" t="n">
        <v>10918</v>
      </c>
      <c r="F28" s="19" t="n">
        <v>46225</v>
      </c>
      <c r="G28" s="19" t="n">
        <v>5351</v>
      </c>
      <c r="H28" s="19" t="n">
        <f aca="false">SUM(C28:G28)</f>
        <v>118858</v>
      </c>
      <c r="I28" s="19" t="n">
        <v>48073</v>
      </c>
      <c r="J28" s="19" t="n">
        <v>5239</v>
      </c>
      <c r="K28" s="19" t="n">
        <v>10367</v>
      </c>
      <c r="L28" s="19" t="n">
        <v>41677</v>
      </c>
      <c r="M28" s="19" t="n">
        <v>5351</v>
      </c>
      <c r="N28" s="19" t="n">
        <v>110707</v>
      </c>
      <c r="O28" s="19" t="n">
        <v>2506</v>
      </c>
      <c r="Q28" s="19" t="n">
        <v>400</v>
      </c>
      <c r="R28" s="19" t="n">
        <v>2146</v>
      </c>
      <c r="S28" s="19" t="n">
        <v>105</v>
      </c>
      <c r="T28" s="19" t="n">
        <v>5157</v>
      </c>
      <c r="U28" s="19" t="n">
        <v>1319</v>
      </c>
      <c r="V28" s="19" t="n">
        <v>49</v>
      </c>
      <c r="W28" s="19" t="n">
        <v>110</v>
      </c>
      <c r="X28" s="19" t="n">
        <v>481</v>
      </c>
      <c r="Y28" s="19" t="n">
        <v>117</v>
      </c>
      <c r="Z28" s="19" t="n">
        <v>2076</v>
      </c>
      <c r="AA28" s="19" t="n">
        <v>44248</v>
      </c>
      <c r="AB28" s="19" t="n">
        <v>5288</v>
      </c>
      <c r="AC28" s="19" t="n">
        <v>9857</v>
      </c>
      <c r="AD28" s="19" t="n">
        <v>39050</v>
      </c>
      <c r="AE28" s="19" t="n">
        <v>5129</v>
      </c>
      <c r="AF28" s="19" t="n">
        <v>103474</v>
      </c>
      <c r="AG28" s="19" t="n">
        <f aca="false">+AF28-AC28</f>
        <v>93617</v>
      </c>
      <c r="AH28" s="19" t="n">
        <f aca="false">+AA28-AN16-AT16</f>
        <v>30084</v>
      </c>
      <c r="AI28" s="19" t="n">
        <f aca="false">AB28</f>
        <v>5288</v>
      </c>
      <c r="AJ28" s="19" t="n">
        <v>0</v>
      </c>
      <c r="AK28" s="19" t="n">
        <f aca="false">+AD28-AQ16-AW16</f>
        <v>28231</v>
      </c>
      <c r="AL28" s="19" t="n">
        <f aca="false">+AE28-AR16-AX16</f>
        <v>4145</v>
      </c>
      <c r="AM28" s="19" t="n">
        <f aca="false">+AF28-AS16-AY16</f>
        <v>68300</v>
      </c>
      <c r="AN28" s="19" t="n">
        <v>11832</v>
      </c>
      <c r="AO28" s="19" t="n">
        <v>0</v>
      </c>
      <c r="AP28" s="19" t="n">
        <f aca="false">+AC28</f>
        <v>9857</v>
      </c>
      <c r="AQ28" s="19" t="n">
        <v>8485</v>
      </c>
      <c r="AR28" s="19" t="n">
        <v>708</v>
      </c>
      <c r="AS28" s="19" t="n">
        <f aca="false">+AN28+AP28+AQ28+AR28</f>
        <v>30882</v>
      </c>
      <c r="AT28" s="19" t="n">
        <v>3884</v>
      </c>
      <c r="AU28" s="19" t="n">
        <f aca="false">+AI28</f>
        <v>5288</v>
      </c>
      <c r="AV28" s="19" t="n">
        <f aca="false">+AJ28</f>
        <v>0</v>
      </c>
      <c r="AW28" s="19" t="n">
        <v>3158</v>
      </c>
      <c r="AX28" s="19" t="n">
        <v>292</v>
      </c>
      <c r="AY28" s="19" t="n">
        <f aca="false">+AX28+AW28+AT28</f>
        <v>7334</v>
      </c>
    </row>
    <row r="29" customFormat="false" ht="12.8" hidden="false" customHeight="false" outlineLevel="0" collapsed="false">
      <c r="A29" s="19" t="n">
        <v>2023</v>
      </c>
      <c r="B29" s="115" t="n">
        <f aca="false">+EDATE(B28,1)</f>
        <v>45170</v>
      </c>
      <c r="C29" s="19" t="n">
        <v>49742</v>
      </c>
      <c r="D29" s="19" t="n">
        <v>6622</v>
      </c>
      <c r="E29" s="19" t="n">
        <v>10918</v>
      </c>
      <c r="F29" s="19" t="n">
        <v>46225</v>
      </c>
      <c r="G29" s="19" t="n">
        <v>5351</v>
      </c>
      <c r="H29" s="19" t="n">
        <f aca="false">SUM(C29:G29)</f>
        <v>118858</v>
      </c>
      <c r="I29" s="19" t="n">
        <v>48117</v>
      </c>
      <c r="J29" s="19" t="n">
        <v>5250</v>
      </c>
      <c r="K29" s="19" t="n">
        <v>10463</v>
      </c>
      <c r="L29" s="19" t="n">
        <v>42184</v>
      </c>
      <c r="M29" s="19" t="n">
        <v>5351</v>
      </c>
      <c r="N29" s="19" t="n">
        <v>111365</v>
      </c>
      <c r="O29" s="19" t="n">
        <v>2583</v>
      </c>
      <c r="Q29" s="19" t="n">
        <v>379</v>
      </c>
      <c r="R29" s="19" t="n">
        <v>2455</v>
      </c>
      <c r="S29" s="19" t="n">
        <v>95</v>
      </c>
      <c r="T29" s="19" t="n">
        <v>5512</v>
      </c>
      <c r="U29" s="19" t="n">
        <v>1054</v>
      </c>
      <c r="V29" s="19" t="n">
        <v>71</v>
      </c>
      <c r="W29" s="19" t="n">
        <v>123</v>
      </c>
      <c r="X29" s="19" t="n">
        <v>403</v>
      </c>
      <c r="Y29" s="19" t="n">
        <v>57</v>
      </c>
      <c r="Z29" s="19" t="n">
        <v>1708</v>
      </c>
      <c r="AA29" s="19" t="n">
        <v>44480</v>
      </c>
      <c r="AB29" s="19" t="n">
        <v>5321</v>
      </c>
      <c r="AC29" s="19" t="n">
        <v>9961</v>
      </c>
      <c r="AD29" s="19" t="n">
        <v>39326</v>
      </c>
      <c r="AE29" s="19" t="n">
        <v>5199</v>
      </c>
      <c r="AF29" s="19" t="n">
        <v>104145</v>
      </c>
      <c r="AG29" s="19" t="n">
        <f aca="false">+AF29-AC29</f>
        <v>94184</v>
      </c>
      <c r="AH29" s="19" t="n">
        <f aca="false">+AA29-AN17-AT17</f>
        <v>30131</v>
      </c>
      <c r="AI29" s="19" t="n">
        <f aca="false">AB29</f>
        <v>5321</v>
      </c>
      <c r="AJ29" s="19" t="n">
        <v>0</v>
      </c>
      <c r="AK29" s="19" t="n">
        <f aca="false">+AD29-AQ17-AW17</f>
        <v>28407</v>
      </c>
      <c r="AL29" s="19" t="n">
        <f aca="false">+AE29-AR17-AX17</f>
        <v>4182</v>
      </c>
      <c r="AM29" s="19" t="n">
        <f aca="false">+AF29-AS17-AY17</f>
        <v>68542</v>
      </c>
      <c r="AN29" s="19" t="n">
        <v>11768</v>
      </c>
      <c r="AO29" s="19" t="n">
        <v>0</v>
      </c>
      <c r="AP29" s="19" t="n">
        <f aca="false">+AC29</f>
        <v>9961</v>
      </c>
      <c r="AQ29" s="19" t="n">
        <v>8200</v>
      </c>
      <c r="AR29" s="19" t="n">
        <v>695</v>
      </c>
      <c r="AS29" s="19" t="n">
        <f aca="false">+AN29+AP29+AQ29+AR29</f>
        <v>30624</v>
      </c>
      <c r="AT29" s="19" t="n">
        <v>3870</v>
      </c>
      <c r="AU29" s="19" t="n">
        <f aca="false">+AI29</f>
        <v>5321</v>
      </c>
      <c r="AV29" s="19" t="n">
        <f aca="false">+AJ29</f>
        <v>0</v>
      </c>
      <c r="AW29" s="19" t="n">
        <v>3054</v>
      </c>
      <c r="AX29" s="19" t="n">
        <v>276</v>
      </c>
      <c r="AY29" s="19" t="n">
        <f aca="false">+AX29+AW29+AT29</f>
        <v>7200</v>
      </c>
    </row>
    <row r="30" customFormat="false" ht="12.8" hidden="false" customHeight="false" outlineLevel="0" collapsed="false">
      <c r="A30" s="19" t="n">
        <v>2023</v>
      </c>
      <c r="B30" s="115" t="n">
        <f aca="false">+EDATE(B29,1)</f>
        <v>45200</v>
      </c>
      <c r="C30" s="19" t="n">
        <v>49742</v>
      </c>
      <c r="D30" s="19" t="n">
        <v>6622</v>
      </c>
      <c r="E30" s="19" t="n">
        <v>10918</v>
      </c>
      <c r="F30" s="19" t="n">
        <v>46225</v>
      </c>
      <c r="G30" s="19" t="n">
        <v>5351</v>
      </c>
      <c r="H30" s="19" t="n">
        <f aca="false">SUM(C30:G30)</f>
        <v>118858</v>
      </c>
      <c r="I30" s="19" t="n">
        <v>48214</v>
      </c>
      <c r="J30" s="19" t="n">
        <v>5330</v>
      </c>
      <c r="K30" s="19" t="n">
        <v>10554</v>
      </c>
      <c r="L30" s="19" t="n">
        <v>41985</v>
      </c>
      <c r="M30" s="19" t="n">
        <v>5351</v>
      </c>
      <c r="N30" s="19" t="n">
        <v>111434</v>
      </c>
      <c r="O30" s="19" t="n">
        <v>2658</v>
      </c>
      <c r="Q30" s="19" t="n">
        <v>368</v>
      </c>
      <c r="R30" s="19" t="n">
        <v>2011</v>
      </c>
      <c r="S30" s="19" t="n">
        <v>103</v>
      </c>
      <c r="T30" s="19" t="n">
        <v>5140</v>
      </c>
      <c r="U30" s="19" t="n">
        <v>897</v>
      </c>
      <c r="V30" s="19" t="n">
        <v>65</v>
      </c>
      <c r="W30" s="19" t="n">
        <v>176</v>
      </c>
      <c r="X30" s="19" t="n">
        <v>421</v>
      </c>
      <c r="Y30" s="19" t="n">
        <v>48</v>
      </c>
      <c r="Z30" s="19" t="n">
        <v>1607</v>
      </c>
      <c r="AA30" s="19" t="n">
        <v>44659</v>
      </c>
      <c r="AB30" s="19" t="n">
        <v>5395</v>
      </c>
      <c r="AC30" s="19" t="n">
        <v>10010</v>
      </c>
      <c r="AD30" s="19" t="n">
        <v>39553</v>
      </c>
      <c r="AE30" s="19" t="n">
        <v>5200</v>
      </c>
      <c r="AF30" s="19" t="n">
        <v>104687</v>
      </c>
      <c r="AG30" s="19" t="n">
        <f aca="false">+AF30-AC30</f>
        <v>94677</v>
      </c>
      <c r="AH30" s="19" t="n">
        <f aca="false">+AA30-AN18-AT18</f>
        <v>29980</v>
      </c>
      <c r="AI30" s="19" t="n">
        <f aca="false">AB30</f>
        <v>5395</v>
      </c>
      <c r="AJ30" s="19" t="n">
        <v>0</v>
      </c>
      <c r="AK30" s="19" t="n">
        <f aca="false">+AD30-AQ18-AW18</f>
        <v>28356</v>
      </c>
      <c r="AL30" s="19" t="n">
        <f aca="false">+AE30-AR18-AX18</f>
        <v>3674</v>
      </c>
      <c r="AM30" s="19" t="n">
        <f aca="false">+AF30-AS18-AY18</f>
        <v>67944</v>
      </c>
      <c r="AN30" s="19" t="n">
        <v>11922</v>
      </c>
      <c r="AO30" s="19" t="n">
        <v>0</v>
      </c>
      <c r="AP30" s="19" t="n">
        <f aca="false">+AC30</f>
        <v>10010</v>
      </c>
      <c r="AQ30" s="19" t="n">
        <v>8153</v>
      </c>
      <c r="AR30" s="19" t="n">
        <v>713</v>
      </c>
      <c r="AS30" s="19" t="n">
        <f aca="false">+AN30+AP30+AQ30+AR30</f>
        <v>30798</v>
      </c>
      <c r="AT30" s="19" t="n">
        <v>4178</v>
      </c>
      <c r="AU30" s="19" t="n">
        <f aca="false">+AI30</f>
        <v>5395</v>
      </c>
      <c r="AV30" s="19" t="n">
        <f aca="false">+AJ30</f>
        <v>0</v>
      </c>
      <c r="AW30" s="19" t="n">
        <v>3230</v>
      </c>
      <c r="AX30" s="19" t="n">
        <v>283</v>
      </c>
      <c r="AY30" s="19" t="n">
        <f aca="false">+AX30+AW30+AT30</f>
        <v>7691</v>
      </c>
    </row>
    <row r="31" customFormat="false" ht="12.8" hidden="false" customHeight="false" outlineLevel="0" collapsed="false">
      <c r="A31" s="19" t="n">
        <v>2023</v>
      </c>
      <c r="B31" s="115" t="n">
        <f aca="false">+EDATE(B30,1)</f>
        <v>45231</v>
      </c>
      <c r="C31" s="19" t="n">
        <v>49742</v>
      </c>
      <c r="D31" s="19" t="n">
        <v>6622</v>
      </c>
      <c r="E31" s="19" t="n">
        <v>10918</v>
      </c>
      <c r="F31" s="19" t="n">
        <v>46225</v>
      </c>
      <c r="G31" s="19" t="n">
        <v>5351</v>
      </c>
      <c r="H31" s="19" t="n">
        <f aca="false">SUM(C31:G31)</f>
        <v>118858</v>
      </c>
      <c r="I31" s="19" t="n">
        <v>48497</v>
      </c>
      <c r="J31" s="19" t="n">
        <v>5378</v>
      </c>
      <c r="K31" s="19" t="n">
        <v>10642</v>
      </c>
      <c r="L31" s="19" t="n">
        <v>42294</v>
      </c>
      <c r="M31" s="19" t="n">
        <v>5351</v>
      </c>
      <c r="N31" s="19" t="n">
        <v>112162</v>
      </c>
      <c r="O31" s="19" t="n">
        <v>1620</v>
      </c>
      <c r="Q31" s="19" t="n">
        <v>229</v>
      </c>
      <c r="R31" s="19" t="n">
        <v>1255</v>
      </c>
      <c r="S31" s="19" t="n">
        <v>21</v>
      </c>
      <c r="T31" s="19" t="n">
        <v>3125</v>
      </c>
      <c r="U31" s="19" t="n">
        <v>1381</v>
      </c>
      <c r="V31" s="19" t="n">
        <v>0</v>
      </c>
      <c r="W31" s="19" t="n">
        <v>348</v>
      </c>
      <c r="X31" s="19" t="n">
        <v>980</v>
      </c>
      <c r="Y31" s="19" t="n">
        <v>77</v>
      </c>
      <c r="Z31" s="19" t="n">
        <v>2786</v>
      </c>
      <c r="AA31" s="19" t="n">
        <v>45496</v>
      </c>
      <c r="AB31" s="19" t="n">
        <v>5378</v>
      </c>
      <c r="AC31" s="19" t="n">
        <v>10065</v>
      </c>
      <c r="AD31" s="19" t="n">
        <v>40059</v>
      </c>
      <c r="AE31" s="19" t="n">
        <v>5253</v>
      </c>
      <c r="AF31" s="19" t="n">
        <v>106251</v>
      </c>
      <c r="AG31" s="19" t="n">
        <f aca="false">+AF31-AC31</f>
        <v>96186</v>
      </c>
      <c r="AH31" s="19" t="n">
        <f aca="false">+AA31-AN19-AT19</f>
        <v>30469</v>
      </c>
      <c r="AI31" s="19" t="n">
        <f aca="false">AB31</f>
        <v>5378</v>
      </c>
      <c r="AJ31" s="19" t="n">
        <v>0</v>
      </c>
      <c r="AK31" s="19" t="n">
        <f aca="false">+AD31-AQ19-AW19</f>
        <v>28602</v>
      </c>
      <c r="AL31" s="19" t="n">
        <f aca="false">+AE31-AR19-AX19</f>
        <v>4181</v>
      </c>
      <c r="AM31" s="19" t="n">
        <f aca="false">+AF31-AS19-AY19</f>
        <v>69396</v>
      </c>
      <c r="AN31" s="19" t="n">
        <v>11738</v>
      </c>
      <c r="AO31" s="19" t="n">
        <v>0</v>
      </c>
      <c r="AP31" s="19" t="n">
        <f aca="false">+AC31</f>
        <v>10065</v>
      </c>
      <c r="AQ31" s="19" t="n">
        <v>8041</v>
      </c>
      <c r="AR31" s="19" t="n">
        <v>692</v>
      </c>
      <c r="AS31" s="19" t="n">
        <f aca="false">+AN31+AP31+AQ31+AR31</f>
        <v>30536</v>
      </c>
      <c r="AT31" s="19" t="n">
        <v>4349</v>
      </c>
      <c r="AU31" s="19" t="n">
        <f aca="false">+AI31</f>
        <v>5378</v>
      </c>
      <c r="AV31" s="19" t="n">
        <f aca="false">+AJ31</f>
        <v>0</v>
      </c>
      <c r="AW31" s="19" t="n">
        <v>3253</v>
      </c>
      <c r="AX31" s="19" t="n">
        <v>294</v>
      </c>
      <c r="AY31" s="19" t="n">
        <f aca="false">+AX31+AW31+AT31</f>
        <v>7896</v>
      </c>
    </row>
    <row r="32" customFormat="false" ht="12.8" hidden="false" customHeight="false" outlineLevel="0" collapsed="false">
      <c r="A32" s="19" t="n">
        <v>2023</v>
      </c>
      <c r="B32" s="115" t="n">
        <f aca="false">+EDATE(B31,1)</f>
        <v>45261</v>
      </c>
      <c r="C32" s="19" t="n">
        <v>49742</v>
      </c>
      <c r="D32" s="19" t="n">
        <v>6622</v>
      </c>
      <c r="E32" s="19" t="n">
        <v>10918</v>
      </c>
      <c r="F32" s="19" t="n">
        <v>46225</v>
      </c>
      <c r="G32" s="19" t="n">
        <v>5351</v>
      </c>
      <c r="H32" s="19" t="n">
        <f aca="false">SUM(C32:G32)</f>
        <v>118858</v>
      </c>
      <c r="I32" s="19" t="n">
        <v>48748</v>
      </c>
      <c r="J32" s="19" t="n">
        <v>5474</v>
      </c>
      <c r="K32" s="19" t="n">
        <v>10655</v>
      </c>
      <c r="L32" s="19" t="n">
        <v>42313</v>
      </c>
      <c r="M32" s="19" t="n">
        <v>5351</v>
      </c>
      <c r="N32" s="19" t="n">
        <v>112541</v>
      </c>
      <c r="O32" s="19" t="n">
        <v>1675</v>
      </c>
      <c r="Q32" s="19" t="n">
        <v>239</v>
      </c>
      <c r="R32" s="19" t="n">
        <v>1164</v>
      </c>
      <c r="S32" s="19" t="n">
        <v>45</v>
      </c>
      <c r="T32" s="19" t="n">
        <v>3123</v>
      </c>
      <c r="U32" s="19" t="n">
        <v>1591</v>
      </c>
      <c r="V32" s="19" t="n">
        <v>0</v>
      </c>
      <c r="W32" s="19" t="n">
        <v>251</v>
      </c>
      <c r="X32" s="19" t="n">
        <v>927</v>
      </c>
      <c r="Y32" s="19" t="n">
        <v>69</v>
      </c>
      <c r="Z32" s="19" t="n">
        <v>2838</v>
      </c>
      <c r="AA32" s="19" t="n">
        <v>45482</v>
      </c>
      <c r="AB32" s="19" t="n">
        <v>5474</v>
      </c>
      <c r="AC32" s="19" t="n">
        <v>10165</v>
      </c>
      <c r="AD32" s="19" t="n">
        <v>40222</v>
      </c>
      <c r="AE32" s="19" t="n">
        <v>5237</v>
      </c>
      <c r="AF32" s="19" t="n">
        <v>108112</v>
      </c>
      <c r="AG32" s="19" t="n">
        <f aca="false">+AF32-AC32</f>
        <v>97947</v>
      </c>
      <c r="AH32" s="19" t="n">
        <f aca="false">+AA32-AN20-AT20</f>
        <v>30275</v>
      </c>
      <c r="AI32" s="19" t="n">
        <f aca="false">AB32</f>
        <v>5474</v>
      </c>
      <c r="AJ32" s="19" t="n">
        <v>0</v>
      </c>
      <c r="AK32" s="19" t="n">
        <f aca="false">+AD32-AQ20-AW20</f>
        <v>28739</v>
      </c>
      <c r="AL32" s="19" t="n">
        <f aca="false">+AE32-AR20-AX20</f>
        <v>4139</v>
      </c>
      <c r="AM32" s="19" t="n">
        <f aca="false">+AF32-AS20-AY20</f>
        <v>70868</v>
      </c>
      <c r="AN32" s="19" t="n">
        <v>11775</v>
      </c>
      <c r="AP32" s="19" t="n">
        <f aca="false">+AC32</f>
        <v>10165</v>
      </c>
      <c r="AQ32" s="19" t="n">
        <v>7997</v>
      </c>
      <c r="AR32" s="19" t="n">
        <v>692</v>
      </c>
      <c r="AS32" s="19" t="n">
        <f aca="false">+AN32+AP32+AQ32+AR32</f>
        <v>30629</v>
      </c>
      <c r="AT32" s="19" t="n">
        <v>4466</v>
      </c>
      <c r="AW32" s="19" t="n">
        <v>3185</v>
      </c>
      <c r="AX32" s="19" t="n">
        <v>321</v>
      </c>
      <c r="AY32" s="19" t="n">
        <f aca="false">+AX32+AW32+AT32</f>
        <v>7972</v>
      </c>
    </row>
    <row r="33" customFormat="false" ht="12.8" hidden="false" customHeight="false" outlineLevel="0" collapsed="false">
      <c r="A33" s="19" t="n">
        <v>2024</v>
      </c>
      <c r="B33" s="115" t="n">
        <f aca="false">+EDATE(B32,1)</f>
        <v>45292</v>
      </c>
      <c r="C33" s="19" t="n">
        <v>49190</v>
      </c>
      <c r="D33" s="19" t="n">
        <v>6667</v>
      </c>
      <c r="E33" s="19" t="n">
        <v>11939</v>
      </c>
      <c r="F33" s="19" t="n">
        <v>44893</v>
      </c>
      <c r="G33" s="19" t="n">
        <v>5351</v>
      </c>
      <c r="H33" s="19" t="n">
        <f aca="false">SUM(C33:G33)</f>
        <v>118040</v>
      </c>
      <c r="I33" s="19" t="n">
        <v>48551</v>
      </c>
      <c r="J33" s="19" t="n">
        <v>5640</v>
      </c>
      <c r="K33" s="19" t="n">
        <v>10683</v>
      </c>
      <c r="L33" s="19" t="n">
        <v>42666</v>
      </c>
      <c r="M33" s="19" t="n">
        <v>5351</v>
      </c>
      <c r="N33" s="19" t="n">
        <f aca="false">SUM(I33:M33)</f>
        <v>112891</v>
      </c>
      <c r="O33" s="19" t="n">
        <v>1510</v>
      </c>
      <c r="P33" s="19" t="n">
        <v>0</v>
      </c>
      <c r="Q33" s="19" t="n">
        <v>211</v>
      </c>
      <c r="R33" s="19" t="n">
        <v>929</v>
      </c>
      <c r="S33" s="19" t="n">
        <v>36</v>
      </c>
      <c r="T33" s="19" t="n">
        <f aca="false">SUM(O33:S33)</f>
        <v>2686</v>
      </c>
      <c r="U33" s="19" t="n">
        <v>1413</v>
      </c>
      <c r="V33" s="19" t="n">
        <v>0</v>
      </c>
      <c r="W33" s="19" t="n">
        <v>94</v>
      </c>
      <c r="X33" s="19" t="n">
        <v>666</v>
      </c>
      <c r="Y33" s="19" t="n">
        <v>40</v>
      </c>
      <c r="Z33" s="19" t="n">
        <f aca="false">SUM(U33:Y33)</f>
        <v>2213</v>
      </c>
      <c r="AA33" s="19" t="n">
        <f aca="false">+I33-O33-33</f>
        <v>47008</v>
      </c>
      <c r="AB33" s="19" t="n">
        <f aca="false">+J33-P33-33</f>
        <v>5607</v>
      </c>
      <c r="AC33" s="19" t="n">
        <f aca="false">+K33-Q33-33</f>
        <v>10439</v>
      </c>
      <c r="AD33" s="19" t="n">
        <f aca="false">+L33-R33-33</f>
        <v>41704</v>
      </c>
      <c r="AE33" s="19" t="n">
        <f aca="false">+M33-S33-33</f>
        <v>5282</v>
      </c>
      <c r="AF33" s="19" t="n">
        <f aca="false">+N33-T33-33</f>
        <v>110172</v>
      </c>
      <c r="AG33" s="19" t="n">
        <f aca="false">+AF33-AC33</f>
        <v>99733</v>
      </c>
      <c r="AH33" s="19" t="n">
        <f aca="false">+AA33-AN33-AT33</f>
        <v>30963</v>
      </c>
      <c r="AI33" s="19" t="n">
        <f aca="false">+AB33</f>
        <v>5607</v>
      </c>
      <c r="AJ33" s="19" t="n">
        <v>0</v>
      </c>
      <c r="AK33" s="19" t="n">
        <f aca="false">+AD33-AQ33-AW33</f>
        <v>31740</v>
      </c>
      <c r="AL33" s="19" t="n">
        <f aca="false">+AE33-AR33-AX33</f>
        <v>4278</v>
      </c>
      <c r="AM33" s="19" t="n">
        <f aca="false">+AF33-AS33-AY33</f>
        <v>72720</v>
      </c>
      <c r="AN33" s="19" t="n">
        <v>11594</v>
      </c>
      <c r="AO33" s="19" t="n">
        <v>0</v>
      </c>
      <c r="AP33" s="19" t="n">
        <f aca="false">+AC33</f>
        <v>10439</v>
      </c>
      <c r="AQ33" s="19" t="n">
        <v>7904</v>
      </c>
      <c r="AR33" s="19" t="n">
        <v>688</v>
      </c>
      <c r="AS33" s="19" t="n">
        <f aca="false">+AN33+AQ33+AR33+AP33</f>
        <v>30625</v>
      </c>
      <c r="AT33" s="19" t="n">
        <v>4451</v>
      </c>
      <c r="AU33" s="19" t="n">
        <f aca="false">+AI33</f>
        <v>5607</v>
      </c>
      <c r="AV33" s="19" t="n">
        <f aca="false">+AJ33</f>
        <v>0</v>
      </c>
      <c r="AW33" s="19" t="n">
        <v>2060</v>
      </c>
      <c r="AX33" s="19" t="n">
        <v>316</v>
      </c>
      <c r="AY33" s="19" t="n">
        <f aca="false">+AT33+AW33+AX33</f>
        <v>6827</v>
      </c>
    </row>
    <row r="34" customFormat="false" ht="12.8" hidden="false" customHeight="false" outlineLevel="0" collapsed="false">
      <c r="A34" s="19" t="n">
        <v>2024</v>
      </c>
      <c r="B34" s="115" t="n">
        <f aca="false">+EDATE(B33,1)</f>
        <v>45323</v>
      </c>
      <c r="C34" s="19" t="n">
        <v>49190</v>
      </c>
      <c r="D34" s="19" t="n">
        <v>6667</v>
      </c>
      <c r="E34" s="19" t="n">
        <v>11939</v>
      </c>
      <c r="F34" s="19" t="n">
        <v>44893</v>
      </c>
      <c r="G34" s="19" t="n">
        <v>5351</v>
      </c>
      <c r="H34" s="19" t="n">
        <f aca="false">SUM(C34:G34)</f>
        <v>118040</v>
      </c>
      <c r="I34" s="19" t="n">
        <v>48888</v>
      </c>
      <c r="J34" s="19" t="n">
        <v>5527</v>
      </c>
      <c r="K34" s="19" t="n">
        <v>10700</v>
      </c>
      <c r="L34" s="19" t="n">
        <v>42087</v>
      </c>
      <c r="M34" s="19" t="n">
        <v>5351</v>
      </c>
      <c r="N34" s="19" t="n">
        <f aca="false">SUM(I34:M34)</f>
        <v>112553</v>
      </c>
      <c r="O34" s="19" t="n">
        <v>1411</v>
      </c>
      <c r="P34" s="19" t="n">
        <v>0</v>
      </c>
      <c r="Q34" s="19" t="n">
        <v>190</v>
      </c>
      <c r="R34" s="19" t="n">
        <v>910</v>
      </c>
      <c r="S34" s="19" t="n">
        <v>37</v>
      </c>
      <c r="T34" s="19" t="n">
        <f aca="false">SUM(O34:S34)</f>
        <v>2548</v>
      </c>
      <c r="U34" s="19" t="n">
        <v>1388</v>
      </c>
      <c r="V34" s="19" t="n">
        <v>0</v>
      </c>
      <c r="W34" s="19" t="n">
        <v>100</v>
      </c>
      <c r="X34" s="19" t="n">
        <v>955</v>
      </c>
      <c r="Y34" s="19" t="n">
        <v>99</v>
      </c>
      <c r="Z34" s="19" t="n">
        <f aca="false">SUM(U34:Y34)</f>
        <v>2542</v>
      </c>
      <c r="AA34" s="19" t="n">
        <f aca="false">+I34-O34-33</f>
        <v>47444</v>
      </c>
      <c r="AB34" s="19" t="n">
        <f aca="false">+J34-P34-33</f>
        <v>5494</v>
      </c>
      <c r="AC34" s="19" t="n">
        <f aca="false">+K34-Q34-33</f>
        <v>10477</v>
      </c>
      <c r="AD34" s="19" t="n">
        <f aca="false">+L34-R34-33</f>
        <v>41144</v>
      </c>
      <c r="AE34" s="19" t="n">
        <f aca="false">+M34-S34-33</f>
        <v>5281</v>
      </c>
      <c r="AF34" s="19" t="n">
        <f aca="false">+N34-T34-33</f>
        <v>109972</v>
      </c>
      <c r="AG34" s="19" t="n">
        <f aca="false">+AF34-AC34</f>
        <v>99495</v>
      </c>
      <c r="AH34" s="19" t="n">
        <f aca="false">+AA34-AN34-AT34</f>
        <v>31386</v>
      </c>
      <c r="AI34" s="19" t="n">
        <f aca="false">+AB34</f>
        <v>5494</v>
      </c>
      <c r="AJ34" s="19" t="n">
        <v>0</v>
      </c>
      <c r="AK34" s="19" t="n">
        <f aca="false">+AD34-AQ34-AW34</f>
        <v>30332</v>
      </c>
      <c r="AL34" s="19" t="n">
        <f aca="false">+AE34-AR34-AX34</f>
        <v>4265</v>
      </c>
      <c r="AM34" s="19" t="n">
        <f aca="false">+AF34-AS34-AY34</f>
        <v>71609</v>
      </c>
      <c r="AN34" s="19" t="n">
        <v>11596</v>
      </c>
      <c r="AO34" s="19" t="n">
        <v>0</v>
      </c>
      <c r="AP34" s="19" t="n">
        <f aca="false">+AC34</f>
        <v>10477</v>
      </c>
      <c r="AQ34" s="19" t="n">
        <v>7796</v>
      </c>
      <c r="AR34" s="19" t="n">
        <v>694</v>
      </c>
      <c r="AS34" s="19" t="n">
        <f aca="false">+AN34+AQ34+AR34+AP34</f>
        <v>30563</v>
      </c>
      <c r="AT34" s="19" t="n">
        <v>4462</v>
      </c>
      <c r="AU34" s="19" t="n">
        <f aca="false">+AI34</f>
        <v>5494</v>
      </c>
      <c r="AV34" s="19" t="n">
        <f aca="false">+AJ34</f>
        <v>0</v>
      </c>
      <c r="AW34" s="19" t="n">
        <v>3016</v>
      </c>
      <c r="AX34" s="19" t="n">
        <v>322</v>
      </c>
      <c r="AY34" s="19" t="n">
        <f aca="false">+AT34+AW34+AX34</f>
        <v>7800</v>
      </c>
    </row>
    <row r="35" customFormat="false" ht="12.8" hidden="false" customHeight="false" outlineLevel="0" collapsed="false">
      <c r="A35" s="19" t="n">
        <v>2024</v>
      </c>
      <c r="B35" s="115" t="n">
        <f aca="false">+EDATE(B34,1)</f>
        <v>45352</v>
      </c>
      <c r="C35" s="19" t="n">
        <v>49190</v>
      </c>
      <c r="D35" s="19" t="n">
        <v>6667</v>
      </c>
      <c r="E35" s="19" t="n">
        <v>11939</v>
      </c>
      <c r="F35" s="19" t="n">
        <v>44893</v>
      </c>
      <c r="G35" s="19" t="n">
        <v>5351</v>
      </c>
      <c r="H35" s="19" t="n">
        <f aca="false">SUM(C35:G35)</f>
        <v>118040</v>
      </c>
      <c r="I35" s="19" t="n">
        <v>48889</v>
      </c>
      <c r="J35" s="19" t="n">
        <v>5577</v>
      </c>
      <c r="K35" s="19" t="n">
        <v>10751</v>
      </c>
      <c r="L35" s="19" t="n">
        <v>42416</v>
      </c>
      <c r="M35" s="19" t="n">
        <v>5351</v>
      </c>
      <c r="N35" s="19" t="n">
        <f aca="false">SUM(I35:M35)</f>
        <v>112984</v>
      </c>
      <c r="O35" s="19" t="n">
        <v>1483</v>
      </c>
      <c r="P35" s="19" t="n">
        <v>0</v>
      </c>
      <c r="Q35" s="19" t="n">
        <v>176</v>
      </c>
      <c r="R35" s="19" t="n">
        <v>870</v>
      </c>
      <c r="S35" s="19" t="n">
        <v>27</v>
      </c>
      <c r="T35" s="19" t="n">
        <f aca="false">SUM(O35:S35)</f>
        <v>2556</v>
      </c>
      <c r="U35" s="19" t="n">
        <v>1391</v>
      </c>
      <c r="V35" s="19" t="n">
        <v>0</v>
      </c>
      <c r="W35" s="19" t="n">
        <v>102</v>
      </c>
      <c r="X35" s="19" t="n">
        <v>960</v>
      </c>
      <c r="Y35" s="19" t="n">
        <v>99</v>
      </c>
      <c r="Z35" s="19" t="n">
        <f aca="false">SUM(U35:Y35)</f>
        <v>2552</v>
      </c>
      <c r="AA35" s="19" t="n">
        <f aca="false">+I35-O35-33</f>
        <v>47373</v>
      </c>
      <c r="AB35" s="19" t="n">
        <f aca="false">+J35-P35-33</f>
        <v>5544</v>
      </c>
      <c r="AC35" s="19" t="n">
        <f aca="false">+K35-Q35-33</f>
        <v>10542</v>
      </c>
      <c r="AD35" s="19" t="n">
        <f aca="false">+L35-R35-33</f>
        <v>41513</v>
      </c>
      <c r="AE35" s="19" t="n">
        <f aca="false">+M35-S35-33</f>
        <v>5291</v>
      </c>
      <c r="AF35" s="19" t="n">
        <f aca="false">+N35-T35-33</f>
        <v>110395</v>
      </c>
      <c r="AG35" s="19" t="n">
        <f aca="false">+AF35-AC35</f>
        <v>99853</v>
      </c>
      <c r="AH35" s="19" t="n">
        <f aca="false">+AA35-AN35-AT35</f>
        <v>31341</v>
      </c>
      <c r="AI35" s="19" t="n">
        <f aca="false">+AB35</f>
        <v>5544</v>
      </c>
      <c r="AJ35" s="19" t="n">
        <v>0</v>
      </c>
      <c r="AK35" s="19" t="n">
        <f aca="false">+AD35-AQ35-AW35</f>
        <v>30907</v>
      </c>
      <c r="AL35" s="19" t="n">
        <f aca="false">+AE35-AR35-AX35</f>
        <v>4258</v>
      </c>
      <c r="AM35" s="19" t="n">
        <f aca="false">+AF35-AS35-AY35</f>
        <v>72182</v>
      </c>
      <c r="AN35" s="19" t="n">
        <v>11498</v>
      </c>
      <c r="AO35" s="19" t="n">
        <v>0</v>
      </c>
      <c r="AP35" s="19" t="n">
        <f aca="false">+AC35</f>
        <v>10542</v>
      </c>
      <c r="AQ35" s="19" t="n">
        <v>7583</v>
      </c>
      <c r="AR35" s="19" t="n">
        <v>710</v>
      </c>
      <c r="AS35" s="19" t="n">
        <f aca="false">+AN35+AQ35+AR35+AP35</f>
        <v>30333</v>
      </c>
      <c r="AT35" s="19" t="n">
        <v>4534</v>
      </c>
      <c r="AU35" s="19" t="n">
        <f aca="false">+AI35</f>
        <v>5544</v>
      </c>
      <c r="AV35" s="19" t="n">
        <f aca="false">+AJ35</f>
        <v>0</v>
      </c>
      <c r="AW35" s="19" t="n">
        <v>3023</v>
      </c>
      <c r="AX35" s="19" t="n">
        <v>323</v>
      </c>
      <c r="AY35" s="19" t="n">
        <f aca="false">+AT35+AW35+AX35</f>
        <v>7880</v>
      </c>
    </row>
    <row r="36" customFormat="false" ht="12.8" hidden="false" customHeight="false" outlineLevel="0" collapsed="false">
      <c r="A36" s="19" t="n">
        <v>2024</v>
      </c>
      <c r="B36" s="115" t="n">
        <f aca="false">+EDATE(B35,1)</f>
        <v>45383</v>
      </c>
      <c r="C36" s="19" t="n">
        <v>49190</v>
      </c>
      <c r="D36" s="19" t="n">
        <v>6667</v>
      </c>
      <c r="E36" s="19" t="n">
        <v>11939</v>
      </c>
      <c r="F36" s="19" t="n">
        <v>44893</v>
      </c>
      <c r="G36" s="19" t="n">
        <v>5351</v>
      </c>
      <c r="H36" s="19" t="n">
        <f aca="false">SUM(C36:G36)</f>
        <v>118040</v>
      </c>
      <c r="I36" s="19" t="n">
        <v>48980</v>
      </c>
      <c r="J36" s="19" t="n">
        <v>5586</v>
      </c>
      <c r="K36" s="19" t="n">
        <v>10763</v>
      </c>
      <c r="L36" s="19" t="n">
        <v>41846</v>
      </c>
      <c r="M36" s="19" t="n">
        <v>5351</v>
      </c>
      <c r="N36" s="19" t="n">
        <f aca="false">SUM(I36:M36)</f>
        <v>112526</v>
      </c>
      <c r="O36" s="19" t="n">
        <v>1570</v>
      </c>
      <c r="P36" s="19" t="n">
        <v>0</v>
      </c>
      <c r="Q36" s="19" t="n">
        <v>147</v>
      </c>
      <c r="R36" s="19" t="n">
        <v>949</v>
      </c>
      <c r="S36" s="19" t="n">
        <v>58</v>
      </c>
      <c r="T36" s="19" t="n">
        <f aca="false">SUM(O36:S36)</f>
        <v>2724</v>
      </c>
      <c r="U36" s="19" t="n">
        <v>1400</v>
      </c>
      <c r="V36" s="19" t="n">
        <v>0</v>
      </c>
      <c r="W36" s="19" t="n">
        <v>156</v>
      </c>
      <c r="X36" s="19" t="n">
        <v>824</v>
      </c>
      <c r="Y36" s="19" t="n">
        <v>143</v>
      </c>
      <c r="Z36" s="19" t="n">
        <f aca="false">SUM(U36:Y36)</f>
        <v>2523</v>
      </c>
      <c r="AA36" s="19" t="n">
        <f aca="false">+I36-O36-33</f>
        <v>47377</v>
      </c>
      <c r="AB36" s="19" t="n">
        <f aca="false">+J36-P36-33</f>
        <v>5553</v>
      </c>
      <c r="AC36" s="19" t="n">
        <f aca="false">+K36-Q36-33</f>
        <v>10583</v>
      </c>
      <c r="AD36" s="19" t="n">
        <f aca="false">+L36-R36-33</f>
        <v>40864</v>
      </c>
      <c r="AE36" s="19" t="n">
        <f aca="false">+M36-S36-33</f>
        <v>5260</v>
      </c>
      <c r="AF36" s="19" t="n">
        <f aca="false">+N36-T36-33</f>
        <v>109769</v>
      </c>
      <c r="AG36" s="19" t="n">
        <f aca="false">+AF36-AC36</f>
        <v>99186</v>
      </c>
      <c r="AH36" s="19" t="n">
        <f aca="false">+AA36-AN36-AT36</f>
        <v>31067</v>
      </c>
      <c r="AI36" s="19" t="n">
        <f aca="false">+AB36</f>
        <v>5553</v>
      </c>
      <c r="AJ36" s="19" t="n">
        <v>0</v>
      </c>
      <c r="AK36" s="19" t="n">
        <f aca="false">+AD36-AQ36-AW36</f>
        <v>30313</v>
      </c>
      <c r="AL36" s="19" t="n">
        <f aca="false">+AE36-AR36-AX36</f>
        <v>4228</v>
      </c>
      <c r="AM36" s="19" t="n">
        <f aca="false">+AF36-AS36-AY36</f>
        <v>71293</v>
      </c>
      <c r="AN36" s="19" t="n">
        <v>11683</v>
      </c>
      <c r="AO36" s="19" t="n">
        <v>0</v>
      </c>
      <c r="AP36" s="19" t="n">
        <f aca="false">+AC36</f>
        <v>10583</v>
      </c>
      <c r="AQ36" s="19" t="n">
        <v>7516</v>
      </c>
      <c r="AR36" s="19" t="n">
        <v>702</v>
      </c>
      <c r="AS36" s="19" t="n">
        <f aca="false">+AN36+AQ36+AR36+AP36</f>
        <v>30484</v>
      </c>
      <c r="AT36" s="19" t="n">
        <v>4627</v>
      </c>
      <c r="AU36" s="19" t="n">
        <f aca="false">+AI36</f>
        <v>5553</v>
      </c>
      <c r="AV36" s="19" t="n">
        <f aca="false">+AJ36</f>
        <v>0</v>
      </c>
      <c r="AW36" s="19" t="n">
        <v>3035</v>
      </c>
      <c r="AX36" s="19" t="n">
        <v>330</v>
      </c>
      <c r="AY36" s="19" t="n">
        <f aca="false">+AT36+AW36+AX36</f>
        <v>7992</v>
      </c>
    </row>
    <row r="37" customFormat="false" ht="12.8" hidden="false" customHeight="false" outlineLevel="0" collapsed="false">
      <c r="A37" s="19" t="n">
        <v>2024</v>
      </c>
      <c r="B37" s="115" t="n">
        <f aca="false">+EDATE(B36,1)</f>
        <v>45413</v>
      </c>
      <c r="C37" s="19" t="n">
        <v>49190</v>
      </c>
      <c r="D37" s="19" t="n">
        <v>6667</v>
      </c>
      <c r="E37" s="19" t="n">
        <v>11939</v>
      </c>
      <c r="F37" s="19" t="n">
        <v>44893</v>
      </c>
      <c r="G37" s="19" t="n">
        <v>5351</v>
      </c>
      <c r="H37" s="19" t="n">
        <f aca="false">SUM(C37:G37)</f>
        <v>118040</v>
      </c>
      <c r="I37" s="19" t="n">
        <v>49075</v>
      </c>
      <c r="J37" s="19" t="n">
        <v>5602</v>
      </c>
      <c r="K37" s="19" t="n">
        <v>10812</v>
      </c>
      <c r="L37" s="19" t="n">
        <v>42025</v>
      </c>
      <c r="M37" s="19" t="n">
        <v>5355</v>
      </c>
      <c r="N37" s="19" t="n">
        <f aca="false">SUM(I37:M37)</f>
        <v>112869</v>
      </c>
      <c r="O37" s="19" t="n">
        <v>1687</v>
      </c>
      <c r="P37" s="19" t="n">
        <v>0</v>
      </c>
      <c r="Q37" s="19" t="n">
        <v>203</v>
      </c>
      <c r="R37" s="19" t="n">
        <v>1042</v>
      </c>
      <c r="S37" s="19" t="n">
        <v>69</v>
      </c>
      <c r="T37" s="19" t="n">
        <f aca="false">SUM(O37:S37)</f>
        <v>3001</v>
      </c>
      <c r="U37" s="19" t="n">
        <v>1351</v>
      </c>
      <c r="V37" s="19" t="n">
        <v>0</v>
      </c>
      <c r="W37" s="19" t="n">
        <v>97</v>
      </c>
      <c r="X37" s="19" t="n">
        <v>901</v>
      </c>
      <c r="Y37" s="19" t="n">
        <v>122</v>
      </c>
      <c r="Z37" s="19" t="n">
        <f aca="false">SUM(U37:Y37)</f>
        <v>2471</v>
      </c>
      <c r="AA37" s="19" t="n">
        <f aca="false">+I37-O37-33</f>
        <v>47355</v>
      </c>
      <c r="AB37" s="19" t="n">
        <f aca="false">+J37-P37-33</f>
        <v>5569</v>
      </c>
      <c r="AC37" s="19" t="n">
        <f aca="false">+K37-Q37-33</f>
        <v>10576</v>
      </c>
      <c r="AD37" s="19" t="n">
        <f aca="false">+L37-R37-33</f>
        <v>40950</v>
      </c>
      <c r="AE37" s="19" t="n">
        <f aca="false">+M37-S37-33</f>
        <v>5253</v>
      </c>
      <c r="AF37" s="19" t="n">
        <f aca="false">+N37-T37-33</f>
        <v>109835</v>
      </c>
      <c r="AG37" s="19" t="n">
        <f aca="false">+AF37-AC37</f>
        <v>99259</v>
      </c>
      <c r="AH37" s="19" t="n">
        <f aca="false">+AA37-AN37-AT37</f>
        <v>30802</v>
      </c>
      <c r="AI37" s="19" t="n">
        <f aca="false">+AB37</f>
        <v>5569</v>
      </c>
      <c r="AJ37" s="19" t="n">
        <v>0</v>
      </c>
      <c r="AK37" s="19" t="n">
        <f aca="false">+AD37-AQ37-AW37</f>
        <v>30299</v>
      </c>
      <c r="AL37" s="19" t="n">
        <f aca="false">+AE37-AR37-AX37</f>
        <v>4212</v>
      </c>
      <c r="AM37" s="19" t="n">
        <f aca="false">+AF37-AS37-AY37</f>
        <v>71014</v>
      </c>
      <c r="AN37" s="19" t="n">
        <v>11895</v>
      </c>
      <c r="AO37" s="19" t="n">
        <v>0</v>
      </c>
      <c r="AP37" s="19" t="n">
        <f aca="false">+AC37</f>
        <v>10576</v>
      </c>
      <c r="AQ37" s="19" t="n">
        <v>7578</v>
      </c>
      <c r="AR37" s="19" t="n">
        <v>689</v>
      </c>
      <c r="AS37" s="19" t="n">
        <f aca="false">+AN37+AQ37+AR37+AP37</f>
        <v>30738</v>
      </c>
      <c r="AT37" s="19" t="n">
        <v>4658</v>
      </c>
      <c r="AU37" s="19" t="n">
        <f aca="false">+AI37</f>
        <v>5569</v>
      </c>
      <c r="AV37" s="19" t="n">
        <f aca="false">+AJ37</f>
        <v>0</v>
      </c>
      <c r="AW37" s="19" t="n">
        <v>3073</v>
      </c>
      <c r="AX37" s="19" t="n">
        <v>352</v>
      </c>
      <c r="AY37" s="19" t="n">
        <f aca="false">+AT37+AW37+AX37</f>
        <v>8083</v>
      </c>
    </row>
    <row r="38" customFormat="false" ht="12.8" hidden="false" customHeight="false" outlineLevel="0" collapsed="false">
      <c r="A38" s="19" t="n">
        <v>2024</v>
      </c>
      <c r="B38" s="115" t="n">
        <f aca="false">+EDATE(B37,1)</f>
        <v>45444</v>
      </c>
      <c r="C38" s="19" t="n">
        <v>49190</v>
      </c>
      <c r="D38" s="19" t="n">
        <v>6667</v>
      </c>
      <c r="E38" s="19" t="n">
        <v>11939</v>
      </c>
      <c r="F38" s="19" t="n">
        <v>44893</v>
      </c>
      <c r="G38" s="19" t="n">
        <v>5351</v>
      </c>
      <c r="H38" s="19" t="n">
        <f aca="false">SUM(C38:G38)</f>
        <v>118040</v>
      </c>
      <c r="I38" s="19" t="n">
        <v>49167</v>
      </c>
      <c r="J38" s="19" t="n">
        <v>5602</v>
      </c>
      <c r="K38" s="19" t="n">
        <v>10935</v>
      </c>
      <c r="L38" s="19" t="n">
        <v>42009</v>
      </c>
      <c r="M38" s="19" t="n">
        <v>5328</v>
      </c>
      <c r="N38" s="19" t="n">
        <f aca="false">SUM(I38:M38)</f>
        <v>113041</v>
      </c>
      <c r="O38" s="19" t="n">
        <v>1453</v>
      </c>
      <c r="P38" s="19" t="n">
        <v>0</v>
      </c>
      <c r="Q38" s="19" t="n">
        <v>234</v>
      </c>
      <c r="R38" s="19" t="n">
        <v>919</v>
      </c>
      <c r="S38" s="19" t="n">
        <v>26</v>
      </c>
      <c r="T38" s="19" t="n">
        <f aca="false">SUM(O38:S38)</f>
        <v>2632</v>
      </c>
      <c r="U38" s="19" t="n">
        <v>1290</v>
      </c>
      <c r="V38" s="19" t="n">
        <v>0</v>
      </c>
      <c r="W38" s="19" t="n">
        <v>222</v>
      </c>
      <c r="X38" s="19" t="n">
        <v>1036</v>
      </c>
      <c r="Y38" s="19" t="n">
        <v>157</v>
      </c>
      <c r="Z38" s="19" t="n">
        <f aca="false">SUM(U38:Y38)</f>
        <v>2705</v>
      </c>
      <c r="AA38" s="19" t="n">
        <f aca="false">+I38-O38-33</f>
        <v>47681</v>
      </c>
      <c r="AB38" s="19" t="n">
        <f aca="false">+J38-P38-33</f>
        <v>5569</v>
      </c>
      <c r="AC38" s="19" t="n">
        <f aca="false">+K38-Q38-33</f>
        <v>10668</v>
      </c>
      <c r="AD38" s="19" t="n">
        <f aca="false">+L38-R38-33</f>
        <v>41057</v>
      </c>
      <c r="AE38" s="19" t="n">
        <f aca="false">+M38-S38-33</f>
        <v>5269</v>
      </c>
      <c r="AF38" s="19" t="n">
        <f aca="false">+N38-T38-33</f>
        <v>110376</v>
      </c>
      <c r="AG38" s="19" t="n">
        <f aca="false">+AF38-AC38</f>
        <v>99708</v>
      </c>
      <c r="AH38" s="19" t="n">
        <f aca="false">+AA38-AN38-AT38</f>
        <v>31145</v>
      </c>
      <c r="AI38" s="19" t="n">
        <f aca="false">+AB38</f>
        <v>5569</v>
      </c>
      <c r="AJ38" s="19" t="n">
        <v>0</v>
      </c>
      <c r="AK38" s="19" t="n">
        <f aca="false">+AD38-AQ38-AW38</f>
        <v>30479</v>
      </c>
      <c r="AL38" s="19" t="n">
        <f aca="false">+AE38-AR38-AX38</f>
        <v>4251</v>
      </c>
      <c r="AM38" s="19" t="n">
        <f aca="false">+AF38-AS38-AY38</f>
        <v>71576</v>
      </c>
      <c r="AN38" s="19" t="n">
        <v>11986</v>
      </c>
      <c r="AO38" s="19" t="n">
        <v>0</v>
      </c>
      <c r="AP38" s="19" t="n">
        <f aca="false">+AC38</f>
        <v>10668</v>
      </c>
      <c r="AQ38" s="19" t="n">
        <v>7609</v>
      </c>
      <c r="AR38" s="19" t="n">
        <v>684</v>
      </c>
      <c r="AS38" s="19" t="n">
        <f aca="false">+AN38+AQ38+AR38+AP38</f>
        <v>30947</v>
      </c>
      <c r="AT38" s="19" t="n">
        <v>4550</v>
      </c>
      <c r="AU38" s="19" t="n">
        <f aca="false">+AI38</f>
        <v>5569</v>
      </c>
      <c r="AV38" s="19" t="n">
        <f aca="false">+AJ38</f>
        <v>0</v>
      </c>
      <c r="AW38" s="19" t="n">
        <v>2969</v>
      </c>
      <c r="AX38" s="19" t="n">
        <v>334</v>
      </c>
      <c r="AY38" s="19" t="n">
        <f aca="false">+AT38+AW38+AX38</f>
        <v>7853</v>
      </c>
    </row>
    <row r="39" customFormat="false" ht="12.8" hidden="false" customHeight="false" outlineLevel="0" collapsed="false">
      <c r="A39" s="19" t="n">
        <v>2024</v>
      </c>
      <c r="B39" s="115" t="n">
        <f aca="false">+EDATE(B38,1)</f>
        <v>45474</v>
      </c>
      <c r="C39" s="19" t="n">
        <v>49190</v>
      </c>
      <c r="D39" s="19" t="n">
        <v>6667</v>
      </c>
      <c r="E39" s="19" t="n">
        <v>11939</v>
      </c>
      <c r="F39" s="19" t="n">
        <v>44893</v>
      </c>
      <c r="G39" s="19" t="n">
        <v>5351</v>
      </c>
      <c r="H39" s="19" t="n">
        <f aca="false">SUM(C39:G39)</f>
        <v>118040</v>
      </c>
      <c r="I39" s="19" t="n">
        <v>49187</v>
      </c>
      <c r="J39" s="19" t="n">
        <v>5602</v>
      </c>
      <c r="K39" s="19" t="n">
        <v>10935</v>
      </c>
      <c r="L39" s="19" t="n">
        <v>42047</v>
      </c>
      <c r="M39" s="19" t="n">
        <v>5328</v>
      </c>
      <c r="N39" s="19" t="n">
        <f aca="false">SUM(I39:M39)</f>
        <v>113099</v>
      </c>
      <c r="O39" s="19" t="n">
        <v>1567</v>
      </c>
      <c r="P39" s="19" t="n">
        <v>0</v>
      </c>
      <c r="Q39" s="19" t="n">
        <v>256</v>
      </c>
      <c r="R39" s="19" t="n">
        <v>1094</v>
      </c>
      <c r="S39" s="19" t="n">
        <v>52</v>
      </c>
      <c r="T39" s="19" t="n">
        <f aca="false">SUM(O39:S39)</f>
        <v>2969</v>
      </c>
      <c r="U39" s="19" t="n">
        <v>1125</v>
      </c>
      <c r="V39" s="19" t="n">
        <v>0</v>
      </c>
      <c r="W39" s="19" t="n">
        <v>117</v>
      </c>
      <c r="X39" s="19" t="n">
        <v>976</v>
      </c>
      <c r="Y39" s="19" t="n">
        <v>168</v>
      </c>
      <c r="Z39" s="19" t="n">
        <f aca="false">SUM(U39:Y39)</f>
        <v>2386</v>
      </c>
      <c r="AA39" s="19" t="n">
        <f aca="false">+I39-O39-33</f>
        <v>47587</v>
      </c>
      <c r="AB39" s="19" t="n">
        <f aca="false">+J39-P39-33</f>
        <v>5569</v>
      </c>
      <c r="AC39" s="19" t="n">
        <f aca="false">+K39-Q39-33</f>
        <v>10646</v>
      </c>
      <c r="AD39" s="19" t="n">
        <f aca="false">+L39-R39-33</f>
        <v>40920</v>
      </c>
      <c r="AE39" s="19" t="n">
        <f aca="false">+M39-S39-33</f>
        <v>5243</v>
      </c>
      <c r="AF39" s="19" t="n">
        <f aca="false">+N39-T39-33</f>
        <v>110097</v>
      </c>
      <c r="AG39" s="19" t="n">
        <f aca="false">+AF39-AC39</f>
        <v>99451</v>
      </c>
      <c r="AH39" s="19" t="n">
        <f aca="false">+AA39-AN39-AT39</f>
        <v>31356</v>
      </c>
      <c r="AI39" s="19" t="n">
        <f aca="false">+AB39</f>
        <v>5569</v>
      </c>
      <c r="AJ39" s="19" t="n">
        <v>0</v>
      </c>
      <c r="AK39" s="19" t="n">
        <f aca="false">+AD39-AQ39-AW39</f>
        <v>30633</v>
      </c>
      <c r="AL39" s="19" t="n">
        <f aca="false">+AE39-AR39-AX39</f>
        <v>4250</v>
      </c>
      <c r="AM39" s="19" t="n">
        <f aca="false">+AF39-AS39-AY39</f>
        <v>71940</v>
      </c>
      <c r="AN39" s="19" t="n">
        <v>11911</v>
      </c>
      <c r="AO39" s="19" t="n">
        <v>0</v>
      </c>
      <c r="AP39" s="19" t="n">
        <f aca="false">+AC39</f>
        <v>10646</v>
      </c>
      <c r="AQ39" s="19" t="n">
        <v>7464</v>
      </c>
      <c r="AR39" s="19" t="n">
        <v>694</v>
      </c>
      <c r="AS39" s="19" t="n">
        <f aca="false">+AN39+AQ39+AR39+AP39</f>
        <v>30715</v>
      </c>
      <c r="AT39" s="19" t="n">
        <v>4320</v>
      </c>
      <c r="AU39" s="19" t="n">
        <f aca="false">+AI39</f>
        <v>5569</v>
      </c>
      <c r="AV39" s="19" t="n">
        <f aca="false">+AJ39</f>
        <v>0</v>
      </c>
      <c r="AW39" s="19" t="n">
        <v>2823</v>
      </c>
      <c r="AX39" s="19" t="n">
        <v>299</v>
      </c>
      <c r="AY39" s="19" t="n">
        <f aca="false">+AT39+AW39+AX39</f>
        <v>7442</v>
      </c>
    </row>
    <row r="40" customFormat="false" ht="12.8" hidden="false" customHeight="false" outlineLevel="0" collapsed="false">
      <c r="A40" s="19" t="n">
        <v>2024</v>
      </c>
      <c r="B40" s="115" t="n">
        <f aca="false">+EDATE(B39,1)</f>
        <v>45505</v>
      </c>
      <c r="C40" s="19" t="n">
        <v>49190</v>
      </c>
      <c r="D40" s="19" t="n">
        <v>6667</v>
      </c>
      <c r="E40" s="19" t="n">
        <v>11939</v>
      </c>
      <c r="F40" s="19" t="n">
        <v>44893</v>
      </c>
      <c r="G40" s="19" t="n">
        <v>5351</v>
      </c>
      <c r="H40" s="19" t="n">
        <f aca="false">SUM(C40:G40)</f>
        <v>118040</v>
      </c>
      <c r="I40" s="19" t="n">
        <v>49199</v>
      </c>
      <c r="J40" s="19" t="n">
        <v>5602</v>
      </c>
      <c r="K40" s="19" t="n">
        <v>10935</v>
      </c>
      <c r="L40" s="19" t="n">
        <v>42011</v>
      </c>
      <c r="M40" s="19" t="n">
        <v>5328</v>
      </c>
      <c r="N40" s="19" t="n">
        <f aca="false">SUM(I40:M40)</f>
        <v>113075</v>
      </c>
      <c r="O40" s="19" t="n">
        <v>1624</v>
      </c>
      <c r="P40" s="19" t="n">
        <v>0</v>
      </c>
      <c r="Q40" s="19" t="n">
        <v>246</v>
      </c>
      <c r="R40" s="19" t="n">
        <v>1150</v>
      </c>
      <c r="S40" s="19" t="n">
        <v>62</v>
      </c>
      <c r="T40" s="19" t="n">
        <f aca="false">SUM(O40:S40)</f>
        <v>3082</v>
      </c>
      <c r="U40" s="19" t="n">
        <v>1062</v>
      </c>
      <c r="V40" s="19" t="n">
        <v>0</v>
      </c>
      <c r="W40" s="19" t="n">
        <v>205</v>
      </c>
      <c r="X40" s="19" t="n">
        <v>968</v>
      </c>
      <c r="Y40" s="19" t="n">
        <v>170</v>
      </c>
      <c r="Z40" s="19" t="n">
        <f aca="false">SUM(U40:Y40)</f>
        <v>2405</v>
      </c>
      <c r="AA40" s="19" t="n">
        <f aca="false">+I40-O40-33</f>
        <v>47542</v>
      </c>
      <c r="AB40" s="19" t="n">
        <f aca="false">+J40-P40-33</f>
        <v>5569</v>
      </c>
      <c r="AC40" s="19" t="n">
        <f aca="false">+K40-Q40-33</f>
        <v>10656</v>
      </c>
      <c r="AD40" s="19" t="n">
        <f aca="false">+L40-R40-33</f>
        <v>40828</v>
      </c>
      <c r="AE40" s="19" t="n">
        <f aca="false">+M40-S40-33</f>
        <v>5233</v>
      </c>
      <c r="AF40" s="19" t="n">
        <f aca="false">+N40-T40-33</f>
        <v>109960</v>
      </c>
      <c r="AG40" s="19" t="n">
        <f aca="false">+AF40-AC40</f>
        <v>99304</v>
      </c>
      <c r="AH40" s="19" t="n">
        <f aca="false">+AA40-AN40-AT40</f>
        <v>31762</v>
      </c>
      <c r="AI40" s="19" t="n">
        <f aca="false">+AB40</f>
        <v>5569</v>
      </c>
      <c r="AJ40" s="19" t="n">
        <v>0</v>
      </c>
      <c r="AK40" s="19" t="n">
        <f aca="false">+AD40-AQ40-AW40</f>
        <v>30878</v>
      </c>
      <c r="AL40" s="19" t="n">
        <f aca="false">+AE40-AR40-AX40</f>
        <v>4286</v>
      </c>
      <c r="AM40" s="19" t="n">
        <f aca="false">+AF40-AS40-AY40</f>
        <v>72627</v>
      </c>
      <c r="AN40" s="19" t="n">
        <v>11724</v>
      </c>
      <c r="AO40" s="19" t="n">
        <v>0</v>
      </c>
      <c r="AP40" s="19" t="n">
        <f aca="false">+AC40</f>
        <v>10656</v>
      </c>
      <c r="AQ40" s="19" t="n">
        <v>7337</v>
      </c>
      <c r="AR40" s="19" t="n">
        <v>660</v>
      </c>
      <c r="AS40" s="19" t="n">
        <f aca="false">+AN40+AQ40+AR40+AP40</f>
        <v>30377</v>
      </c>
      <c r="AT40" s="19" t="n">
        <v>4056</v>
      </c>
      <c r="AU40" s="19" t="n">
        <f aca="false">+AI40</f>
        <v>5569</v>
      </c>
      <c r="AV40" s="19" t="n">
        <f aca="false">+AJ40</f>
        <v>0</v>
      </c>
      <c r="AW40" s="19" t="n">
        <v>2613</v>
      </c>
      <c r="AX40" s="19" t="n">
        <v>287</v>
      </c>
      <c r="AY40" s="19" t="n">
        <f aca="false">+AT40+AW40+AX40</f>
        <v>6956</v>
      </c>
    </row>
    <row r="41" customFormat="false" ht="12.8" hidden="false" customHeight="false" outlineLevel="0" collapsed="false">
      <c r="A41" s="19" t="n">
        <v>2024</v>
      </c>
      <c r="B41" s="115" t="n">
        <f aca="false">+EDATE(B40,1)</f>
        <v>45536</v>
      </c>
      <c r="C41" s="19" t="n">
        <v>49190</v>
      </c>
      <c r="D41" s="19" t="n">
        <v>6667</v>
      </c>
      <c r="E41" s="19" t="n">
        <v>11939</v>
      </c>
      <c r="F41" s="19" t="n">
        <v>44893</v>
      </c>
      <c r="G41" s="19" t="n">
        <v>5351</v>
      </c>
      <c r="H41" s="19" t="n">
        <f aca="false">SUM(C41:G41)</f>
        <v>118040</v>
      </c>
      <c r="I41" s="19" t="n">
        <v>49074</v>
      </c>
      <c r="J41" s="19" t="n">
        <v>5602</v>
      </c>
      <c r="K41" s="19" t="n">
        <v>10935</v>
      </c>
      <c r="L41" s="19" t="n">
        <v>41927</v>
      </c>
      <c r="M41" s="19" t="n">
        <v>5328</v>
      </c>
      <c r="N41" s="19" t="n">
        <f aca="false">SUM(I41:M41)</f>
        <v>112866</v>
      </c>
      <c r="O41" s="19" t="n">
        <v>1461</v>
      </c>
      <c r="P41" s="19" t="n">
        <v>0</v>
      </c>
      <c r="Q41" s="19" t="n">
        <v>191</v>
      </c>
      <c r="R41" s="19" t="n">
        <v>1044</v>
      </c>
      <c r="S41" s="19" t="n">
        <v>62</v>
      </c>
      <c r="T41" s="19" t="n">
        <f aca="false">SUM(O41:S41)</f>
        <v>2758</v>
      </c>
      <c r="U41" s="19" t="n">
        <v>1089</v>
      </c>
      <c r="V41" s="19" t="n">
        <v>0</v>
      </c>
      <c r="W41" s="19" t="n">
        <v>216</v>
      </c>
      <c r="X41" s="19" t="n">
        <v>1162</v>
      </c>
      <c r="Y41" s="19" t="n">
        <v>229</v>
      </c>
      <c r="Z41" s="19" t="n">
        <f aca="false">SUM(U41:Y41)</f>
        <v>2696</v>
      </c>
      <c r="AA41" s="19" t="n">
        <f aca="false">+I41-O41-33</f>
        <v>47580</v>
      </c>
      <c r="AB41" s="19" t="n">
        <f aca="false">+J41-P41-33</f>
        <v>5569</v>
      </c>
      <c r="AC41" s="19" t="n">
        <f aca="false">+K41-Q41-33</f>
        <v>10711</v>
      </c>
      <c r="AD41" s="19" t="n">
        <f aca="false">+L41-R41-33</f>
        <v>40850</v>
      </c>
      <c r="AE41" s="19" t="n">
        <f aca="false">+M41-S41-33</f>
        <v>5233</v>
      </c>
      <c r="AF41" s="19" t="n">
        <f aca="false">+N41-T41-33</f>
        <v>110075</v>
      </c>
      <c r="AG41" s="19" t="n">
        <f aca="false">+AF41-AC41</f>
        <v>99364</v>
      </c>
      <c r="AH41" s="19" t="n">
        <f aca="false">+AA41-AN41-AT41</f>
        <v>32285</v>
      </c>
      <c r="AI41" s="19" t="n">
        <f aca="false">+AB41</f>
        <v>5569</v>
      </c>
      <c r="AJ41" s="19" t="n">
        <v>0</v>
      </c>
      <c r="AK41" s="19" t="n">
        <f aca="false">+AD41-AQ41-AW41</f>
        <v>31204</v>
      </c>
      <c r="AL41" s="19" t="n">
        <f aca="false">+AE41-AR41-AX41</f>
        <v>4336</v>
      </c>
      <c r="AM41" s="19" t="n">
        <f aca="false">+AF41-AS41-AY41</f>
        <v>73526</v>
      </c>
      <c r="AN41" s="19" t="n">
        <v>11520</v>
      </c>
      <c r="AO41" s="19" t="n">
        <v>0</v>
      </c>
      <c r="AP41" s="19" t="n">
        <f aca="false">+AC41</f>
        <v>10711</v>
      </c>
      <c r="AQ41" s="19" t="n">
        <v>7231</v>
      </c>
      <c r="AR41" s="19" t="n">
        <v>646</v>
      </c>
      <c r="AS41" s="19" t="n">
        <f aca="false">+AN41+AQ41+AR41+AP41</f>
        <v>30108</v>
      </c>
      <c r="AT41" s="19" t="n">
        <v>3775</v>
      </c>
      <c r="AU41" s="19" t="n">
        <f aca="false">+AI41</f>
        <v>5569</v>
      </c>
      <c r="AV41" s="19" t="n">
        <f aca="false">+AJ41</f>
        <v>0</v>
      </c>
      <c r="AW41" s="19" t="n">
        <v>2415</v>
      </c>
      <c r="AX41" s="19" t="n">
        <v>251</v>
      </c>
      <c r="AY41" s="19" t="n">
        <f aca="false">+AT41+AW41+AX41</f>
        <v>6441</v>
      </c>
    </row>
    <row r="42" customFormat="false" ht="12.8" hidden="false" customHeight="false" outlineLevel="0" collapsed="false">
      <c r="A42" s="19" t="n">
        <v>2024</v>
      </c>
      <c r="B42" s="115" t="n">
        <f aca="false">+EDATE(B41,1)</f>
        <v>45566</v>
      </c>
      <c r="C42" s="19" t="n">
        <v>49190</v>
      </c>
      <c r="D42" s="19" t="n">
        <v>6667</v>
      </c>
      <c r="E42" s="19" t="n">
        <v>11939</v>
      </c>
      <c r="F42" s="19" t="n">
        <v>44893</v>
      </c>
      <c r="G42" s="19" t="n">
        <v>5351</v>
      </c>
      <c r="H42" s="19" t="n">
        <f aca="false">SUM(C42:G42)</f>
        <v>118040</v>
      </c>
      <c r="I42" s="19" t="n">
        <v>49159</v>
      </c>
      <c r="J42" s="19" t="n">
        <v>5602</v>
      </c>
      <c r="K42" s="19" t="n">
        <v>10939</v>
      </c>
      <c r="L42" s="19" t="n">
        <v>41835</v>
      </c>
      <c r="M42" s="19" t="n">
        <v>5328</v>
      </c>
      <c r="N42" s="19" t="n">
        <f aca="false">SUM(I42:M42)</f>
        <v>112863</v>
      </c>
      <c r="O42" s="19" t="n">
        <v>1492</v>
      </c>
      <c r="P42" s="19" t="n">
        <v>0</v>
      </c>
      <c r="Q42" s="19" t="n">
        <v>152</v>
      </c>
      <c r="R42" s="19" t="n">
        <v>1057</v>
      </c>
      <c r="S42" s="19" t="n">
        <v>63</v>
      </c>
      <c r="T42" s="19" t="n">
        <f aca="false">SUM(O42:S42)</f>
        <v>2764</v>
      </c>
      <c r="U42" s="19" t="n">
        <v>781</v>
      </c>
      <c r="V42" s="19" t="n">
        <v>0</v>
      </c>
      <c r="W42" s="19" t="n">
        <v>191</v>
      </c>
      <c r="X42" s="19" t="n">
        <v>827</v>
      </c>
      <c r="Y42" s="19" t="n">
        <v>121</v>
      </c>
      <c r="Z42" s="19" t="n">
        <f aca="false">SUM(U42:Y42)</f>
        <v>1920</v>
      </c>
      <c r="AA42" s="19" t="n">
        <f aca="false">+I42-O42-33</f>
        <v>47634</v>
      </c>
      <c r="AB42" s="19" t="n">
        <f aca="false">+J42-P42-33</f>
        <v>5569</v>
      </c>
      <c r="AC42" s="19" t="n">
        <f aca="false">+K42-Q42-33</f>
        <v>10754</v>
      </c>
      <c r="AD42" s="19" t="n">
        <f aca="false">+L42-R42-33</f>
        <v>40745</v>
      </c>
      <c r="AE42" s="19" t="n">
        <f aca="false">+M42-S42-33</f>
        <v>5232</v>
      </c>
      <c r="AF42" s="19" t="n">
        <f aca="false">+N42-T42-33</f>
        <v>110066</v>
      </c>
      <c r="AG42" s="19" t="n">
        <f aca="false">+AF42-AC42</f>
        <v>99312</v>
      </c>
      <c r="AH42" s="19" t="n">
        <f aca="false">+AA42-AN42-AT42</f>
        <v>31935</v>
      </c>
      <c r="AI42" s="19" t="n">
        <f aca="false">+AB42</f>
        <v>5569</v>
      </c>
      <c r="AJ42" s="19" t="n">
        <v>0</v>
      </c>
      <c r="AK42" s="19" t="n">
        <f aca="false">+AD42-AQ42-AW42</f>
        <v>30826</v>
      </c>
      <c r="AL42" s="19" t="n">
        <f aca="false">+AE42-AR42-AX42</f>
        <v>4309</v>
      </c>
      <c r="AM42" s="19" t="n">
        <f aca="false">+AF42-AS42-AY42</f>
        <v>72771</v>
      </c>
      <c r="AN42" s="19" t="n">
        <v>11582</v>
      </c>
      <c r="AO42" s="19" t="n">
        <v>0</v>
      </c>
      <c r="AP42" s="19" t="n">
        <f aca="false">+AC42</f>
        <v>10754</v>
      </c>
      <c r="AQ42" s="19" t="n">
        <v>7329</v>
      </c>
      <c r="AR42" s="19" t="n">
        <v>642</v>
      </c>
      <c r="AS42" s="19" t="n">
        <f aca="false">+AN42+AQ42+AR42+AP42</f>
        <v>30307</v>
      </c>
      <c r="AT42" s="19" t="n">
        <v>4117</v>
      </c>
      <c r="AU42" s="19" t="n">
        <f aca="false">+AI42</f>
        <v>5569</v>
      </c>
      <c r="AV42" s="19" t="n">
        <f aca="false">+AJ42</f>
        <v>0</v>
      </c>
      <c r="AW42" s="19" t="n">
        <v>2590</v>
      </c>
      <c r="AX42" s="19" t="n">
        <v>281</v>
      </c>
      <c r="AY42" s="19" t="n">
        <f aca="false">+AT42+AW42+AX42</f>
        <v>6988</v>
      </c>
    </row>
    <row r="43" customFormat="false" ht="12.8" hidden="false" customHeight="false" outlineLevel="0" collapsed="false">
      <c r="A43" s="19" t="n">
        <v>2024</v>
      </c>
      <c r="B43" s="115" t="n">
        <f aca="false">+EDATE(B42,1)</f>
        <v>45597</v>
      </c>
      <c r="C43" s="19" t="n">
        <v>49190</v>
      </c>
      <c r="D43" s="19" t="n">
        <v>6667</v>
      </c>
      <c r="E43" s="19" t="n">
        <v>11939</v>
      </c>
      <c r="F43" s="19" t="n">
        <v>44893</v>
      </c>
      <c r="G43" s="19" t="n">
        <v>5351</v>
      </c>
      <c r="H43" s="19" t="n">
        <f aca="false">SUM(C43:G43)</f>
        <v>118040</v>
      </c>
      <c r="I43" s="19" t="n">
        <v>49075</v>
      </c>
      <c r="J43" s="19" t="n">
        <v>5602</v>
      </c>
      <c r="K43" s="19" t="n">
        <v>10939</v>
      </c>
      <c r="L43" s="19" t="n">
        <v>41743</v>
      </c>
      <c r="M43" s="19" t="n">
        <v>5328</v>
      </c>
      <c r="N43" s="19" t="n">
        <f aca="false">SUM(I43:M43)</f>
        <v>112687</v>
      </c>
      <c r="O43" s="19" t="n">
        <v>1553</v>
      </c>
      <c r="P43" s="19" t="n">
        <v>0</v>
      </c>
      <c r="Q43" s="19" t="n">
        <v>222</v>
      </c>
      <c r="R43" s="19" t="n">
        <v>1046</v>
      </c>
      <c r="S43" s="19" t="n">
        <v>61</v>
      </c>
      <c r="T43" s="19" t="n">
        <f aca="false">SUM(O43:S43)</f>
        <v>2882</v>
      </c>
      <c r="U43" s="19" t="n">
        <v>935</v>
      </c>
      <c r="V43" s="19" t="n">
        <v>0</v>
      </c>
      <c r="W43" s="19" t="n">
        <v>206</v>
      </c>
      <c r="X43" s="19" t="n">
        <v>1131</v>
      </c>
      <c r="Y43" s="19" t="n">
        <v>139</v>
      </c>
      <c r="Z43" s="19" t="n">
        <f aca="false">SUM(U43:Y43)</f>
        <v>2411</v>
      </c>
      <c r="AA43" s="19" t="n">
        <f aca="false">+I43-O43-33</f>
        <v>47489</v>
      </c>
      <c r="AB43" s="19" t="n">
        <f aca="false">+J43-P43-33</f>
        <v>5569</v>
      </c>
      <c r="AC43" s="19" t="n">
        <f aca="false">+K43-Q43-33</f>
        <v>10684</v>
      </c>
      <c r="AD43" s="19" t="n">
        <f aca="false">+L43-R43-33</f>
        <v>40664</v>
      </c>
      <c r="AE43" s="19" t="n">
        <f aca="false">+M43-S43-33</f>
        <v>5234</v>
      </c>
      <c r="AF43" s="19" t="n">
        <f aca="false">+N43-T43-33</f>
        <v>109772</v>
      </c>
      <c r="AG43" s="19" t="n">
        <f aca="false">+AF43-AC43</f>
        <v>99088</v>
      </c>
      <c r="AH43" s="19" t="n">
        <f aca="false">+AA43-AN43-AT43</f>
        <v>31570</v>
      </c>
      <c r="AI43" s="19" t="n">
        <f aca="false">+AB43</f>
        <v>5569</v>
      </c>
      <c r="AJ43" s="19" t="n">
        <v>0</v>
      </c>
      <c r="AK43" s="19" t="n">
        <f aca="false">+AD43-AQ43-AW43</f>
        <v>30734</v>
      </c>
      <c r="AL43" s="19" t="n">
        <f aca="false">+AE43-AR43-AX43</f>
        <v>4294</v>
      </c>
      <c r="AM43" s="19" t="n">
        <f aca="false">+AF43-AS43-AY43</f>
        <v>72299</v>
      </c>
      <c r="AN43" s="19" t="n">
        <v>11650</v>
      </c>
      <c r="AO43" s="19" t="n">
        <v>0</v>
      </c>
      <c r="AP43" s="19" t="n">
        <f aca="false">+AC43</f>
        <v>10684</v>
      </c>
      <c r="AQ43" s="19" t="n">
        <v>7242</v>
      </c>
      <c r="AR43" s="19" t="n">
        <v>649</v>
      </c>
      <c r="AS43" s="19" t="n">
        <f aca="false">+AN43+AQ43+AR43+AP43</f>
        <v>30225</v>
      </c>
      <c r="AT43" s="19" t="n">
        <v>4269</v>
      </c>
      <c r="AU43" s="19" t="n">
        <f aca="false">+AI43</f>
        <v>5569</v>
      </c>
      <c r="AV43" s="19" t="n">
        <f aca="false">+AJ43</f>
        <v>0</v>
      </c>
      <c r="AW43" s="19" t="n">
        <v>2688</v>
      </c>
      <c r="AX43" s="19" t="n">
        <v>291</v>
      </c>
      <c r="AY43" s="19" t="n">
        <f aca="false">+AT43+AW43+AX43</f>
        <v>7248</v>
      </c>
    </row>
    <row r="44" customFormat="false" ht="12.8" hidden="false" customHeight="false" outlineLevel="0" collapsed="false">
      <c r="A44" s="19" t="n">
        <v>2024</v>
      </c>
      <c r="B44" s="115" t="n">
        <f aca="false">+EDATE(B43,1)</f>
        <v>45627</v>
      </c>
      <c r="C44" s="19" t="n">
        <v>49190</v>
      </c>
      <c r="D44" s="19" t="n">
        <v>6667</v>
      </c>
      <c r="E44" s="19" t="n">
        <v>11939</v>
      </c>
      <c r="F44" s="19" t="n">
        <v>44893</v>
      </c>
      <c r="G44" s="19" t="n">
        <v>5351</v>
      </c>
      <c r="H44" s="19" t="n">
        <f aca="false">SUM(C44:G44)</f>
        <v>118040</v>
      </c>
      <c r="I44" s="19" t="n">
        <v>49076</v>
      </c>
      <c r="J44" s="19" t="n">
        <v>5627</v>
      </c>
      <c r="K44" s="19" t="n">
        <v>10936</v>
      </c>
      <c r="L44" s="19" t="n">
        <v>41372</v>
      </c>
      <c r="M44" s="19" t="n">
        <v>5328</v>
      </c>
      <c r="N44" s="19" t="n">
        <f aca="false">SUM(I44:M44)</f>
        <v>112339</v>
      </c>
      <c r="O44" s="19" t="n">
        <v>1554</v>
      </c>
      <c r="P44" s="19" t="n">
        <v>0</v>
      </c>
      <c r="Q44" s="19" t="n">
        <v>152</v>
      </c>
      <c r="R44" s="19" t="n">
        <v>948</v>
      </c>
      <c r="S44" s="19" t="n">
        <v>75</v>
      </c>
      <c r="T44" s="19" t="n">
        <f aca="false">SUM(O44:S44)</f>
        <v>2729</v>
      </c>
      <c r="U44" s="19" t="n">
        <v>706</v>
      </c>
      <c r="V44" s="19" t="n">
        <v>0</v>
      </c>
      <c r="W44" s="19" t="n">
        <v>182</v>
      </c>
      <c r="X44" s="19" t="n">
        <v>894</v>
      </c>
      <c r="Y44" s="19" t="n">
        <v>115</v>
      </c>
      <c r="Z44" s="19" t="n">
        <f aca="false">SUM(U44:Y44)</f>
        <v>1897</v>
      </c>
      <c r="AA44" s="19" t="n">
        <f aca="false">+I44-O44-33</f>
        <v>47489</v>
      </c>
      <c r="AB44" s="19" t="n">
        <f aca="false">+J44-P44-33</f>
        <v>5594</v>
      </c>
      <c r="AC44" s="19" t="n">
        <f aca="false">+K44-Q44-33</f>
        <v>10751</v>
      </c>
      <c r="AD44" s="19" t="n">
        <f aca="false">+L44-R44-33</f>
        <v>40391</v>
      </c>
      <c r="AE44" s="19" t="n">
        <f aca="false">+M44-S44-33</f>
        <v>5220</v>
      </c>
      <c r="AF44" s="19" t="n">
        <f aca="false">+N44-T44-33</f>
        <v>109577</v>
      </c>
      <c r="AG44" s="19" t="n">
        <f aca="false">+AF44-AC44</f>
        <v>98826</v>
      </c>
      <c r="AH44" s="19" t="n">
        <f aca="false">+AA44-AN44-AT44</f>
        <v>31654</v>
      </c>
      <c r="AI44" s="19" t="n">
        <f aca="false">+AB44</f>
        <v>5594</v>
      </c>
      <c r="AJ44" s="19" t="n">
        <v>0</v>
      </c>
      <c r="AK44" s="19" t="n">
        <f aca="false">+AD44-AQ44-AW44</f>
        <v>30693</v>
      </c>
      <c r="AL44" s="19" t="n">
        <f aca="false">+AE44-AR44-AX44</f>
        <v>4289</v>
      </c>
      <c r="AM44" s="19" t="n">
        <f aca="false">+AF44-AS44-AY44</f>
        <v>72362</v>
      </c>
      <c r="AN44" s="19" t="n">
        <v>11656</v>
      </c>
      <c r="AO44" s="19" t="n">
        <v>0</v>
      </c>
      <c r="AP44" s="19" t="n">
        <f aca="false">+AC44</f>
        <v>10751</v>
      </c>
      <c r="AQ44" s="19" t="n">
        <v>7107</v>
      </c>
      <c r="AR44" s="19" t="n">
        <v>654</v>
      </c>
      <c r="AS44" s="19" t="n">
        <f aca="false">+AN44+AQ44+AR44+AP44</f>
        <v>30168</v>
      </c>
      <c r="AT44" s="19" t="n">
        <v>4179</v>
      </c>
      <c r="AU44" s="19" t="n">
        <f aca="false">+AI44</f>
        <v>5594</v>
      </c>
      <c r="AV44" s="19" t="n">
        <f aca="false">+AJ44</f>
        <v>0</v>
      </c>
      <c r="AW44" s="19" t="n">
        <v>2591</v>
      </c>
      <c r="AX44" s="19" t="n">
        <v>277</v>
      </c>
      <c r="AY44" s="19" t="n">
        <f aca="false">+AT44+AW44+AX44</f>
        <v>7047</v>
      </c>
    </row>
  </sheetData>
  <autoFilter ref="A1:N44">
    <filterColumn colId="0">
      <filters>
        <filter val="2022"/>
        <filter val="2023"/>
        <filter val="2024"/>
      </filters>
    </filterColumn>
    <filterColumn colId="1">
      <filters>
        <dateGroupItem year="2022" month="12" day="01" dateTimeGrouping="day"/>
      </filters>
    </filterColumn>
  </autoFilter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6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D1" activeCellId="0" sqref="D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4" min="1" style="15" width="11.53"/>
  </cols>
  <sheetData>
    <row r="1" customFormat="false" ht="12.8" hidden="false" customHeight="false" outlineLevel="0" collapsed="false">
      <c r="A1" s="42" t="s">
        <v>658</v>
      </c>
      <c r="B1" s="44" t="s">
        <v>659</v>
      </c>
      <c r="C1" s="43" t="s">
        <v>660</v>
      </c>
      <c r="D1" s="15" t="s">
        <v>642</v>
      </c>
    </row>
    <row r="2" customFormat="false" ht="12.8" hidden="false" customHeight="false" outlineLevel="0" collapsed="false">
      <c r="A2" s="45" t="s">
        <v>118</v>
      </c>
      <c r="B2" s="48" t="n">
        <v>56081</v>
      </c>
      <c r="C2" s="46" t="n">
        <v>122315</v>
      </c>
      <c r="D2" s="124" t="n">
        <f aca="false">+B2/C2*100</f>
        <v>45.8496504925806</v>
      </c>
    </row>
    <row r="3" customFormat="false" ht="12.8" hidden="false" customHeight="false" outlineLevel="0" collapsed="false">
      <c r="A3" s="45" t="s">
        <v>168</v>
      </c>
      <c r="B3" s="52" t="n">
        <v>8805</v>
      </c>
      <c r="C3" s="50" t="n">
        <v>12060</v>
      </c>
      <c r="D3" s="124" t="n">
        <f aca="false">+B3/C3*100</f>
        <v>73.0099502487562</v>
      </c>
    </row>
    <row r="4" customFormat="false" ht="12.8" hidden="false" customHeight="false" outlineLevel="0" collapsed="false">
      <c r="A4" s="45" t="s">
        <v>170</v>
      </c>
      <c r="B4" s="52" t="n">
        <v>5021</v>
      </c>
      <c r="C4" s="50" t="n">
        <v>6150</v>
      </c>
      <c r="D4" s="124" t="n">
        <f aca="false">+B4/C4*100</f>
        <v>81.6422764227642</v>
      </c>
    </row>
    <row r="5" customFormat="false" ht="12.8" hidden="false" customHeight="false" outlineLevel="0" collapsed="false">
      <c r="A5" s="55" t="s">
        <v>162</v>
      </c>
      <c r="B5" s="125" t="n">
        <v>4509</v>
      </c>
      <c r="C5" s="126" t="n">
        <v>11975</v>
      </c>
      <c r="D5" s="124" t="n">
        <f aca="false">+B5/C5*100</f>
        <v>37.6534446764092</v>
      </c>
    </row>
    <row r="6" customFormat="false" ht="12.8" hidden="false" customHeight="false" outlineLevel="0" collapsed="false">
      <c r="A6" s="45" t="s">
        <v>172</v>
      </c>
      <c r="B6" s="52" t="n">
        <v>3187</v>
      </c>
      <c r="C6" s="50" t="n">
        <v>5420</v>
      </c>
      <c r="D6" s="124" t="n">
        <f aca="false">+B6/C6*100</f>
        <v>58.8007380073801</v>
      </c>
    </row>
    <row r="7" customFormat="false" ht="12.8" hidden="false" customHeight="false" outlineLevel="0" collapsed="false">
      <c r="A7" s="45" t="s">
        <v>178</v>
      </c>
      <c r="B7" s="52" t="n">
        <v>3075</v>
      </c>
      <c r="C7" s="50" t="n">
        <v>5900</v>
      </c>
      <c r="D7" s="124" t="n">
        <f aca="false">+B7/C7*100</f>
        <v>52.1186440677966</v>
      </c>
    </row>
    <row r="8" customFormat="false" ht="12.8" hidden="false" customHeight="false" outlineLevel="0" collapsed="false">
      <c r="A8" s="45" t="s">
        <v>206</v>
      </c>
      <c r="B8" s="52" t="n">
        <v>2869</v>
      </c>
      <c r="C8" s="50" t="n">
        <v>3490</v>
      </c>
      <c r="D8" s="124" t="n">
        <f aca="false">+B8/C8*100</f>
        <v>82.2063037249284</v>
      </c>
    </row>
    <row r="9" customFormat="false" ht="12.8" hidden="false" customHeight="false" outlineLevel="0" collapsed="false">
      <c r="A9" s="45" t="s">
        <v>164</v>
      </c>
      <c r="B9" s="52" t="n">
        <v>2148</v>
      </c>
      <c r="C9" s="50" t="n">
        <v>3695</v>
      </c>
      <c r="D9" s="124" t="n">
        <f aca="false">+B9/C9*100</f>
        <v>58.1326116373478</v>
      </c>
    </row>
    <row r="10" customFormat="false" ht="12.8" hidden="false" customHeight="false" outlineLevel="0" collapsed="false">
      <c r="A10" s="45" t="s">
        <v>219</v>
      </c>
      <c r="B10" s="52" t="n">
        <v>1504</v>
      </c>
      <c r="C10" s="50" t="n">
        <v>2125</v>
      </c>
      <c r="D10" s="124" t="n">
        <f aca="false">+B10/C10*100</f>
        <v>70.7764705882353</v>
      </c>
    </row>
    <row r="11" customFormat="false" ht="12.8" hidden="false" customHeight="false" outlineLevel="0" collapsed="false">
      <c r="A11" s="45" t="s">
        <v>192</v>
      </c>
      <c r="B11" s="52" t="n">
        <v>1503</v>
      </c>
      <c r="C11" s="50" t="n">
        <v>3180</v>
      </c>
      <c r="D11" s="124" t="n">
        <f aca="false">+B11/C11*100</f>
        <v>47.2641509433962</v>
      </c>
    </row>
    <row r="12" customFormat="false" ht="12.8" hidden="false" customHeight="false" outlineLevel="0" collapsed="false">
      <c r="A12" s="45" t="s">
        <v>174</v>
      </c>
      <c r="B12" s="52" t="n">
        <v>1463</v>
      </c>
      <c r="C12" s="50" t="n">
        <v>3760</v>
      </c>
      <c r="D12" s="124" t="n">
        <f aca="false">+B12/C12*100</f>
        <v>38.9095744680851</v>
      </c>
    </row>
    <row r="13" customFormat="false" ht="12.8" hidden="false" customHeight="false" outlineLevel="0" collapsed="false">
      <c r="A13" s="45" t="s">
        <v>200</v>
      </c>
      <c r="B13" s="52" t="n">
        <v>1239</v>
      </c>
      <c r="C13" s="50" t="n">
        <v>1810</v>
      </c>
      <c r="D13" s="124" t="n">
        <f aca="false">+B13/C13*100</f>
        <v>68.4530386740332</v>
      </c>
    </row>
    <row r="14" customFormat="false" ht="12.8" hidden="false" customHeight="false" outlineLevel="0" collapsed="false">
      <c r="A14" s="45" t="s">
        <v>184</v>
      </c>
      <c r="B14" s="52" t="n">
        <v>1195</v>
      </c>
      <c r="C14" s="50" t="n">
        <v>1815</v>
      </c>
      <c r="D14" s="124" t="n">
        <f aca="false">+B14/C14*100</f>
        <v>65.8402203856749</v>
      </c>
    </row>
    <row r="15" customFormat="false" ht="12.8" hidden="false" customHeight="false" outlineLevel="0" collapsed="false">
      <c r="A15" s="45" t="s">
        <v>176</v>
      </c>
      <c r="B15" s="52" t="n">
        <v>1176</v>
      </c>
      <c r="C15" s="50" t="n">
        <v>1595</v>
      </c>
      <c r="D15" s="124" t="n">
        <f aca="false">+B15/C15*100</f>
        <v>73.730407523511</v>
      </c>
    </row>
    <row r="16" customFormat="false" ht="12.8" hidden="false" customHeight="false" outlineLevel="0" collapsed="false">
      <c r="A16" s="45" t="s">
        <v>211</v>
      </c>
      <c r="B16" s="52" t="n">
        <v>1060</v>
      </c>
      <c r="C16" s="50" t="n">
        <v>1795</v>
      </c>
      <c r="D16" s="124" t="n">
        <f aca="false">+B16/C16*100</f>
        <v>59.0529247910864</v>
      </c>
    </row>
    <row r="17" customFormat="false" ht="12.8" hidden="false" customHeight="false" outlineLevel="0" collapsed="false">
      <c r="A17" s="45" t="s">
        <v>182</v>
      </c>
      <c r="B17" s="52" t="n">
        <v>1057</v>
      </c>
      <c r="C17" s="50" t="n">
        <v>4475</v>
      </c>
      <c r="D17" s="124" t="n">
        <f aca="false">+B17/C17*100</f>
        <v>23.6201117318436</v>
      </c>
    </row>
    <row r="18" customFormat="false" ht="12.8" hidden="false" customHeight="false" outlineLevel="0" collapsed="false">
      <c r="A18" s="45" t="s">
        <v>196</v>
      </c>
      <c r="B18" s="52" t="n">
        <v>1042</v>
      </c>
      <c r="C18" s="50" t="n">
        <v>1555</v>
      </c>
      <c r="D18" s="124" t="n">
        <f aca="false">+B18/C18*100</f>
        <v>67.0096463022508</v>
      </c>
    </row>
    <row r="19" customFormat="false" ht="12.8" hidden="false" customHeight="false" outlineLevel="0" collapsed="false">
      <c r="A19" s="45" t="s">
        <v>194</v>
      </c>
      <c r="B19" s="52" t="n">
        <v>825</v>
      </c>
      <c r="C19" s="50" t="n">
        <v>1205</v>
      </c>
      <c r="D19" s="124" t="n">
        <f aca="false">+B19/C19*100</f>
        <v>68.4647302904564</v>
      </c>
    </row>
    <row r="20" customFormat="false" ht="12.8" hidden="false" customHeight="false" outlineLevel="0" collapsed="false">
      <c r="A20" s="45" t="s">
        <v>204</v>
      </c>
      <c r="B20" s="52" t="n">
        <v>784</v>
      </c>
      <c r="C20" s="50" t="n">
        <v>1725</v>
      </c>
      <c r="D20" s="124" t="n">
        <f aca="false">+B20/C20*100</f>
        <v>45.4492753623188</v>
      </c>
    </row>
    <row r="21" customFormat="false" ht="12.8" hidden="false" customHeight="false" outlineLevel="0" collapsed="false">
      <c r="A21" s="45" t="s">
        <v>190</v>
      </c>
      <c r="B21" s="52" t="n">
        <v>776</v>
      </c>
      <c r="C21" s="50" t="n">
        <v>1940</v>
      </c>
      <c r="D21" s="124" t="n">
        <f aca="false">+B21/C21*100</f>
        <v>40</v>
      </c>
    </row>
    <row r="22" customFormat="false" ht="12.8" hidden="false" customHeight="false" outlineLevel="0" collapsed="false">
      <c r="A22" s="45" t="s">
        <v>210</v>
      </c>
      <c r="B22" s="52" t="n">
        <v>728</v>
      </c>
      <c r="C22" s="50" t="n">
        <v>1255</v>
      </c>
      <c r="D22" s="124" t="n">
        <f aca="false">+B22/C22*100</f>
        <v>58.00796812749</v>
      </c>
    </row>
    <row r="23" customFormat="false" ht="12.8" hidden="false" customHeight="false" outlineLevel="0" collapsed="false">
      <c r="A23" s="45" t="s">
        <v>180</v>
      </c>
      <c r="B23" s="52" t="n">
        <v>702</v>
      </c>
      <c r="C23" s="50" t="n">
        <v>1330</v>
      </c>
      <c r="D23" s="124" t="n">
        <f aca="false">+B23/C23*100</f>
        <v>52.781954887218</v>
      </c>
    </row>
    <row r="24" customFormat="false" ht="12.8" hidden="false" customHeight="false" outlineLevel="0" collapsed="false">
      <c r="A24" s="45" t="s">
        <v>188</v>
      </c>
      <c r="B24" s="52" t="n">
        <v>646</v>
      </c>
      <c r="C24" s="50" t="n">
        <v>1280</v>
      </c>
      <c r="D24" s="124" t="n">
        <f aca="false">+B24/C24*100</f>
        <v>50.46875</v>
      </c>
    </row>
    <row r="25" customFormat="false" ht="12.8" hidden="false" customHeight="false" outlineLevel="0" collapsed="false">
      <c r="A25" s="45" t="s">
        <v>186</v>
      </c>
      <c r="B25" s="52" t="n">
        <v>562</v>
      </c>
      <c r="C25" s="50" t="n">
        <v>995</v>
      </c>
      <c r="D25" s="124" t="n">
        <f aca="false">+B25/C25*100</f>
        <v>56.4824120603015</v>
      </c>
    </row>
    <row r="26" customFormat="false" ht="12.8" hidden="false" customHeight="false" outlineLevel="0" collapsed="false">
      <c r="A26" s="45" t="s">
        <v>227</v>
      </c>
      <c r="B26" s="52" t="n">
        <v>537</v>
      </c>
      <c r="C26" s="50" t="n">
        <v>495</v>
      </c>
      <c r="D26" s="124" t="n">
        <f aca="false">+B26/C26*100</f>
        <v>108.484848484849</v>
      </c>
    </row>
    <row r="27" customFormat="false" ht="12.8" hidden="false" customHeight="false" outlineLevel="0" collapsed="false">
      <c r="A27" s="45" t="s">
        <v>166</v>
      </c>
      <c r="B27" s="52" t="n">
        <v>523</v>
      </c>
      <c r="C27" s="50" t="n">
        <v>920</v>
      </c>
      <c r="D27" s="124" t="n">
        <f aca="false">+B27/C27*100</f>
        <v>56.8478260869565</v>
      </c>
    </row>
    <row r="28" customFormat="false" ht="12.8" hidden="false" customHeight="false" outlineLevel="0" collapsed="false">
      <c r="A28" s="45" t="s">
        <v>208</v>
      </c>
      <c r="B28" s="52" t="n">
        <v>493</v>
      </c>
      <c r="C28" s="50" t="n">
        <v>1110</v>
      </c>
      <c r="D28" s="124" t="n">
        <f aca="false">+B28/C28*100</f>
        <v>44.4144144144144</v>
      </c>
    </row>
    <row r="29" customFormat="false" ht="12.8" hidden="false" customHeight="false" outlineLevel="0" collapsed="false">
      <c r="A29" s="45" t="s">
        <v>215</v>
      </c>
      <c r="B29" s="52" t="n">
        <v>471</v>
      </c>
      <c r="C29" s="50" t="n">
        <v>555</v>
      </c>
      <c r="D29" s="124" t="n">
        <f aca="false">+B29/C29*100</f>
        <v>84.8648648648649</v>
      </c>
    </row>
    <row r="30" customFormat="false" ht="12.8" hidden="false" customHeight="false" outlineLevel="0" collapsed="false">
      <c r="A30" s="45" t="s">
        <v>198</v>
      </c>
      <c r="B30" s="52" t="n">
        <v>466</v>
      </c>
      <c r="C30" s="50" t="n">
        <v>730</v>
      </c>
      <c r="D30" s="124" t="n">
        <f aca="false">+B30/C30*100</f>
        <v>63.8356164383562</v>
      </c>
    </row>
    <row r="31" customFormat="false" ht="12.8" hidden="false" customHeight="false" outlineLevel="0" collapsed="false">
      <c r="A31" s="45" t="s">
        <v>202</v>
      </c>
      <c r="B31" s="52" t="n">
        <v>465</v>
      </c>
      <c r="C31" s="50" t="n">
        <v>1435</v>
      </c>
      <c r="D31" s="124" t="n">
        <f aca="false">+B31/C31*100</f>
        <v>32.404181184669</v>
      </c>
    </row>
    <row r="32" customFormat="false" ht="12.8" hidden="false" customHeight="false" outlineLevel="0" collapsed="false">
      <c r="A32" s="45" t="s">
        <v>231</v>
      </c>
      <c r="B32" s="52" t="n">
        <v>407</v>
      </c>
      <c r="C32" s="50" t="n">
        <v>630</v>
      </c>
      <c r="D32" s="124" t="n">
        <f aca="false">+B32/C32*100</f>
        <v>64.6031746031746</v>
      </c>
    </row>
    <row r="33" customFormat="false" ht="12.8" hidden="false" customHeight="false" outlineLevel="0" collapsed="false">
      <c r="A33" s="45" t="s">
        <v>233</v>
      </c>
      <c r="B33" s="52" t="n">
        <v>378</v>
      </c>
      <c r="C33" s="50" t="n">
        <v>1975</v>
      </c>
      <c r="D33" s="124" t="n">
        <f aca="false">+B33/C33*100</f>
        <v>19.1392405063291</v>
      </c>
    </row>
    <row r="34" customFormat="false" ht="12.8" hidden="false" customHeight="false" outlineLevel="0" collapsed="false">
      <c r="A34" s="45" t="s">
        <v>217</v>
      </c>
      <c r="B34" s="52" t="n">
        <v>364</v>
      </c>
      <c r="C34" s="50" t="n">
        <v>1120</v>
      </c>
      <c r="D34" s="124" t="n">
        <f aca="false">+B34/C34*100</f>
        <v>32.5</v>
      </c>
    </row>
    <row r="35" customFormat="false" ht="12.8" hidden="false" customHeight="false" outlineLevel="0" collapsed="false">
      <c r="A35" s="45" t="s">
        <v>245</v>
      </c>
      <c r="B35" s="52" t="n">
        <v>357</v>
      </c>
      <c r="C35" s="50" t="n">
        <v>840</v>
      </c>
      <c r="D35" s="124" t="n">
        <f aca="false">+B35/C35*100</f>
        <v>42.5</v>
      </c>
    </row>
    <row r="36" customFormat="false" ht="12.8" hidden="false" customHeight="false" outlineLevel="0" collapsed="false">
      <c r="A36" s="45" t="s">
        <v>221</v>
      </c>
      <c r="B36" s="52" t="n">
        <v>348</v>
      </c>
      <c r="C36" s="50" t="n">
        <v>685</v>
      </c>
      <c r="D36" s="124" t="n">
        <f aca="false">+B36/C36*100</f>
        <v>50.8029197080292</v>
      </c>
    </row>
    <row r="37" customFormat="false" ht="12.8" hidden="false" customHeight="false" outlineLevel="0" collapsed="false">
      <c r="A37" s="45" t="s">
        <v>229</v>
      </c>
      <c r="B37" s="52" t="n">
        <v>339</v>
      </c>
      <c r="C37" s="50" t="n">
        <v>530</v>
      </c>
      <c r="D37" s="124" t="n">
        <f aca="false">+B37/C37*100</f>
        <v>63.9622641509434</v>
      </c>
    </row>
    <row r="38" customFormat="false" ht="12.8" hidden="false" customHeight="false" outlineLevel="0" collapsed="false">
      <c r="A38" s="45" t="s">
        <v>253</v>
      </c>
      <c r="B38" s="52" t="n">
        <v>269</v>
      </c>
      <c r="C38" s="50" t="n">
        <v>415</v>
      </c>
      <c r="D38" s="124" t="n">
        <f aca="false">+B38/C38*100</f>
        <v>64.8192771084337</v>
      </c>
    </row>
    <row r="39" customFormat="false" ht="12.8" hidden="false" customHeight="false" outlineLevel="0" collapsed="false">
      <c r="A39" s="45" t="s">
        <v>237</v>
      </c>
      <c r="B39" s="52" t="n">
        <v>251</v>
      </c>
      <c r="C39" s="50" t="n">
        <v>310</v>
      </c>
      <c r="D39" s="124" t="n">
        <f aca="false">+B39/C39*100</f>
        <v>80.9677419354839</v>
      </c>
    </row>
    <row r="40" customFormat="false" ht="12.8" hidden="false" customHeight="false" outlineLevel="0" collapsed="false">
      <c r="A40" s="45" t="s">
        <v>247</v>
      </c>
      <c r="B40" s="52" t="n">
        <v>214</v>
      </c>
      <c r="C40" s="50" t="n">
        <v>305</v>
      </c>
      <c r="D40" s="124" t="n">
        <f aca="false">+B40/C40*100</f>
        <v>70.1639344262295</v>
      </c>
    </row>
    <row r="41" customFormat="false" ht="12.8" hidden="false" customHeight="false" outlineLevel="0" collapsed="false">
      <c r="A41" s="45" t="s">
        <v>239</v>
      </c>
      <c r="B41" s="52" t="n">
        <v>206</v>
      </c>
      <c r="C41" s="50" t="n">
        <v>775</v>
      </c>
      <c r="D41" s="124" t="n">
        <f aca="false">+B41/C41*100</f>
        <v>26.5806451612903</v>
      </c>
    </row>
    <row r="42" customFormat="false" ht="12.8" hidden="false" customHeight="false" outlineLevel="0" collapsed="false">
      <c r="A42" s="45" t="s">
        <v>340</v>
      </c>
      <c r="B42" s="52" t="n">
        <v>193</v>
      </c>
      <c r="C42" s="50" t="n">
        <v>850</v>
      </c>
      <c r="D42" s="124" t="n">
        <f aca="false">+B42/C42*100</f>
        <v>22.7058823529412</v>
      </c>
    </row>
    <row r="43" customFormat="false" ht="12.8" hidden="false" customHeight="false" outlineLevel="0" collapsed="false">
      <c r="A43" s="45" t="s">
        <v>225</v>
      </c>
      <c r="B43" s="52" t="n">
        <v>190</v>
      </c>
      <c r="C43" s="50" t="n">
        <v>11770</v>
      </c>
      <c r="D43" s="124" t="n">
        <f aca="false">+B43/C43*100</f>
        <v>1.6142735768904</v>
      </c>
    </row>
    <row r="44" customFormat="false" ht="12.8" hidden="false" customHeight="false" outlineLevel="0" collapsed="false">
      <c r="A44" s="45" t="s">
        <v>261</v>
      </c>
      <c r="B44" s="52" t="n">
        <v>184</v>
      </c>
      <c r="C44" s="50" t="n">
        <v>390</v>
      </c>
      <c r="D44" s="124" t="n">
        <f aca="false">+B44/C44*100</f>
        <v>47.1794871794872</v>
      </c>
    </row>
    <row r="45" customFormat="false" ht="12.8" hidden="false" customHeight="false" outlineLevel="0" collapsed="false">
      <c r="A45" s="45" t="s">
        <v>279</v>
      </c>
      <c r="B45" s="52" t="n">
        <v>180</v>
      </c>
      <c r="C45" s="50" t="n">
        <v>255</v>
      </c>
      <c r="D45" s="124" t="n">
        <f aca="false">+B45/C45*100</f>
        <v>70.5882352941177</v>
      </c>
    </row>
    <row r="46" customFormat="false" ht="12.8" hidden="false" customHeight="false" outlineLevel="0" collapsed="false">
      <c r="A46" s="45" t="s">
        <v>259</v>
      </c>
      <c r="B46" s="52" t="n">
        <v>170</v>
      </c>
      <c r="C46" s="50" t="n">
        <v>410</v>
      </c>
      <c r="D46" s="124" t="n">
        <f aca="false">+B46/C46*100</f>
        <v>41.4634146341463</v>
      </c>
    </row>
    <row r="47" customFormat="false" ht="12.8" hidden="false" customHeight="false" outlineLevel="0" collapsed="false">
      <c r="A47" s="45" t="s">
        <v>241</v>
      </c>
      <c r="B47" s="52" t="n">
        <v>169</v>
      </c>
      <c r="C47" s="50" t="n">
        <v>385</v>
      </c>
      <c r="D47" s="124" t="n">
        <f aca="false">+B47/C47*100</f>
        <v>43.8961038961039</v>
      </c>
    </row>
    <row r="48" customFormat="false" ht="12.8" hidden="false" customHeight="false" outlineLevel="0" collapsed="false">
      <c r="A48" s="45" t="s">
        <v>287</v>
      </c>
      <c r="B48" s="52" t="n">
        <v>167</v>
      </c>
      <c r="C48" s="50" t="n">
        <v>245</v>
      </c>
      <c r="D48" s="124" t="n">
        <f aca="false">+B48/C48*100</f>
        <v>68.1632653061224</v>
      </c>
    </row>
    <row r="49" customFormat="false" ht="12.8" hidden="false" customHeight="false" outlineLevel="0" collapsed="false">
      <c r="A49" s="45" t="s">
        <v>249</v>
      </c>
      <c r="B49" s="52" t="n">
        <v>157</v>
      </c>
      <c r="C49" s="50" t="n">
        <v>245</v>
      </c>
      <c r="D49" s="124" t="n">
        <f aca="false">+B49/C49*100</f>
        <v>64.0816326530612</v>
      </c>
    </row>
    <row r="50" customFormat="false" ht="12.8" hidden="false" customHeight="false" outlineLevel="0" collapsed="false">
      <c r="A50" s="45" t="s">
        <v>302</v>
      </c>
      <c r="B50" s="52" t="n">
        <v>157</v>
      </c>
      <c r="C50" s="50" t="n">
        <v>580</v>
      </c>
      <c r="D50" s="124" t="n">
        <f aca="false">+B50/C50*100</f>
        <v>27.0689655172414</v>
      </c>
    </row>
    <row r="51" customFormat="false" ht="12.8" hidden="false" customHeight="false" outlineLevel="0" collapsed="false">
      <c r="A51" s="45" t="s">
        <v>271</v>
      </c>
      <c r="B51" s="52" t="n">
        <v>156</v>
      </c>
      <c r="C51" s="50" t="n">
        <v>280</v>
      </c>
      <c r="D51" s="124" t="n">
        <f aca="false">+B51/C51*100</f>
        <v>55.7142857142857</v>
      </c>
    </row>
    <row r="52" customFormat="false" ht="12.8" hidden="false" customHeight="false" outlineLevel="0" collapsed="false">
      <c r="A52" s="45" t="s">
        <v>251</v>
      </c>
      <c r="B52" s="52" t="n">
        <v>151</v>
      </c>
      <c r="C52" s="50" t="n">
        <v>260</v>
      </c>
      <c r="D52" s="124" t="n">
        <f aca="false">+B52/C52*100</f>
        <v>58.0769230769231</v>
      </c>
    </row>
    <row r="53" customFormat="false" ht="12.8" hidden="false" customHeight="false" outlineLevel="0" collapsed="false">
      <c r="A53" s="45" t="s">
        <v>255</v>
      </c>
      <c r="B53" s="52" t="n">
        <v>134</v>
      </c>
      <c r="C53" s="50" t="n">
        <v>7815</v>
      </c>
      <c r="D53" s="124" t="n">
        <f aca="false">+B53/C53*100</f>
        <v>1.71465131158029</v>
      </c>
    </row>
    <row r="54" customFormat="false" ht="12.8" hidden="false" customHeight="false" outlineLevel="0" collapsed="false">
      <c r="A54" s="45" t="s">
        <v>263</v>
      </c>
      <c r="B54" s="52" t="n">
        <v>131</v>
      </c>
      <c r="C54" s="50" t="n">
        <v>315</v>
      </c>
      <c r="D54" s="124" t="n">
        <f aca="false">+B54/C54*100</f>
        <v>41.5873015873016</v>
      </c>
    </row>
    <row r="55" customFormat="false" ht="12.8" hidden="false" customHeight="false" outlineLevel="0" collapsed="false">
      <c r="A55" s="45" t="s">
        <v>213</v>
      </c>
      <c r="B55" s="52" t="n">
        <v>129</v>
      </c>
      <c r="C55" s="50" t="n">
        <v>220</v>
      </c>
      <c r="D55" s="124" t="n">
        <f aca="false">+B55/C55*100</f>
        <v>58.6363636363636</v>
      </c>
    </row>
    <row r="56" customFormat="false" ht="12.8" hidden="false" customHeight="false" outlineLevel="0" collapsed="false">
      <c r="A56" s="45" t="s">
        <v>235</v>
      </c>
      <c r="B56" s="52" t="n">
        <v>129</v>
      </c>
      <c r="C56" s="50" t="n">
        <v>345</v>
      </c>
      <c r="D56" s="124" t="n">
        <f aca="false">+B56/C56*100</f>
        <v>37.3913043478261</v>
      </c>
    </row>
    <row r="57" customFormat="false" ht="12.8" hidden="false" customHeight="false" outlineLevel="0" collapsed="false">
      <c r="A57" s="45" t="s">
        <v>289</v>
      </c>
      <c r="B57" s="52" t="n">
        <v>104</v>
      </c>
      <c r="C57" s="50" t="n">
        <v>175</v>
      </c>
      <c r="D57" s="124" t="n">
        <f aca="false">+B57/C57*100</f>
        <v>59.4285714285714</v>
      </c>
    </row>
    <row r="58" customFormat="false" ht="12.8" hidden="false" customHeight="false" outlineLevel="0" collapsed="false">
      <c r="A58" s="45" t="s">
        <v>273</v>
      </c>
      <c r="B58" s="52" t="n">
        <v>103</v>
      </c>
      <c r="C58" s="50" t="n">
        <v>185</v>
      </c>
      <c r="D58" s="124" t="n">
        <f aca="false">+B58/C58*100</f>
        <v>55.6756756756757</v>
      </c>
    </row>
    <row r="59" customFormat="false" ht="12.8" hidden="false" customHeight="false" outlineLevel="0" collapsed="false">
      <c r="A59" s="45" t="s">
        <v>223</v>
      </c>
      <c r="B59" s="52" t="n">
        <v>100</v>
      </c>
      <c r="C59" s="50" t="n">
        <v>30</v>
      </c>
      <c r="D59" s="124" t="n">
        <f aca="false">+B59/C59*100</f>
        <v>333.333333333333</v>
      </c>
    </row>
    <row r="60" customFormat="false" ht="12.8" hidden="false" customHeight="false" outlineLevel="0" collapsed="false">
      <c r="A60" s="45" t="s">
        <v>277</v>
      </c>
      <c r="B60" s="52" t="n">
        <v>97</v>
      </c>
      <c r="C60" s="50" t="n">
        <v>305</v>
      </c>
      <c r="D60" s="124" t="n">
        <f aca="false">+B60/C60*100</f>
        <v>31.8032786885246</v>
      </c>
    </row>
    <row r="61" customFormat="false" ht="12.8" hidden="false" customHeight="false" outlineLevel="0" collapsed="false">
      <c r="A61" s="45" t="s">
        <v>267</v>
      </c>
      <c r="B61" s="52" t="n">
        <v>90</v>
      </c>
      <c r="C61" s="50" t="n">
        <v>170</v>
      </c>
      <c r="D61" s="124" t="n">
        <f aca="false">+B61/C61*100</f>
        <v>52.9411764705882</v>
      </c>
    </row>
    <row r="62" customFormat="false" ht="12.8" hidden="false" customHeight="false" outlineLevel="0" collapsed="false">
      <c r="A62" s="45" t="s">
        <v>275</v>
      </c>
      <c r="B62" s="52" t="n">
        <v>80</v>
      </c>
      <c r="C62" s="50" t="n">
        <v>115</v>
      </c>
      <c r="D62" s="124" t="n">
        <f aca="false">+B62/C62*100</f>
        <v>69.5652173913043</v>
      </c>
    </row>
    <row r="63" customFormat="false" ht="12.8" hidden="false" customHeight="false" outlineLevel="0" collapsed="false">
      <c r="A63" s="45" t="s">
        <v>281</v>
      </c>
      <c r="B63" s="52" t="n">
        <v>67</v>
      </c>
      <c r="C63" s="50" t="n">
        <v>130</v>
      </c>
      <c r="D63" s="124" t="n">
        <f aca="false">+B63/C63*100</f>
        <v>51.5384615384615</v>
      </c>
    </row>
    <row r="64" customFormat="false" ht="12.8" hidden="false" customHeight="false" outlineLevel="0" collapsed="false">
      <c r="A64" s="45" t="s">
        <v>265</v>
      </c>
      <c r="B64" s="52" t="n">
        <v>66</v>
      </c>
      <c r="C64" s="50" t="n">
        <v>115</v>
      </c>
      <c r="D64" s="124" t="n">
        <f aca="false">+B64/C64*100</f>
        <v>57.3913043478261</v>
      </c>
    </row>
    <row r="65" customFormat="false" ht="12.8" hidden="false" customHeight="false" outlineLevel="0" collapsed="false">
      <c r="A65" s="45" t="s">
        <v>316</v>
      </c>
      <c r="B65" s="52" t="n">
        <v>60</v>
      </c>
      <c r="C65" s="50" t="n">
        <v>220</v>
      </c>
      <c r="D65" s="124" t="n">
        <f aca="false">+B65/C65*100</f>
        <v>27.2727272727273</v>
      </c>
    </row>
    <row r="66" customFormat="false" ht="12.8" hidden="false" customHeight="false" outlineLevel="0" collapsed="false">
      <c r="A66" s="45" t="s">
        <v>318</v>
      </c>
      <c r="B66" s="52" t="n">
        <v>57</v>
      </c>
      <c r="C66" s="50" t="n">
        <v>180</v>
      </c>
      <c r="D66" s="124" t="n">
        <f aca="false">+B66/C66*100</f>
        <v>31.6666666666667</v>
      </c>
    </row>
    <row r="67" customFormat="false" ht="12.8" hidden="false" customHeight="false" outlineLevel="0" collapsed="false">
      <c r="A67" s="45" t="s">
        <v>320</v>
      </c>
      <c r="B67" s="52" t="n">
        <v>54</v>
      </c>
      <c r="C67" s="50" t="n">
        <v>70</v>
      </c>
      <c r="D67" s="124" t="n">
        <f aca="false">+B67/C67*100</f>
        <v>77.1428571428572</v>
      </c>
    </row>
    <row r="68" customFormat="false" ht="12.8" hidden="false" customHeight="false" outlineLevel="0" collapsed="false">
      <c r="A68" s="45" t="s">
        <v>257</v>
      </c>
      <c r="B68" s="52" t="n">
        <v>52</v>
      </c>
      <c r="C68" s="50" t="n">
        <v>90</v>
      </c>
      <c r="D68" s="124" t="n">
        <f aca="false">+B68/C68*100</f>
        <v>57.7777777777778</v>
      </c>
    </row>
    <row r="69" customFormat="false" ht="12.8" hidden="false" customHeight="false" outlineLevel="0" collapsed="false">
      <c r="A69" s="45" t="s">
        <v>426</v>
      </c>
      <c r="B69" s="52" t="n">
        <v>48</v>
      </c>
      <c r="C69" s="50" t="n">
        <v>115</v>
      </c>
      <c r="D69" s="124" t="n">
        <f aca="false">+B69/C69*100</f>
        <v>41.7391304347826</v>
      </c>
    </row>
    <row r="70" customFormat="false" ht="12.8" hidden="false" customHeight="false" outlineLevel="0" collapsed="false">
      <c r="A70" s="45" t="s">
        <v>293</v>
      </c>
      <c r="B70" s="52" t="n">
        <v>40</v>
      </c>
      <c r="C70" s="50" t="n">
        <v>65</v>
      </c>
      <c r="D70" s="124" t="n">
        <f aca="false">+B70/C70*100</f>
        <v>61.5384615384615</v>
      </c>
    </row>
    <row r="71" customFormat="false" ht="12.8" hidden="false" customHeight="false" outlineLevel="0" collapsed="false">
      <c r="A71" s="45" t="s">
        <v>295</v>
      </c>
      <c r="B71" s="52" t="n">
        <v>37</v>
      </c>
      <c r="C71" s="50" t="n">
        <v>50</v>
      </c>
      <c r="D71" s="124" t="n">
        <f aca="false">+B71/C71*100</f>
        <v>74</v>
      </c>
    </row>
    <row r="72" customFormat="false" ht="12.8" hidden="false" customHeight="false" outlineLevel="0" collapsed="false">
      <c r="A72" s="45" t="s">
        <v>328</v>
      </c>
      <c r="B72" s="52" t="n">
        <v>36</v>
      </c>
      <c r="C72" s="50" t="n">
        <v>50</v>
      </c>
      <c r="D72" s="124" t="n">
        <f aca="false">+B72/C72*100</f>
        <v>72</v>
      </c>
    </row>
    <row r="73" customFormat="false" ht="12.8" hidden="false" customHeight="false" outlineLevel="0" collapsed="false">
      <c r="A73" s="45" t="s">
        <v>285</v>
      </c>
      <c r="B73" s="52" t="n">
        <v>33</v>
      </c>
      <c r="C73" s="50" t="n">
        <v>50</v>
      </c>
      <c r="D73" s="124" t="n">
        <f aca="false">+B73/C73*100</f>
        <v>66</v>
      </c>
    </row>
    <row r="74" customFormat="false" ht="12.8" hidden="false" customHeight="false" outlineLevel="0" collapsed="false">
      <c r="A74" s="45" t="s">
        <v>243</v>
      </c>
      <c r="B74" s="52" t="n">
        <v>32</v>
      </c>
      <c r="C74" s="50" t="n">
        <v>70</v>
      </c>
      <c r="D74" s="124" t="n">
        <f aca="false">+B74/C74*100</f>
        <v>45.7142857142857</v>
      </c>
    </row>
    <row r="75" customFormat="false" ht="12.8" hidden="false" customHeight="false" outlineLevel="0" collapsed="false">
      <c r="A75" s="45" t="s">
        <v>338</v>
      </c>
      <c r="B75" s="52" t="n">
        <v>32</v>
      </c>
      <c r="C75" s="50" t="n">
        <v>40</v>
      </c>
      <c r="D75" s="124" t="n">
        <f aca="false">+B75/C75*100</f>
        <v>80</v>
      </c>
    </row>
    <row r="76" customFormat="false" ht="12.8" hidden="false" customHeight="false" outlineLevel="0" collapsed="false">
      <c r="A76" s="45" t="s">
        <v>283</v>
      </c>
      <c r="B76" s="52" t="n">
        <v>31</v>
      </c>
      <c r="C76" s="50" t="n">
        <v>75</v>
      </c>
      <c r="D76" s="124" t="n">
        <f aca="false">+B76/C76*100</f>
        <v>41.3333333333333</v>
      </c>
    </row>
    <row r="77" customFormat="false" ht="12.8" hidden="false" customHeight="false" outlineLevel="0" collapsed="false">
      <c r="A77" s="45" t="s">
        <v>296</v>
      </c>
      <c r="B77" s="52" t="n">
        <v>31</v>
      </c>
      <c r="C77" s="50" t="n">
        <v>30</v>
      </c>
      <c r="D77" s="124" t="n">
        <f aca="false">+B77/C77*100</f>
        <v>103.333333333333</v>
      </c>
    </row>
    <row r="78" customFormat="false" ht="12.8" hidden="false" customHeight="false" outlineLevel="0" collapsed="false">
      <c r="A78" s="45" t="s">
        <v>384</v>
      </c>
      <c r="B78" s="52" t="n">
        <v>29</v>
      </c>
      <c r="C78" s="50" t="n">
        <v>50</v>
      </c>
      <c r="D78" s="124" t="n">
        <f aca="false">+B78/C78*100</f>
        <v>58</v>
      </c>
    </row>
    <row r="79" customFormat="false" ht="12.8" hidden="false" customHeight="false" outlineLevel="0" collapsed="false">
      <c r="A79" s="45" t="s">
        <v>310</v>
      </c>
      <c r="B79" s="52" t="n">
        <v>28</v>
      </c>
      <c r="C79" s="50" t="n">
        <v>55</v>
      </c>
      <c r="D79" s="124" t="n">
        <f aca="false">+B79/C79*100</f>
        <v>50.9090909090909</v>
      </c>
    </row>
    <row r="80" customFormat="false" ht="12.8" hidden="false" customHeight="false" outlineLevel="0" collapsed="false">
      <c r="A80" s="45" t="s">
        <v>291</v>
      </c>
      <c r="B80" s="52" t="n">
        <v>26</v>
      </c>
      <c r="C80" s="50" t="n">
        <v>200</v>
      </c>
      <c r="D80" s="124" t="n">
        <f aca="false">+B80/C80*100</f>
        <v>13</v>
      </c>
    </row>
    <row r="81" customFormat="false" ht="12.8" hidden="false" customHeight="false" outlineLevel="0" collapsed="false">
      <c r="A81" s="45" t="s">
        <v>308</v>
      </c>
      <c r="B81" s="52" t="n">
        <v>25</v>
      </c>
      <c r="C81" s="50" t="n">
        <v>30</v>
      </c>
      <c r="D81" s="124" t="n">
        <f aca="false">+B81/C81*100</f>
        <v>83.3333333333333</v>
      </c>
    </row>
    <row r="82" customFormat="false" ht="12.8" hidden="false" customHeight="false" outlineLevel="0" collapsed="false">
      <c r="A82" s="45" t="s">
        <v>324</v>
      </c>
      <c r="B82" s="52" t="n">
        <v>25</v>
      </c>
      <c r="C82" s="50" t="n">
        <v>90</v>
      </c>
      <c r="D82" s="124" t="n">
        <f aca="false">+B82/C82*100</f>
        <v>27.7777777777778</v>
      </c>
    </row>
    <row r="83" customFormat="false" ht="12.8" hidden="false" customHeight="false" outlineLevel="0" collapsed="false">
      <c r="A83" s="45" t="s">
        <v>330</v>
      </c>
      <c r="B83" s="52" t="n">
        <v>23</v>
      </c>
      <c r="C83" s="50" t="n">
        <v>10</v>
      </c>
      <c r="D83" s="124" t="n">
        <f aca="false">+B83/C83*100</f>
        <v>230</v>
      </c>
    </row>
    <row r="84" customFormat="false" ht="12.8" hidden="false" customHeight="false" outlineLevel="0" collapsed="false">
      <c r="A84" s="45" t="s">
        <v>326</v>
      </c>
      <c r="B84" s="52" t="n">
        <v>22</v>
      </c>
      <c r="C84" s="50" t="n">
        <v>60</v>
      </c>
      <c r="D84" s="124" t="n">
        <f aca="false">+B84/C84*100</f>
        <v>36.6666666666667</v>
      </c>
    </row>
    <row r="85" customFormat="false" ht="12.8" hidden="false" customHeight="false" outlineLevel="0" collapsed="false">
      <c r="A85" s="45" t="s">
        <v>346</v>
      </c>
      <c r="B85" s="52" t="n">
        <v>21</v>
      </c>
      <c r="C85" s="50" t="n">
        <v>30</v>
      </c>
      <c r="D85" s="124" t="n">
        <f aca="false">+B85/C85*100</f>
        <v>70</v>
      </c>
    </row>
    <row r="86" customFormat="false" ht="12.8" hidden="false" customHeight="false" outlineLevel="0" collapsed="false">
      <c r="A86" s="45" t="s">
        <v>322</v>
      </c>
      <c r="B86" s="52" t="n">
        <v>21</v>
      </c>
      <c r="C86" s="50" t="n">
        <v>25</v>
      </c>
      <c r="D86" s="124" t="n">
        <f aca="false">+B86/C86*100</f>
        <v>84</v>
      </c>
    </row>
    <row r="87" customFormat="false" ht="12.8" hidden="false" customHeight="false" outlineLevel="0" collapsed="false">
      <c r="A87" s="45" t="s">
        <v>306</v>
      </c>
      <c r="B87" s="52" t="n">
        <v>20</v>
      </c>
      <c r="C87" s="50" t="n">
        <v>25</v>
      </c>
      <c r="D87" s="124" t="n">
        <f aca="false">+B87/C87*100</f>
        <v>80</v>
      </c>
    </row>
    <row r="88" customFormat="false" ht="12.8" hidden="false" customHeight="false" outlineLevel="0" collapsed="false">
      <c r="A88" s="45" t="s">
        <v>344</v>
      </c>
      <c r="B88" s="52" t="n">
        <v>19</v>
      </c>
      <c r="C88" s="50" t="n">
        <v>25</v>
      </c>
      <c r="D88" s="124" t="n">
        <f aca="false">+B88/C88*100</f>
        <v>76</v>
      </c>
    </row>
    <row r="89" customFormat="false" ht="12.8" hidden="false" customHeight="false" outlineLevel="0" collapsed="false">
      <c r="A89" s="45" t="s">
        <v>300</v>
      </c>
      <c r="B89" s="52" t="n">
        <v>14</v>
      </c>
      <c r="C89" s="50" t="n">
        <v>20</v>
      </c>
      <c r="D89" s="124" t="n">
        <f aca="false">+B89/C89*100</f>
        <v>70</v>
      </c>
    </row>
    <row r="90" customFormat="false" ht="12.8" hidden="false" customHeight="false" outlineLevel="0" collapsed="false">
      <c r="A90" s="45" t="s">
        <v>352</v>
      </c>
      <c r="B90" s="52" t="n">
        <v>13</v>
      </c>
      <c r="C90" s="50" t="n">
        <v>40</v>
      </c>
      <c r="D90" s="124" t="n">
        <f aca="false">+B90/C90*100</f>
        <v>32.5</v>
      </c>
    </row>
    <row r="91" customFormat="false" ht="12.8" hidden="false" customHeight="false" outlineLevel="0" collapsed="false">
      <c r="A91" s="45" t="s">
        <v>298</v>
      </c>
      <c r="B91" s="52" t="n">
        <v>12</v>
      </c>
      <c r="C91" s="50" t="n">
        <v>155</v>
      </c>
      <c r="D91" s="124" t="n">
        <f aca="false">+B91/C91*100</f>
        <v>7.74193548387097</v>
      </c>
    </row>
    <row r="92" customFormat="false" ht="12.8" hidden="false" customHeight="false" outlineLevel="0" collapsed="false">
      <c r="A92" s="45" t="s">
        <v>334</v>
      </c>
      <c r="B92" s="52" t="n">
        <v>12</v>
      </c>
      <c r="C92" s="50" t="n">
        <v>270</v>
      </c>
      <c r="D92" s="124" t="n">
        <f aca="false">+B92/C92*100</f>
        <v>4.44444444444445</v>
      </c>
    </row>
    <row r="93" customFormat="false" ht="12.8" hidden="false" customHeight="false" outlineLevel="0" collapsed="false">
      <c r="A93" s="45" t="s">
        <v>336</v>
      </c>
      <c r="B93" s="52" t="n">
        <v>12</v>
      </c>
      <c r="C93" s="50" t="n">
        <v>40</v>
      </c>
      <c r="D93" s="124" t="n">
        <f aca="false">+B93/C93*100</f>
        <v>30</v>
      </c>
    </row>
    <row r="94" customFormat="false" ht="12.8" hidden="false" customHeight="false" outlineLevel="0" collapsed="false">
      <c r="A94" s="45" t="s">
        <v>304</v>
      </c>
      <c r="B94" s="52" t="n">
        <v>11</v>
      </c>
      <c r="C94" s="53"/>
      <c r="D94" s="124"/>
    </row>
    <row r="95" customFormat="false" ht="12.8" hidden="false" customHeight="false" outlineLevel="0" collapsed="false">
      <c r="A95" s="45" t="s">
        <v>364</v>
      </c>
      <c r="B95" s="52" t="n">
        <v>11</v>
      </c>
      <c r="C95" s="50" t="n">
        <v>85</v>
      </c>
      <c r="D95" s="124" t="n">
        <f aca="false">+B95/C95*100</f>
        <v>12.9411764705882</v>
      </c>
    </row>
    <row r="96" customFormat="false" ht="12.8" hidden="false" customHeight="false" outlineLevel="0" collapsed="false">
      <c r="A96" s="45" t="s">
        <v>358</v>
      </c>
      <c r="B96" s="52" t="n">
        <v>11</v>
      </c>
      <c r="C96" s="50" t="n">
        <v>10</v>
      </c>
      <c r="D96" s="124" t="n">
        <f aca="false">+B96/C96*100</f>
        <v>110</v>
      </c>
    </row>
    <row r="97" customFormat="false" ht="12.8" hidden="false" customHeight="false" outlineLevel="0" collapsed="false">
      <c r="A97" s="45" t="s">
        <v>350</v>
      </c>
      <c r="B97" s="52" t="n">
        <v>8</v>
      </c>
      <c r="C97" s="50" t="n">
        <v>25</v>
      </c>
      <c r="D97" s="124" t="n">
        <f aca="false">+B97/C97*100</f>
        <v>32</v>
      </c>
    </row>
    <row r="98" customFormat="false" ht="12.8" hidden="false" customHeight="false" outlineLevel="0" collapsed="false">
      <c r="A98" s="45" t="s">
        <v>314</v>
      </c>
      <c r="B98" s="52" t="n">
        <v>8</v>
      </c>
      <c r="C98" s="50" t="n">
        <v>15</v>
      </c>
      <c r="D98" s="124" t="n">
        <f aca="false">+B98/C98*100</f>
        <v>53.3333333333333</v>
      </c>
    </row>
    <row r="99" customFormat="false" ht="12.8" hidden="false" customHeight="false" outlineLevel="0" collapsed="false">
      <c r="A99" s="45" t="s">
        <v>312</v>
      </c>
      <c r="B99" s="52" t="n">
        <v>8</v>
      </c>
      <c r="C99" s="50" t="n">
        <v>15</v>
      </c>
      <c r="D99" s="124" t="n">
        <f aca="false">+B99/C99*100</f>
        <v>53.3333333333333</v>
      </c>
    </row>
    <row r="100" customFormat="false" ht="12.8" hidden="false" customHeight="false" outlineLevel="0" collapsed="false">
      <c r="A100" s="45" t="s">
        <v>382</v>
      </c>
      <c r="B100" s="52" t="n">
        <v>7</v>
      </c>
      <c r="C100" s="50" t="n">
        <v>5</v>
      </c>
      <c r="D100" s="124" t="n">
        <f aca="false">+B100/C100*100</f>
        <v>140</v>
      </c>
    </row>
    <row r="101" customFormat="false" ht="12.8" hidden="false" customHeight="false" outlineLevel="0" collapsed="false">
      <c r="A101" s="45" t="s">
        <v>376</v>
      </c>
      <c r="B101" s="52" t="n">
        <v>6</v>
      </c>
      <c r="C101" s="50" t="n">
        <v>10</v>
      </c>
      <c r="D101" s="124" t="n">
        <f aca="false">+B101/C101*100</f>
        <v>60</v>
      </c>
    </row>
    <row r="102" customFormat="false" ht="12.8" hidden="false" customHeight="false" outlineLevel="0" collapsed="false">
      <c r="A102" s="45" t="s">
        <v>433</v>
      </c>
      <c r="B102" s="52" t="n">
        <v>6</v>
      </c>
      <c r="C102" s="50" t="n">
        <v>5</v>
      </c>
      <c r="D102" s="124" t="n">
        <f aca="false">+B102/C102*100</f>
        <v>120</v>
      </c>
    </row>
    <row r="103" customFormat="false" ht="12.8" hidden="false" customHeight="false" outlineLevel="0" collapsed="false">
      <c r="A103" s="45" t="s">
        <v>464</v>
      </c>
      <c r="B103" s="52" t="n">
        <v>6</v>
      </c>
      <c r="C103" s="50" t="n">
        <v>5</v>
      </c>
      <c r="D103" s="124" t="n">
        <f aca="false">+B103/C103*100</f>
        <v>120</v>
      </c>
    </row>
    <row r="104" customFormat="false" ht="12.8" hidden="false" customHeight="false" outlineLevel="0" collapsed="false">
      <c r="A104" s="45" t="s">
        <v>402</v>
      </c>
      <c r="B104" s="52" t="n">
        <v>6</v>
      </c>
      <c r="C104" s="50" t="n">
        <v>30</v>
      </c>
      <c r="D104" s="124" t="n">
        <f aca="false">+B104/C104*100</f>
        <v>20</v>
      </c>
    </row>
    <row r="105" customFormat="false" ht="12.8" hidden="false" customHeight="false" outlineLevel="0" collapsed="false">
      <c r="A105" s="45" t="s">
        <v>362</v>
      </c>
      <c r="B105" s="52" t="n">
        <v>5</v>
      </c>
      <c r="C105" s="50" t="n">
        <v>25</v>
      </c>
      <c r="D105" s="124" t="n">
        <f aca="false">+B105/C105*100</f>
        <v>20</v>
      </c>
    </row>
    <row r="106" customFormat="false" ht="12.8" hidden="false" customHeight="false" outlineLevel="0" collapsed="false">
      <c r="A106" s="45" t="s">
        <v>342</v>
      </c>
      <c r="B106" s="52" t="n">
        <v>5</v>
      </c>
      <c r="C106" s="53"/>
      <c r="D106" s="124"/>
    </row>
    <row r="107" customFormat="false" ht="12.8" hidden="false" customHeight="false" outlineLevel="0" collapsed="false">
      <c r="A107" s="45" t="s">
        <v>370</v>
      </c>
      <c r="B107" s="52" t="n">
        <v>4</v>
      </c>
      <c r="C107" s="50" t="n">
        <v>75</v>
      </c>
      <c r="D107" s="124" t="n">
        <f aca="false">+B107/C107*100</f>
        <v>5.33333333333333</v>
      </c>
    </row>
    <row r="108" customFormat="false" ht="12.8" hidden="false" customHeight="false" outlineLevel="0" collapsed="false">
      <c r="A108" s="45" t="s">
        <v>420</v>
      </c>
      <c r="B108" s="52" t="n">
        <v>3</v>
      </c>
      <c r="C108" s="50" t="n">
        <v>180</v>
      </c>
      <c r="D108" s="124" t="n">
        <f aca="false">+B108/C108*100</f>
        <v>1.66666666666667</v>
      </c>
    </row>
    <row r="109" customFormat="false" ht="12.8" hidden="false" customHeight="false" outlineLevel="0" collapsed="false">
      <c r="A109" s="45" t="s">
        <v>394</v>
      </c>
      <c r="B109" s="52" t="n">
        <v>3</v>
      </c>
      <c r="C109" s="50" t="n">
        <v>10</v>
      </c>
      <c r="D109" s="124" t="n">
        <f aca="false">+B109/C109*100</f>
        <v>30</v>
      </c>
    </row>
    <row r="110" customFormat="false" ht="12.8" hidden="false" customHeight="false" outlineLevel="0" collapsed="false">
      <c r="A110" s="45" t="s">
        <v>372</v>
      </c>
      <c r="B110" s="52" t="n">
        <v>3</v>
      </c>
      <c r="C110" s="53"/>
      <c r="D110" s="124"/>
    </row>
    <row r="111" customFormat="false" ht="12.8" hidden="false" customHeight="false" outlineLevel="0" collapsed="false">
      <c r="A111" s="45" t="s">
        <v>332</v>
      </c>
      <c r="B111" s="52" t="n">
        <v>3</v>
      </c>
      <c r="C111" s="53"/>
      <c r="D111" s="124"/>
    </row>
    <row r="112" customFormat="false" ht="12.8" hidden="false" customHeight="false" outlineLevel="0" collapsed="false">
      <c r="A112" s="45" t="s">
        <v>354</v>
      </c>
      <c r="B112" s="52" t="n">
        <v>2</v>
      </c>
      <c r="C112" s="50" t="n">
        <v>10</v>
      </c>
      <c r="D112" s="124" t="n">
        <f aca="false">+B112/C112*100</f>
        <v>20</v>
      </c>
    </row>
    <row r="113" customFormat="false" ht="12.8" hidden="false" customHeight="false" outlineLevel="0" collapsed="false">
      <c r="A113" s="45" t="s">
        <v>435</v>
      </c>
      <c r="B113" s="52" t="n">
        <v>2</v>
      </c>
      <c r="C113" s="53"/>
      <c r="D113" s="124"/>
    </row>
    <row r="114" customFormat="false" ht="12.8" hidden="false" customHeight="false" outlineLevel="0" collapsed="false">
      <c r="A114" s="45" t="s">
        <v>482</v>
      </c>
      <c r="B114" s="52" t="n">
        <v>2</v>
      </c>
      <c r="C114" s="53"/>
      <c r="D114" s="124"/>
    </row>
    <row r="115" customFormat="false" ht="12.8" hidden="false" customHeight="false" outlineLevel="0" collapsed="false">
      <c r="A115" s="45" t="s">
        <v>398</v>
      </c>
      <c r="B115" s="52" t="n">
        <v>2</v>
      </c>
      <c r="C115" s="53"/>
      <c r="D115" s="124"/>
    </row>
    <row r="116" customFormat="false" ht="12.8" hidden="false" customHeight="false" outlineLevel="0" collapsed="false">
      <c r="A116" s="45" t="s">
        <v>356</v>
      </c>
      <c r="B116" s="52" t="n">
        <v>2</v>
      </c>
      <c r="C116" s="50" t="n">
        <v>5</v>
      </c>
      <c r="D116" s="124" t="n">
        <f aca="false">+B116/C116*100</f>
        <v>40</v>
      </c>
    </row>
    <row r="117" customFormat="false" ht="12.8" hidden="false" customHeight="false" outlineLevel="0" collapsed="false">
      <c r="A117" s="45" t="s">
        <v>443</v>
      </c>
      <c r="B117" s="52" t="n">
        <v>2</v>
      </c>
      <c r="C117" s="53"/>
      <c r="D117" s="124"/>
    </row>
    <row r="118" customFormat="false" ht="12.8" hidden="false" customHeight="false" outlineLevel="0" collapsed="false">
      <c r="A118" s="45" t="s">
        <v>386</v>
      </c>
      <c r="B118" s="52" t="n">
        <v>2</v>
      </c>
      <c r="C118" s="50" t="n">
        <v>20</v>
      </c>
      <c r="D118" s="124" t="n">
        <f aca="false">+B118/C118*100</f>
        <v>10</v>
      </c>
    </row>
    <row r="119" customFormat="false" ht="12.8" hidden="false" customHeight="false" outlineLevel="0" collapsed="false">
      <c r="A119" s="45" t="s">
        <v>441</v>
      </c>
      <c r="B119" s="52" t="n">
        <v>1</v>
      </c>
      <c r="C119" s="53"/>
      <c r="D119" s="124"/>
    </row>
    <row r="120" customFormat="false" ht="12.8" hidden="false" customHeight="false" outlineLevel="0" collapsed="false">
      <c r="A120" s="45" t="s">
        <v>486</v>
      </c>
      <c r="B120" s="52" t="n">
        <v>1</v>
      </c>
      <c r="C120" s="53"/>
      <c r="D120" s="124"/>
    </row>
    <row r="121" customFormat="false" ht="12.8" hidden="false" customHeight="false" outlineLevel="0" collapsed="false">
      <c r="A121" s="45" t="s">
        <v>366</v>
      </c>
      <c r="B121" s="52" t="n">
        <v>1</v>
      </c>
      <c r="C121" s="50" t="n">
        <v>5</v>
      </c>
      <c r="D121" s="124" t="n">
        <f aca="false">+B121/C121*100</f>
        <v>20</v>
      </c>
    </row>
    <row r="122" customFormat="false" ht="12.8" hidden="false" customHeight="false" outlineLevel="0" collapsed="false">
      <c r="A122" s="45" t="s">
        <v>374</v>
      </c>
      <c r="B122" s="52" t="n">
        <v>1</v>
      </c>
      <c r="C122" s="53"/>
      <c r="D122" s="124"/>
    </row>
    <row r="123" customFormat="false" ht="12.8" hidden="false" customHeight="false" outlineLevel="0" collapsed="false">
      <c r="A123" s="45" t="s">
        <v>388</v>
      </c>
      <c r="B123" s="52" t="n">
        <v>1</v>
      </c>
      <c r="C123" s="50" t="n">
        <v>5</v>
      </c>
      <c r="D123" s="124" t="n">
        <f aca="false">+B123/C123*100</f>
        <v>20</v>
      </c>
    </row>
    <row r="124" customFormat="false" ht="12.8" hidden="false" customHeight="false" outlineLevel="0" collapsed="false">
      <c r="A124" s="45" t="s">
        <v>447</v>
      </c>
      <c r="B124" s="52" t="n">
        <v>1</v>
      </c>
      <c r="C124" s="53"/>
      <c r="D124" s="124"/>
    </row>
    <row r="125" customFormat="false" ht="12.8" hidden="false" customHeight="false" outlineLevel="0" collapsed="false">
      <c r="A125" s="45" t="s">
        <v>456</v>
      </c>
      <c r="B125" s="52" t="n">
        <v>1</v>
      </c>
      <c r="C125" s="53"/>
      <c r="D125" s="124"/>
    </row>
    <row r="126" customFormat="false" ht="12.8" hidden="false" customHeight="false" outlineLevel="0" collapsed="false">
      <c r="A126" s="45" t="s">
        <v>422</v>
      </c>
      <c r="B126" s="52" t="n">
        <v>1</v>
      </c>
      <c r="C126" s="53"/>
      <c r="D126" s="124"/>
    </row>
    <row r="127" customFormat="false" ht="12.8" hidden="false" customHeight="false" outlineLevel="0" collapsed="false">
      <c r="A127" s="45" t="s">
        <v>360</v>
      </c>
      <c r="B127" s="52" t="n">
        <v>1</v>
      </c>
      <c r="C127" s="53"/>
      <c r="D127" s="124"/>
    </row>
    <row r="128" customFormat="false" ht="12.8" hidden="false" customHeight="false" outlineLevel="0" collapsed="false">
      <c r="A128" s="45" t="s">
        <v>484</v>
      </c>
      <c r="B128" s="52" t="n">
        <v>1</v>
      </c>
      <c r="C128" s="53"/>
      <c r="D128" s="124"/>
    </row>
    <row r="129" customFormat="false" ht="12.8" hidden="false" customHeight="false" outlineLevel="0" collapsed="false">
      <c r="A129" s="45" t="s">
        <v>445</v>
      </c>
      <c r="B129" s="52" t="n">
        <v>1</v>
      </c>
      <c r="C129" s="53"/>
      <c r="D129" s="124"/>
    </row>
    <row r="130" customFormat="false" ht="12.8" hidden="false" customHeight="false" outlineLevel="0" collapsed="false">
      <c r="A130" s="45" t="s">
        <v>408</v>
      </c>
      <c r="B130" s="52" t="n">
        <v>1</v>
      </c>
      <c r="C130" s="53"/>
      <c r="D130" s="124"/>
    </row>
    <row r="131" customFormat="false" ht="12.8" hidden="false" customHeight="false" outlineLevel="0" collapsed="false">
      <c r="A131" s="45" t="s">
        <v>472</v>
      </c>
      <c r="B131" s="52" t="n">
        <v>1</v>
      </c>
      <c r="C131" s="53"/>
      <c r="D131" s="124"/>
    </row>
    <row r="132" customFormat="false" ht="12.8" hidden="false" customHeight="false" outlineLevel="0" collapsed="false">
      <c r="A132" s="45" t="s">
        <v>390</v>
      </c>
      <c r="B132" s="52" t="n">
        <v>1</v>
      </c>
      <c r="C132" s="50" t="n">
        <v>15</v>
      </c>
      <c r="D132" s="124" t="n">
        <f aca="false">+B132/C132*100</f>
        <v>6.66666666666667</v>
      </c>
    </row>
    <row r="133" customFormat="false" ht="12.8" hidden="false" customHeight="false" outlineLevel="0" collapsed="false">
      <c r="A133" s="45" t="s">
        <v>380</v>
      </c>
      <c r="B133" s="52" t="n">
        <v>1</v>
      </c>
      <c r="C133" s="53"/>
      <c r="D133" s="124"/>
    </row>
    <row r="134" customFormat="false" ht="12.8" hidden="false" customHeight="false" outlineLevel="0" collapsed="false">
      <c r="A134" s="45" t="s">
        <v>488</v>
      </c>
      <c r="B134" s="52" t="n">
        <v>1</v>
      </c>
      <c r="C134" s="53"/>
      <c r="D134" s="124"/>
    </row>
    <row r="135" customFormat="false" ht="12.8" hidden="false" customHeight="false" outlineLevel="0" collapsed="false">
      <c r="A135" s="45" t="s">
        <v>368</v>
      </c>
      <c r="B135" s="52" t="n">
        <v>1</v>
      </c>
      <c r="C135" s="53"/>
      <c r="D135" s="124"/>
    </row>
    <row r="136" customFormat="false" ht="12.8" hidden="false" customHeight="false" outlineLevel="0" collapsed="false">
      <c r="A136" s="45" t="s">
        <v>378</v>
      </c>
      <c r="B136" s="52" t="n">
        <v>1</v>
      </c>
      <c r="C136" s="53"/>
      <c r="D136" s="124"/>
    </row>
    <row r="137" customFormat="false" ht="12.8" hidden="false" customHeight="false" outlineLevel="0" collapsed="false">
      <c r="A137" s="45" t="s">
        <v>418</v>
      </c>
      <c r="B137" s="52" t="n">
        <v>1</v>
      </c>
      <c r="C137" s="50" t="n">
        <v>5</v>
      </c>
      <c r="D137" s="124" t="n">
        <f aca="false">+B137/C137*100</f>
        <v>20</v>
      </c>
    </row>
    <row r="138" customFormat="false" ht="12.8" hidden="false" customHeight="false" outlineLevel="0" collapsed="false">
      <c r="A138" s="45" t="s">
        <v>396</v>
      </c>
      <c r="B138" s="52" t="n">
        <v>1</v>
      </c>
      <c r="C138" s="53"/>
      <c r="D138" s="124"/>
    </row>
    <row r="139" customFormat="false" ht="12.8" hidden="false" customHeight="false" outlineLevel="0" collapsed="false">
      <c r="A139" s="45" t="s">
        <v>406</v>
      </c>
      <c r="B139" s="59"/>
      <c r="C139" s="50" t="n">
        <v>5</v>
      </c>
      <c r="D139" s="124" t="n">
        <f aca="false">+B139/C139*100</f>
        <v>0</v>
      </c>
    </row>
    <row r="140" customFormat="false" ht="12.8" hidden="false" customHeight="false" outlineLevel="0" collapsed="false">
      <c r="A140" s="45" t="s">
        <v>661</v>
      </c>
      <c r="B140" s="59"/>
      <c r="C140" s="50" t="n">
        <v>25</v>
      </c>
      <c r="D140" s="124" t="n">
        <f aca="false">+B140/C140*100</f>
        <v>0</v>
      </c>
    </row>
    <row r="141" customFormat="false" ht="12.8" hidden="false" customHeight="false" outlineLevel="0" collapsed="false">
      <c r="A141" s="45" t="s">
        <v>662</v>
      </c>
      <c r="B141" s="59"/>
      <c r="C141" s="50" t="n">
        <v>65</v>
      </c>
      <c r="D141" s="124" t="n">
        <f aca="false">+B141/C141*100</f>
        <v>0</v>
      </c>
    </row>
    <row r="142" customFormat="false" ht="12.8" hidden="false" customHeight="false" outlineLevel="0" collapsed="false">
      <c r="A142" s="45" t="s">
        <v>414</v>
      </c>
      <c r="B142" s="59"/>
      <c r="C142" s="50" t="n">
        <v>5</v>
      </c>
      <c r="D142" s="124" t="n">
        <f aca="false">+B142/C142*100</f>
        <v>0</v>
      </c>
    </row>
    <row r="143" customFormat="false" ht="12.8" hidden="false" customHeight="false" outlineLevel="0" collapsed="false">
      <c r="A143" s="45" t="s">
        <v>476</v>
      </c>
      <c r="B143" s="59"/>
      <c r="C143" s="50" t="n">
        <v>15</v>
      </c>
      <c r="D143" s="124" t="n">
        <f aca="false">+B143/C143*100</f>
        <v>0</v>
      </c>
    </row>
    <row r="144" customFormat="false" ht="12.8" hidden="false" customHeight="false" outlineLevel="0" collapsed="false">
      <c r="A144" s="45" t="s">
        <v>428</v>
      </c>
      <c r="B144" s="59"/>
      <c r="C144" s="50" t="n">
        <v>5</v>
      </c>
      <c r="D144" s="124" t="n">
        <f aca="false">+B144/C144*100</f>
        <v>0</v>
      </c>
    </row>
    <row r="145" customFormat="false" ht="12.8" hidden="false" customHeight="false" outlineLevel="0" collapsed="false">
      <c r="A145" s="45" t="s">
        <v>468</v>
      </c>
      <c r="B145" s="59"/>
      <c r="C145" s="50" t="n">
        <v>90</v>
      </c>
      <c r="D145" s="124" t="n">
        <f aca="false">+B145/C145*100</f>
        <v>0</v>
      </c>
    </row>
    <row r="146" customFormat="false" ht="12.8" hidden="false" customHeight="false" outlineLevel="0" collapsed="false">
      <c r="A146" s="45" t="s">
        <v>269</v>
      </c>
      <c r="B146" s="59"/>
      <c r="C146" s="50" t="n">
        <v>135</v>
      </c>
      <c r="D146" s="124" t="n">
        <f aca="false">+B146/C146*100</f>
        <v>0</v>
      </c>
    </row>
  </sheetData>
  <autoFilter ref="A1:D14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6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60" t="s">
        <v>0</v>
      </c>
      <c r="B1" s="61" t="s">
        <v>3</v>
      </c>
      <c r="C1" s="61" t="s">
        <v>4</v>
      </c>
      <c r="D1" s="61" t="s">
        <v>7</v>
      </c>
      <c r="E1" s="61" t="s">
        <v>8</v>
      </c>
      <c r="F1" s="61" t="s">
        <v>663</v>
      </c>
      <c r="G1" s="61" t="s">
        <v>664</v>
      </c>
      <c r="H1" s="61" t="s">
        <v>665</v>
      </c>
      <c r="I1" s="61" t="s">
        <v>666</v>
      </c>
      <c r="J1" s="61" t="s">
        <v>667</v>
      </c>
      <c r="K1" s="61" t="s">
        <v>668</v>
      </c>
      <c r="L1" s="61" t="s">
        <v>669</v>
      </c>
      <c r="M1" s="61" t="s">
        <v>670</v>
      </c>
      <c r="N1" s="61" t="s">
        <v>671</v>
      </c>
      <c r="O1" s="61" t="s">
        <v>672</v>
      </c>
      <c r="P1" s="61" t="s">
        <v>597</v>
      </c>
      <c r="Q1" s="61" t="s">
        <v>673</v>
      </c>
      <c r="R1" s="61" t="s">
        <v>23</v>
      </c>
      <c r="S1" s="61" t="s">
        <v>674</v>
      </c>
    </row>
    <row r="2" customFormat="false" ht="12.8" hidden="false" customHeight="false" outlineLevel="0" collapsed="false">
      <c r="A2" s="5" t="n">
        <v>84</v>
      </c>
      <c r="B2" s="29" t="s">
        <v>24</v>
      </c>
      <c r="C2" s="29" t="n">
        <v>361</v>
      </c>
      <c r="D2" s="29" t="n">
        <v>137</v>
      </c>
      <c r="E2" s="29" t="n">
        <v>75</v>
      </c>
      <c r="F2" s="29" t="n">
        <f aca="false">C2-I2-L2</f>
        <v>92</v>
      </c>
      <c r="G2" s="29" t="n">
        <f aca="false">D2-J2-M2</f>
        <v>54</v>
      </c>
      <c r="H2" s="29" t="n">
        <f aca="false">E2-K2-N2</f>
        <v>39</v>
      </c>
      <c r="I2" s="29" t="n">
        <v>145</v>
      </c>
      <c r="J2" s="29" t="n">
        <v>45</v>
      </c>
      <c r="K2" s="29" t="n">
        <v>18</v>
      </c>
      <c r="L2" s="29" t="n">
        <v>124</v>
      </c>
      <c r="M2" s="29" t="n">
        <v>38</v>
      </c>
      <c r="N2" s="29" t="n">
        <v>18</v>
      </c>
      <c r="O2" s="29" t="n">
        <f aca="false">R2-Q2-P2</f>
        <v>185</v>
      </c>
      <c r="P2" s="29" t="n">
        <v>208</v>
      </c>
      <c r="Q2" s="29" t="n">
        <v>180</v>
      </c>
      <c r="R2" s="29" t="n">
        <v>573</v>
      </c>
      <c r="S2" s="31" t="n">
        <f aca="false">P2/(P2+Q2)*100</f>
        <v>53.6082474226804</v>
      </c>
    </row>
    <row r="3" customFormat="false" ht="12.8" hidden="false" customHeight="false" outlineLevel="0" collapsed="false">
      <c r="A3" s="7" t="n">
        <v>84</v>
      </c>
      <c r="B3" s="32" t="s">
        <v>25</v>
      </c>
      <c r="C3" s="32" t="n">
        <v>189</v>
      </c>
      <c r="D3" s="32"/>
      <c r="E3" s="32"/>
      <c r="F3" s="32" t="n">
        <f aca="false">C3-I3-L3</f>
        <v>52</v>
      </c>
      <c r="G3" s="32" t="n">
        <f aca="false">D3-J3-M3</f>
        <v>0</v>
      </c>
      <c r="H3" s="32" t="n">
        <f aca="false">E3-K3-N3</f>
        <v>0</v>
      </c>
      <c r="I3" s="32" t="n">
        <v>89</v>
      </c>
      <c r="J3" s="32"/>
      <c r="K3" s="32"/>
      <c r="L3" s="32" t="n">
        <v>48</v>
      </c>
      <c r="M3" s="32"/>
      <c r="N3" s="32"/>
      <c r="O3" s="32" t="n">
        <f aca="false">R3-Q3-P3</f>
        <v>52</v>
      </c>
      <c r="P3" s="32" t="n">
        <v>89</v>
      </c>
      <c r="Q3" s="32" t="n">
        <v>48</v>
      </c>
      <c r="R3" s="32" t="n">
        <v>189</v>
      </c>
      <c r="S3" s="34" t="n">
        <f aca="false">P3/(P3+Q3)*100</f>
        <v>64.963503649635</v>
      </c>
    </row>
    <row r="4" customFormat="false" ht="12.8" hidden="false" customHeight="false" outlineLevel="0" collapsed="false">
      <c r="A4" s="5" t="n">
        <v>84</v>
      </c>
      <c r="B4" s="29" t="s">
        <v>26</v>
      </c>
      <c r="C4" s="29" t="n">
        <v>147</v>
      </c>
      <c r="D4" s="29"/>
      <c r="E4" s="29"/>
      <c r="F4" s="29" t="n">
        <f aca="false">C4-I4-L4</f>
        <v>43</v>
      </c>
      <c r="G4" s="29" t="n">
        <f aca="false">D4-J4-M4</f>
        <v>0</v>
      </c>
      <c r="H4" s="29" t="n">
        <f aca="false">E4-K4-N4</f>
        <v>0</v>
      </c>
      <c r="I4" s="29" t="n">
        <v>39</v>
      </c>
      <c r="J4" s="29"/>
      <c r="K4" s="29"/>
      <c r="L4" s="29" t="n">
        <v>65</v>
      </c>
      <c r="M4" s="29"/>
      <c r="N4" s="29"/>
      <c r="O4" s="29" t="n">
        <f aca="false">R4-Q4-P4</f>
        <v>43</v>
      </c>
      <c r="P4" s="29" t="n">
        <v>39</v>
      </c>
      <c r="Q4" s="29" t="n">
        <v>65</v>
      </c>
      <c r="R4" s="29" t="n">
        <v>147</v>
      </c>
      <c r="S4" s="31" t="n">
        <f aca="false">P4/(P4+Q4)*100</f>
        <v>37.5</v>
      </c>
    </row>
    <row r="5" customFormat="false" ht="12.8" hidden="false" customHeight="false" outlineLevel="0" collapsed="false">
      <c r="A5" s="7" t="n">
        <v>84</v>
      </c>
      <c r="B5" s="32" t="s">
        <v>27</v>
      </c>
      <c r="C5" s="32" t="n">
        <v>308</v>
      </c>
      <c r="D5" s="32" t="n">
        <v>313</v>
      </c>
      <c r="E5" s="32"/>
      <c r="F5" s="32" t="n">
        <f aca="false">C5-I5-L5</f>
        <v>86</v>
      </c>
      <c r="G5" s="32" t="n">
        <f aca="false">D5-J5-M5</f>
        <v>139</v>
      </c>
      <c r="H5" s="32" t="n">
        <f aca="false">E5-K5-N5</f>
        <v>0</v>
      </c>
      <c r="I5" s="32" t="n">
        <v>136</v>
      </c>
      <c r="J5" s="32" t="n">
        <v>74</v>
      </c>
      <c r="K5" s="32"/>
      <c r="L5" s="32" t="n">
        <v>86</v>
      </c>
      <c r="M5" s="32" t="n">
        <v>100</v>
      </c>
      <c r="N5" s="32"/>
      <c r="O5" s="32" t="n">
        <f aca="false">R5-Q5-P5</f>
        <v>225</v>
      </c>
      <c r="P5" s="32" t="n">
        <v>210</v>
      </c>
      <c r="Q5" s="32" t="n">
        <v>186</v>
      </c>
      <c r="R5" s="32" t="n">
        <v>621</v>
      </c>
      <c r="S5" s="34" t="n">
        <f aca="false">P5/(P5+Q5)*100</f>
        <v>53.030303030303</v>
      </c>
    </row>
    <row r="6" customFormat="false" ht="12.8" hidden="false" customHeight="false" outlineLevel="0" collapsed="false">
      <c r="A6" s="5" t="n">
        <v>84</v>
      </c>
      <c r="B6" s="29" t="s">
        <v>28</v>
      </c>
      <c r="C6" s="29" t="n">
        <v>192</v>
      </c>
      <c r="D6" s="29" t="n">
        <v>189</v>
      </c>
      <c r="E6" s="29" t="n">
        <v>3</v>
      </c>
      <c r="F6" s="29" t="n">
        <f aca="false">C6-I6-L6</f>
        <v>36</v>
      </c>
      <c r="G6" s="29" t="n">
        <f aca="false">D6-J6-M6</f>
        <v>78</v>
      </c>
      <c r="H6" s="29" t="n">
        <f aca="false">E6-K6-N6</f>
        <v>1</v>
      </c>
      <c r="I6" s="29" t="n">
        <v>94</v>
      </c>
      <c r="J6" s="29" t="n">
        <v>50</v>
      </c>
      <c r="K6" s="29" t="n">
        <v>2</v>
      </c>
      <c r="L6" s="29" t="n">
        <v>62</v>
      </c>
      <c r="M6" s="29" t="n">
        <v>61</v>
      </c>
      <c r="N6" s="29"/>
      <c r="O6" s="29" t="n">
        <f aca="false">R6-Q6-P6</f>
        <v>115</v>
      </c>
      <c r="P6" s="29" t="n">
        <v>146</v>
      </c>
      <c r="Q6" s="29" t="n">
        <v>123</v>
      </c>
      <c r="R6" s="29" t="n">
        <v>384</v>
      </c>
      <c r="S6" s="31" t="n">
        <f aca="false">P6/(P6+Q6)*100</f>
        <v>54.275092936803</v>
      </c>
    </row>
    <row r="7" customFormat="false" ht="12.8" hidden="false" customHeight="false" outlineLevel="0" collapsed="false">
      <c r="A7" s="7" t="n">
        <v>84</v>
      </c>
      <c r="B7" s="32" t="s">
        <v>29</v>
      </c>
      <c r="C7" s="32" t="n">
        <v>257</v>
      </c>
      <c r="D7" s="32" t="n">
        <v>233</v>
      </c>
      <c r="E7" s="32"/>
      <c r="F7" s="32" t="n">
        <f aca="false">C7-I7-L7</f>
        <v>56</v>
      </c>
      <c r="G7" s="32" t="n">
        <f aca="false">D7-J7-M7</f>
        <v>107</v>
      </c>
      <c r="H7" s="32" t="n">
        <f aca="false">E7-K7-N7</f>
        <v>0</v>
      </c>
      <c r="I7" s="32" t="n">
        <v>83</v>
      </c>
      <c r="J7" s="32" t="n">
        <v>76</v>
      </c>
      <c r="K7" s="32"/>
      <c r="L7" s="32" t="n">
        <v>118</v>
      </c>
      <c r="M7" s="32" t="n">
        <v>50</v>
      </c>
      <c r="N7" s="32"/>
      <c r="O7" s="32" t="n">
        <f aca="false">R7-Q7-P7</f>
        <v>163</v>
      </c>
      <c r="P7" s="32" t="n">
        <v>159</v>
      </c>
      <c r="Q7" s="32" t="n">
        <v>168</v>
      </c>
      <c r="R7" s="32" t="n">
        <v>490</v>
      </c>
      <c r="S7" s="34" t="n">
        <f aca="false">P7/(P7+Q7)*100</f>
        <v>48.6238532110092</v>
      </c>
    </row>
    <row r="8" customFormat="false" ht="12.8" hidden="false" customHeight="false" outlineLevel="0" collapsed="false">
      <c r="A8" s="5" t="n">
        <v>84</v>
      </c>
      <c r="B8" s="29" t="s">
        <v>30</v>
      </c>
      <c r="C8" s="29" t="n">
        <v>389</v>
      </c>
      <c r="D8" s="29" t="n">
        <v>284</v>
      </c>
      <c r="E8" s="29" t="n">
        <v>154</v>
      </c>
      <c r="F8" s="29" t="n">
        <f aca="false">C8-I8-L8</f>
        <v>74</v>
      </c>
      <c r="G8" s="29" t="n">
        <f aca="false">D8-J8-M8</f>
        <v>92</v>
      </c>
      <c r="H8" s="29" t="n">
        <f aca="false">E8-K8-N8</f>
        <v>130</v>
      </c>
      <c r="I8" s="29" t="n">
        <v>186</v>
      </c>
      <c r="J8" s="29" t="n">
        <v>113</v>
      </c>
      <c r="K8" s="29" t="n">
        <v>14</v>
      </c>
      <c r="L8" s="29" t="n">
        <v>129</v>
      </c>
      <c r="M8" s="29" t="n">
        <v>79</v>
      </c>
      <c r="N8" s="29" t="n">
        <v>10</v>
      </c>
      <c r="O8" s="29" t="n">
        <f aca="false">R8-Q8-P8</f>
        <v>296</v>
      </c>
      <c r="P8" s="29" t="n">
        <v>313</v>
      </c>
      <c r="Q8" s="29" t="n">
        <v>218</v>
      </c>
      <c r="R8" s="29" t="n">
        <v>827</v>
      </c>
      <c r="S8" s="31" t="n">
        <f aca="false">P8/(P8+Q8)*100</f>
        <v>58.9453860640301</v>
      </c>
    </row>
    <row r="9" customFormat="false" ht="12.8" hidden="false" customHeight="false" outlineLevel="0" collapsed="false">
      <c r="A9" s="7" t="n">
        <v>84</v>
      </c>
      <c r="B9" s="32" t="s">
        <v>31</v>
      </c>
      <c r="C9" s="32" t="n">
        <v>207</v>
      </c>
      <c r="D9" s="32" t="n">
        <v>182</v>
      </c>
      <c r="E9" s="32" t="n">
        <v>47</v>
      </c>
      <c r="F9" s="32" t="n">
        <f aca="false">C9-I9-L9</f>
        <v>45</v>
      </c>
      <c r="G9" s="32" t="n">
        <f aca="false">D9-J9-M9</f>
        <v>84</v>
      </c>
      <c r="H9" s="32" t="n">
        <f aca="false">E9-K9-N9</f>
        <v>25</v>
      </c>
      <c r="I9" s="32" t="n">
        <v>83</v>
      </c>
      <c r="J9" s="32" t="n">
        <v>52</v>
      </c>
      <c r="K9" s="32" t="n">
        <v>15</v>
      </c>
      <c r="L9" s="32" t="n">
        <v>79</v>
      </c>
      <c r="M9" s="32" t="n">
        <v>46</v>
      </c>
      <c r="N9" s="32" t="n">
        <v>7</v>
      </c>
      <c r="O9" s="32" t="n">
        <f aca="false">R9-Q9-P9</f>
        <v>154</v>
      </c>
      <c r="P9" s="32" t="n">
        <v>150</v>
      </c>
      <c r="Q9" s="32" t="n">
        <v>132</v>
      </c>
      <c r="R9" s="32" t="n">
        <v>436</v>
      </c>
      <c r="S9" s="34" t="n">
        <f aca="false">P9/(P9+Q9)*100</f>
        <v>53.1914893617021</v>
      </c>
    </row>
    <row r="10" customFormat="false" ht="12.8" hidden="false" customHeight="false" outlineLevel="0" collapsed="false">
      <c r="A10" s="5" t="n">
        <v>84</v>
      </c>
      <c r="B10" s="29" t="s">
        <v>32</v>
      </c>
      <c r="C10" s="29" t="n">
        <v>258</v>
      </c>
      <c r="D10" s="29" t="n">
        <v>370</v>
      </c>
      <c r="E10" s="29" t="n">
        <v>76</v>
      </c>
      <c r="F10" s="29" t="n">
        <f aca="false">C10-I10-L10</f>
        <v>55</v>
      </c>
      <c r="G10" s="29" t="n">
        <f aca="false">D10-J10-M10</f>
        <v>172</v>
      </c>
      <c r="H10" s="29" t="n">
        <f aca="false">E10-K10-N10</f>
        <v>68</v>
      </c>
      <c r="I10" s="29" t="n">
        <v>107</v>
      </c>
      <c r="J10" s="29" t="n">
        <v>81</v>
      </c>
      <c r="K10" s="29" t="n">
        <v>3</v>
      </c>
      <c r="L10" s="29" t="n">
        <v>96</v>
      </c>
      <c r="M10" s="29" t="n">
        <v>117</v>
      </c>
      <c r="N10" s="29" t="n">
        <v>5</v>
      </c>
      <c r="O10" s="29" t="n">
        <f aca="false">R10-Q10-P10</f>
        <v>295</v>
      </c>
      <c r="P10" s="29" t="n">
        <v>191</v>
      </c>
      <c r="Q10" s="29" t="n">
        <v>218</v>
      </c>
      <c r="R10" s="29" t="n">
        <v>704</v>
      </c>
      <c r="S10" s="31" t="n">
        <f aca="false">P10/(P10+Q10)*100</f>
        <v>46.6992665036675</v>
      </c>
    </row>
    <row r="11" customFormat="false" ht="12.8" hidden="false" customHeight="false" outlineLevel="0" collapsed="false">
      <c r="A11" s="7" t="n">
        <v>84</v>
      </c>
      <c r="B11" s="32" t="s">
        <v>33</v>
      </c>
      <c r="C11" s="32" t="n">
        <v>176</v>
      </c>
      <c r="D11" s="32" t="n">
        <v>21</v>
      </c>
      <c r="E11" s="32"/>
      <c r="F11" s="32" t="n">
        <f aca="false">C11-I11-L11</f>
        <v>46</v>
      </c>
      <c r="G11" s="32" t="n">
        <f aca="false">D11-J11-M11</f>
        <v>5</v>
      </c>
      <c r="H11" s="32" t="n">
        <f aca="false">E11-K11-N11</f>
        <v>0</v>
      </c>
      <c r="I11" s="32" t="n">
        <v>77</v>
      </c>
      <c r="J11" s="32" t="n">
        <v>14</v>
      </c>
      <c r="K11" s="32"/>
      <c r="L11" s="32" t="n">
        <v>53</v>
      </c>
      <c r="M11" s="32" t="n">
        <v>2</v>
      </c>
      <c r="N11" s="32"/>
      <c r="O11" s="32" t="n">
        <f aca="false">R11-Q11-P11</f>
        <v>51</v>
      </c>
      <c r="P11" s="32" t="n">
        <v>91</v>
      </c>
      <c r="Q11" s="32" t="n">
        <v>55</v>
      </c>
      <c r="R11" s="32" t="n">
        <v>197</v>
      </c>
      <c r="S11" s="34" t="n">
        <f aca="false">P11/(P11+Q11)*100</f>
        <v>62.3287671232877</v>
      </c>
    </row>
    <row r="12" customFormat="false" ht="12.8" hidden="false" customHeight="false" outlineLevel="0" collapsed="false">
      <c r="A12" s="5" t="n">
        <v>84</v>
      </c>
      <c r="B12" s="29" t="s">
        <v>34</v>
      </c>
      <c r="C12" s="29" t="n">
        <v>471</v>
      </c>
      <c r="D12" s="29" t="n">
        <v>382</v>
      </c>
      <c r="E12" s="29"/>
      <c r="F12" s="29" t="n">
        <f aca="false">C12-I12-L12</f>
        <v>137</v>
      </c>
      <c r="G12" s="29" t="n">
        <f aca="false">D12-J12-M12</f>
        <v>174</v>
      </c>
      <c r="H12" s="29" t="n">
        <f aca="false">E12-K12-N12</f>
        <v>0</v>
      </c>
      <c r="I12" s="29" t="n">
        <v>156</v>
      </c>
      <c r="J12" s="29" t="n">
        <v>115</v>
      </c>
      <c r="K12" s="29"/>
      <c r="L12" s="29" t="n">
        <v>178</v>
      </c>
      <c r="M12" s="29" t="n">
        <v>93</v>
      </c>
      <c r="N12" s="29"/>
      <c r="O12" s="29" t="n">
        <f aca="false">R12-Q12-P12</f>
        <v>311</v>
      </c>
      <c r="P12" s="29" t="n">
        <v>271</v>
      </c>
      <c r="Q12" s="29" t="n">
        <v>271</v>
      </c>
      <c r="R12" s="29" t="n">
        <v>853</v>
      </c>
      <c r="S12" s="31" t="n">
        <f aca="false">P12/(P12+Q12)*100</f>
        <v>50</v>
      </c>
    </row>
    <row r="13" customFormat="false" ht="12.8" hidden="false" customHeight="false" outlineLevel="0" collapsed="false">
      <c r="A13" s="7" t="n">
        <v>84</v>
      </c>
      <c r="B13" s="32" t="s">
        <v>35</v>
      </c>
      <c r="C13" s="32" t="n">
        <v>570</v>
      </c>
      <c r="D13" s="32" t="n">
        <v>210</v>
      </c>
      <c r="E13" s="32" t="n">
        <v>75</v>
      </c>
      <c r="F13" s="32" t="n">
        <f aca="false">C13-I13-L13</f>
        <v>127</v>
      </c>
      <c r="G13" s="32" t="n">
        <f aca="false">D13-J13-M13</f>
        <v>135</v>
      </c>
      <c r="H13" s="32" t="n">
        <f aca="false">E13-K13-N13</f>
        <v>43</v>
      </c>
      <c r="I13" s="32" t="n">
        <v>236</v>
      </c>
      <c r="J13" s="32" t="n">
        <v>38</v>
      </c>
      <c r="K13" s="32" t="n">
        <v>13</v>
      </c>
      <c r="L13" s="32" t="n">
        <v>207</v>
      </c>
      <c r="M13" s="32" t="n">
        <v>37</v>
      </c>
      <c r="N13" s="32" t="n">
        <v>19</v>
      </c>
      <c r="O13" s="32" t="n">
        <f aca="false">R13-Q13-P13</f>
        <v>305</v>
      </c>
      <c r="P13" s="32" t="n">
        <v>287</v>
      </c>
      <c r="Q13" s="32" t="n">
        <v>263</v>
      </c>
      <c r="R13" s="32" t="n">
        <v>855</v>
      </c>
      <c r="S13" s="34" t="n">
        <f aca="false">P13/(P13+Q13)*100</f>
        <v>52.1818181818182</v>
      </c>
    </row>
    <row r="14" customFormat="false" ht="12.8" hidden="false" customHeight="false" outlineLevel="0" collapsed="false">
      <c r="A14" s="5" t="n">
        <v>27</v>
      </c>
      <c r="B14" s="29" t="s">
        <v>36</v>
      </c>
      <c r="C14" s="29" t="n">
        <v>301</v>
      </c>
      <c r="D14" s="29" t="n">
        <v>386</v>
      </c>
      <c r="E14" s="29" t="n">
        <v>201</v>
      </c>
      <c r="F14" s="29" t="n">
        <f aca="false">C14-I14-L14</f>
        <v>68</v>
      </c>
      <c r="G14" s="29" t="n">
        <f aca="false">D14-J14-M14</f>
        <v>308</v>
      </c>
      <c r="H14" s="29" t="n">
        <f aca="false">E14-K14-N14</f>
        <v>195</v>
      </c>
      <c r="I14" s="29" t="n">
        <v>108</v>
      </c>
      <c r="J14" s="29" t="n">
        <v>41</v>
      </c>
      <c r="K14" s="29" t="n">
        <v>6</v>
      </c>
      <c r="L14" s="29" t="n">
        <v>125</v>
      </c>
      <c r="M14" s="29" t="n">
        <v>37</v>
      </c>
      <c r="N14" s="29"/>
      <c r="O14" s="29" t="n">
        <f aca="false">R14-Q14-P14</f>
        <v>571</v>
      </c>
      <c r="P14" s="29" t="n">
        <v>155</v>
      </c>
      <c r="Q14" s="29" t="n">
        <v>162</v>
      </c>
      <c r="R14" s="29" t="n">
        <v>888</v>
      </c>
      <c r="S14" s="31" t="n">
        <f aca="false">P14/(P14+Q14)*100</f>
        <v>48.8958990536278</v>
      </c>
    </row>
    <row r="15" customFormat="false" ht="12.8" hidden="false" customHeight="false" outlineLevel="0" collapsed="false">
      <c r="A15" s="7" t="n">
        <v>27</v>
      </c>
      <c r="B15" s="32" t="s">
        <v>37</v>
      </c>
      <c r="C15" s="32" t="n">
        <v>180</v>
      </c>
      <c r="D15" s="32" t="n">
        <v>62</v>
      </c>
      <c r="E15" s="32"/>
      <c r="F15" s="32" t="n">
        <f aca="false">C15-I15-L15</f>
        <v>43</v>
      </c>
      <c r="G15" s="32" t="n">
        <f aca="false">D15-J15-M15</f>
        <v>36</v>
      </c>
      <c r="H15" s="32" t="n">
        <f aca="false">E15-K15-N15</f>
        <v>0</v>
      </c>
      <c r="I15" s="32" t="n">
        <v>71</v>
      </c>
      <c r="J15" s="32" t="n">
        <v>23</v>
      </c>
      <c r="K15" s="32"/>
      <c r="L15" s="32" t="n">
        <v>66</v>
      </c>
      <c r="M15" s="32" t="n">
        <v>3</v>
      </c>
      <c r="N15" s="32"/>
      <c r="O15" s="32" t="n">
        <f aca="false">R15-Q15-P15</f>
        <v>79</v>
      </c>
      <c r="P15" s="32" t="n">
        <v>94</v>
      </c>
      <c r="Q15" s="32" t="n">
        <v>69</v>
      </c>
      <c r="R15" s="32" t="n">
        <v>242</v>
      </c>
      <c r="S15" s="34" t="n">
        <f aca="false">P15/(P15+Q15)*100</f>
        <v>57.6687116564417</v>
      </c>
    </row>
    <row r="16" customFormat="false" ht="12.8" hidden="false" customHeight="false" outlineLevel="0" collapsed="false">
      <c r="A16" s="5" t="n">
        <v>27</v>
      </c>
      <c r="B16" s="29" t="s">
        <v>38</v>
      </c>
      <c r="C16" s="29" t="n">
        <v>191</v>
      </c>
      <c r="D16" s="29" t="n">
        <v>79</v>
      </c>
      <c r="E16" s="29"/>
      <c r="F16" s="29" t="n">
        <f aca="false">C16-I16-L16</f>
        <v>18</v>
      </c>
      <c r="G16" s="29" t="n">
        <f aca="false">D16-J16-M16</f>
        <v>45</v>
      </c>
      <c r="H16" s="29" t="n">
        <f aca="false">E16-K16-N16</f>
        <v>0</v>
      </c>
      <c r="I16" s="29" t="n">
        <v>118</v>
      </c>
      <c r="J16" s="29" t="n">
        <v>21</v>
      </c>
      <c r="K16" s="29"/>
      <c r="L16" s="29" t="n">
        <v>55</v>
      </c>
      <c r="M16" s="29" t="n">
        <v>13</v>
      </c>
      <c r="N16" s="29"/>
      <c r="O16" s="29" t="n">
        <f aca="false">R16-Q16-P16</f>
        <v>63</v>
      </c>
      <c r="P16" s="29" t="n">
        <v>139</v>
      </c>
      <c r="Q16" s="29" t="n">
        <v>68</v>
      </c>
      <c r="R16" s="29" t="n">
        <v>270</v>
      </c>
      <c r="S16" s="31" t="n">
        <f aca="false">P16/(P16+Q16)*100</f>
        <v>67.1497584541063</v>
      </c>
    </row>
    <row r="17" customFormat="false" ht="12.8" hidden="false" customHeight="false" outlineLevel="0" collapsed="false">
      <c r="A17" s="7" t="n">
        <v>27</v>
      </c>
      <c r="B17" s="32" t="s">
        <v>39</v>
      </c>
      <c r="C17" s="32" t="n">
        <v>185</v>
      </c>
      <c r="D17" s="32" t="n">
        <v>83</v>
      </c>
      <c r="E17" s="32"/>
      <c r="F17" s="32" t="n">
        <f aca="false">C17-I17-L17</f>
        <v>41</v>
      </c>
      <c r="G17" s="32" t="n">
        <f aca="false">D17-J17-M17</f>
        <v>59</v>
      </c>
      <c r="H17" s="32" t="n">
        <f aca="false">E17-K17-N17</f>
        <v>0</v>
      </c>
      <c r="I17" s="32" t="n">
        <v>78</v>
      </c>
      <c r="J17" s="32" t="n">
        <v>17</v>
      </c>
      <c r="K17" s="32"/>
      <c r="L17" s="32" t="n">
        <v>66</v>
      </c>
      <c r="M17" s="32" t="n">
        <v>7</v>
      </c>
      <c r="N17" s="32"/>
      <c r="O17" s="32" t="n">
        <f aca="false">R17-Q17-P17</f>
        <v>100</v>
      </c>
      <c r="P17" s="32" t="n">
        <v>95</v>
      </c>
      <c r="Q17" s="32" t="n">
        <v>73</v>
      </c>
      <c r="R17" s="32" t="n">
        <v>268</v>
      </c>
      <c r="S17" s="34" t="n">
        <f aca="false">P17/(P17+Q17)*100</f>
        <v>56.547619047619</v>
      </c>
    </row>
    <row r="18" customFormat="false" ht="12.8" hidden="false" customHeight="false" outlineLevel="0" collapsed="false">
      <c r="A18" s="5" t="n">
        <v>27</v>
      </c>
      <c r="B18" s="29" t="s">
        <v>40</v>
      </c>
      <c r="C18" s="29" t="n">
        <v>531</v>
      </c>
      <c r="D18" s="29" t="n">
        <v>394</v>
      </c>
      <c r="E18" s="29"/>
      <c r="F18" s="29" t="n">
        <f aca="false">C18-I18-L18</f>
        <v>136</v>
      </c>
      <c r="G18" s="29" t="n">
        <f aca="false">D18-J18-M18</f>
        <v>133</v>
      </c>
      <c r="H18" s="29" t="n">
        <f aca="false">E18-K18-N18</f>
        <v>0</v>
      </c>
      <c r="I18" s="29" t="n">
        <v>203</v>
      </c>
      <c r="J18" s="29" t="n">
        <v>129</v>
      </c>
      <c r="K18" s="29"/>
      <c r="L18" s="29" t="n">
        <v>192</v>
      </c>
      <c r="M18" s="29" t="n">
        <v>132</v>
      </c>
      <c r="N18" s="29"/>
      <c r="O18" s="29" t="n">
        <f aca="false">R18-Q18-P18</f>
        <v>269</v>
      </c>
      <c r="P18" s="29" t="n">
        <v>332</v>
      </c>
      <c r="Q18" s="29" t="n">
        <v>324</v>
      </c>
      <c r="R18" s="29" t="n">
        <v>925</v>
      </c>
      <c r="S18" s="31" t="n">
        <f aca="false">P18/(P18+Q18)*100</f>
        <v>50.609756097561</v>
      </c>
    </row>
    <row r="19" customFormat="false" ht="12.8" hidden="false" customHeight="false" outlineLevel="0" collapsed="false">
      <c r="A19" s="7" t="n">
        <v>27</v>
      </c>
      <c r="B19" s="32" t="s">
        <v>41</v>
      </c>
      <c r="C19" s="32" t="n">
        <v>219</v>
      </c>
      <c r="D19" s="32" t="n">
        <v>51</v>
      </c>
      <c r="E19" s="32"/>
      <c r="F19" s="32" t="n">
        <f aca="false">C19-I19-L19</f>
        <v>44</v>
      </c>
      <c r="G19" s="32" t="n">
        <f aca="false">D19-J19-M19</f>
        <v>22</v>
      </c>
      <c r="H19" s="32" t="n">
        <f aca="false">E19-K19-N19</f>
        <v>0</v>
      </c>
      <c r="I19" s="32" t="n">
        <v>96</v>
      </c>
      <c r="J19" s="32" t="n">
        <v>15</v>
      </c>
      <c r="K19" s="32"/>
      <c r="L19" s="32" t="n">
        <v>79</v>
      </c>
      <c r="M19" s="32" t="n">
        <v>14</v>
      </c>
      <c r="N19" s="32"/>
      <c r="O19" s="32" t="n">
        <f aca="false">R19-Q19-P19</f>
        <v>66</v>
      </c>
      <c r="P19" s="32" t="n">
        <v>111</v>
      </c>
      <c r="Q19" s="32" t="n">
        <v>93</v>
      </c>
      <c r="R19" s="32" t="n">
        <v>270</v>
      </c>
      <c r="S19" s="34" t="n">
        <f aca="false">P19/(P19+Q19)*100</f>
        <v>54.4117647058824</v>
      </c>
    </row>
    <row r="20" customFormat="false" ht="12.8" hidden="false" customHeight="false" outlineLevel="0" collapsed="false">
      <c r="A20" s="5" t="n">
        <v>27</v>
      </c>
      <c r="B20" s="29" t="s">
        <v>42</v>
      </c>
      <c r="C20" s="29" t="n">
        <v>263</v>
      </c>
      <c r="D20" s="29" t="n">
        <v>258</v>
      </c>
      <c r="E20" s="29" t="n">
        <v>82</v>
      </c>
      <c r="F20" s="29" t="n">
        <f aca="false">C20-I20-L20</f>
        <v>53</v>
      </c>
      <c r="G20" s="29" t="n">
        <f aca="false">D20-J20-M20</f>
        <v>77</v>
      </c>
      <c r="H20" s="29" t="n">
        <f aca="false">E20-K20-N20</f>
        <v>23</v>
      </c>
      <c r="I20" s="29" t="n">
        <v>95</v>
      </c>
      <c r="J20" s="29" t="n">
        <v>94</v>
      </c>
      <c r="K20" s="29" t="n">
        <v>19</v>
      </c>
      <c r="L20" s="29" t="n">
        <v>115</v>
      </c>
      <c r="M20" s="29" t="n">
        <v>87</v>
      </c>
      <c r="N20" s="29" t="n">
        <v>40</v>
      </c>
      <c r="O20" s="29" t="n">
        <f aca="false">R20-Q20-P20</f>
        <v>153</v>
      </c>
      <c r="P20" s="29" t="n">
        <v>208</v>
      </c>
      <c r="Q20" s="29" t="n">
        <v>242</v>
      </c>
      <c r="R20" s="29" t="n">
        <v>603</v>
      </c>
      <c r="S20" s="31" t="n">
        <f aca="false">P20/(P20+Q20)*100</f>
        <v>46.2222222222222</v>
      </c>
    </row>
    <row r="21" customFormat="false" ht="12.8" hidden="false" customHeight="false" outlineLevel="0" collapsed="false">
      <c r="A21" s="7" t="n">
        <v>27</v>
      </c>
      <c r="B21" s="32" t="s">
        <v>43</v>
      </c>
      <c r="C21" s="32" t="n">
        <v>319</v>
      </c>
      <c r="D21" s="32"/>
      <c r="E21" s="32" t="n">
        <v>66</v>
      </c>
      <c r="F21" s="32" t="n">
        <f aca="false">C21-I21-L21</f>
        <v>67</v>
      </c>
      <c r="G21" s="32" t="n">
        <f aca="false">D21-J21-M21</f>
        <v>0</v>
      </c>
      <c r="H21" s="32" t="n">
        <f aca="false">E21-K21-N21</f>
        <v>11</v>
      </c>
      <c r="I21" s="32" t="n">
        <v>160</v>
      </c>
      <c r="J21" s="32"/>
      <c r="K21" s="32" t="n">
        <v>35</v>
      </c>
      <c r="L21" s="32" t="n">
        <v>92</v>
      </c>
      <c r="M21" s="32"/>
      <c r="N21" s="32" t="n">
        <v>20</v>
      </c>
      <c r="O21" s="32" t="n">
        <f aca="false">R21-Q21-P21</f>
        <v>78</v>
      </c>
      <c r="P21" s="32" t="n">
        <v>195</v>
      </c>
      <c r="Q21" s="32" t="n">
        <v>112</v>
      </c>
      <c r="R21" s="32" t="n">
        <v>385</v>
      </c>
      <c r="S21" s="34" t="n">
        <f aca="false">P21/(P21+Q21)*100</f>
        <v>63.5179153094463</v>
      </c>
    </row>
    <row r="22" customFormat="false" ht="12.8" hidden="false" customHeight="false" outlineLevel="0" collapsed="false">
      <c r="A22" s="5" t="n">
        <v>53</v>
      </c>
      <c r="B22" s="29" t="s">
        <v>44</v>
      </c>
      <c r="C22" s="29" t="n">
        <v>317</v>
      </c>
      <c r="D22" s="29" t="n">
        <v>192</v>
      </c>
      <c r="E22" s="29"/>
      <c r="F22" s="29" t="n">
        <f aca="false">C22-I22-L22</f>
        <v>77</v>
      </c>
      <c r="G22" s="29" t="n">
        <f aca="false">D22-J22-M22</f>
        <v>79</v>
      </c>
      <c r="H22" s="29" t="n">
        <f aca="false">E22-K22-N22</f>
        <v>0</v>
      </c>
      <c r="I22" s="29" t="n">
        <v>129</v>
      </c>
      <c r="J22" s="29" t="n">
        <v>55</v>
      </c>
      <c r="K22" s="29"/>
      <c r="L22" s="29" t="n">
        <v>111</v>
      </c>
      <c r="M22" s="29" t="n">
        <v>58</v>
      </c>
      <c r="N22" s="29"/>
      <c r="O22" s="29" t="n">
        <f aca="false">R22-Q22-P22</f>
        <v>156</v>
      </c>
      <c r="P22" s="29" t="n">
        <v>184</v>
      </c>
      <c r="Q22" s="29" t="n">
        <v>169</v>
      </c>
      <c r="R22" s="29" t="n">
        <v>509</v>
      </c>
      <c r="S22" s="31" t="n">
        <f aca="false">P22/(P22+Q22)*100</f>
        <v>52.1246458923513</v>
      </c>
    </row>
    <row r="23" customFormat="false" ht="12.8" hidden="false" customHeight="false" outlineLevel="0" collapsed="false">
      <c r="A23" s="7" t="n">
        <v>53</v>
      </c>
      <c r="B23" s="32" t="s">
        <v>45</v>
      </c>
      <c r="C23" s="32" t="n">
        <v>322</v>
      </c>
      <c r="D23" s="32" t="n">
        <v>219</v>
      </c>
      <c r="E23" s="32" t="n">
        <v>90</v>
      </c>
      <c r="F23" s="32" t="n">
        <f aca="false">C23-I23-L23</f>
        <v>55</v>
      </c>
      <c r="G23" s="32" t="n">
        <f aca="false">D23-J23-M23</f>
        <v>85</v>
      </c>
      <c r="H23" s="32" t="n">
        <f aca="false">E23-K23-N23</f>
        <v>38</v>
      </c>
      <c r="I23" s="32" t="n">
        <v>135</v>
      </c>
      <c r="J23" s="32" t="n">
        <v>66</v>
      </c>
      <c r="K23" s="32" t="n">
        <v>19</v>
      </c>
      <c r="L23" s="32" t="n">
        <v>132</v>
      </c>
      <c r="M23" s="32" t="n">
        <v>68</v>
      </c>
      <c r="N23" s="32" t="n">
        <v>33</v>
      </c>
      <c r="O23" s="32" t="n">
        <f aca="false">R23-Q23-P23</f>
        <v>178</v>
      </c>
      <c r="P23" s="32" t="n">
        <v>220</v>
      </c>
      <c r="Q23" s="32" t="n">
        <v>233</v>
      </c>
      <c r="R23" s="32" t="n">
        <v>631</v>
      </c>
      <c r="S23" s="34" t="n">
        <f aca="false">P23/(P23+Q23)*100</f>
        <v>48.5651214128035</v>
      </c>
    </row>
    <row r="24" customFormat="false" ht="12.8" hidden="false" customHeight="false" outlineLevel="0" collapsed="false">
      <c r="A24" s="5" t="n">
        <v>53</v>
      </c>
      <c r="B24" s="29" t="s">
        <v>46</v>
      </c>
      <c r="C24" s="29" t="n">
        <v>399</v>
      </c>
      <c r="D24" s="29" t="n">
        <v>166</v>
      </c>
      <c r="E24" s="29" t="n">
        <v>50</v>
      </c>
      <c r="F24" s="29" t="n">
        <f aca="false">C24-I24-L24</f>
        <v>75</v>
      </c>
      <c r="G24" s="29" t="n">
        <f aca="false">D24-J24-M24</f>
        <v>50</v>
      </c>
      <c r="H24" s="29" t="n">
        <f aca="false">E24-K24-N24</f>
        <v>30</v>
      </c>
      <c r="I24" s="29" t="n">
        <v>176</v>
      </c>
      <c r="J24" s="29" t="n">
        <v>58</v>
      </c>
      <c r="K24" s="29" t="n">
        <v>10</v>
      </c>
      <c r="L24" s="29" t="n">
        <v>148</v>
      </c>
      <c r="M24" s="29" t="n">
        <v>58</v>
      </c>
      <c r="N24" s="29" t="n">
        <v>10</v>
      </c>
      <c r="O24" s="29" t="n">
        <f aca="false">R24-Q24-P24</f>
        <v>155</v>
      </c>
      <c r="P24" s="29" t="n">
        <v>244</v>
      </c>
      <c r="Q24" s="29" t="n">
        <v>216</v>
      </c>
      <c r="R24" s="29" t="n">
        <v>615</v>
      </c>
      <c r="S24" s="31" t="n">
        <f aca="false">P24/(P24+Q24)*100</f>
        <v>53.0434782608696</v>
      </c>
    </row>
    <row r="25" customFormat="false" ht="12.8" hidden="false" customHeight="false" outlineLevel="0" collapsed="false">
      <c r="A25" s="7" t="n">
        <v>53</v>
      </c>
      <c r="B25" s="32" t="s">
        <v>47</v>
      </c>
      <c r="C25" s="32" t="n">
        <v>373</v>
      </c>
      <c r="D25" s="32" t="n">
        <v>232</v>
      </c>
      <c r="E25" s="32" t="n">
        <v>30</v>
      </c>
      <c r="F25" s="32" t="n">
        <f aca="false">C25-I25-L25</f>
        <v>57</v>
      </c>
      <c r="G25" s="32" t="n">
        <f aca="false">D25-J25-M25</f>
        <v>98</v>
      </c>
      <c r="H25" s="32" t="n">
        <f aca="false">E25-K25-N25</f>
        <v>19</v>
      </c>
      <c r="I25" s="32" t="n">
        <v>165</v>
      </c>
      <c r="J25" s="32" t="n">
        <v>57</v>
      </c>
      <c r="K25" s="32" t="n">
        <v>7</v>
      </c>
      <c r="L25" s="32" t="n">
        <v>151</v>
      </c>
      <c r="M25" s="32" t="n">
        <v>77</v>
      </c>
      <c r="N25" s="32" t="n">
        <v>4</v>
      </c>
      <c r="O25" s="32" t="n">
        <f aca="false">R25-Q25-P25</f>
        <v>174</v>
      </c>
      <c r="P25" s="32" t="n">
        <v>229</v>
      </c>
      <c r="Q25" s="32" t="n">
        <v>232</v>
      </c>
      <c r="R25" s="32" t="n">
        <v>635</v>
      </c>
      <c r="S25" s="34" t="n">
        <f aca="false">P25/(P25+Q25)*100</f>
        <v>49.6746203904555</v>
      </c>
    </row>
    <row r="26" customFormat="false" ht="12.8" hidden="false" customHeight="false" outlineLevel="0" collapsed="false">
      <c r="A26" s="5" t="n">
        <v>24</v>
      </c>
      <c r="B26" s="29" t="s">
        <v>48</v>
      </c>
      <c r="C26" s="29" t="n">
        <v>287</v>
      </c>
      <c r="D26" s="29" t="n">
        <v>65</v>
      </c>
      <c r="E26" s="29" t="n">
        <v>79</v>
      </c>
      <c r="F26" s="29" t="n">
        <f aca="false">C26-I26-L26</f>
        <v>58</v>
      </c>
      <c r="G26" s="29" t="n">
        <f aca="false">D26-J26-M26</f>
        <v>33</v>
      </c>
      <c r="H26" s="29" t="n">
        <f aca="false">E26-K26-N26</f>
        <v>43</v>
      </c>
      <c r="I26" s="29" t="n">
        <v>94</v>
      </c>
      <c r="J26" s="29" t="n">
        <v>18</v>
      </c>
      <c r="K26" s="29" t="n">
        <v>23</v>
      </c>
      <c r="L26" s="29" t="n">
        <v>135</v>
      </c>
      <c r="M26" s="29" t="n">
        <v>14</v>
      </c>
      <c r="N26" s="29" t="n">
        <v>13</v>
      </c>
      <c r="O26" s="29" t="n">
        <f aca="false">R26-Q26-P26</f>
        <v>134</v>
      </c>
      <c r="P26" s="29" t="n">
        <v>135</v>
      </c>
      <c r="Q26" s="29" t="n">
        <v>162</v>
      </c>
      <c r="R26" s="29" t="n">
        <v>431</v>
      </c>
      <c r="S26" s="31" t="n">
        <f aca="false">P26/(P26+Q26)*100</f>
        <v>45.4545454545455</v>
      </c>
    </row>
    <row r="27" customFormat="false" ht="12.8" hidden="false" customHeight="false" outlineLevel="0" collapsed="false">
      <c r="A27" s="7" t="n">
        <v>24</v>
      </c>
      <c r="B27" s="32" t="s">
        <v>49</v>
      </c>
      <c r="C27" s="32" t="n">
        <v>304</v>
      </c>
      <c r="D27" s="32" t="n">
        <v>169</v>
      </c>
      <c r="E27" s="32"/>
      <c r="F27" s="32" t="n">
        <f aca="false">C27-I27-L27</f>
        <v>68</v>
      </c>
      <c r="G27" s="32" t="n">
        <f aca="false">D27-J27-M27</f>
        <v>79</v>
      </c>
      <c r="H27" s="32" t="n">
        <f aca="false">E27-K27-N27</f>
        <v>0</v>
      </c>
      <c r="I27" s="32" t="n">
        <v>119</v>
      </c>
      <c r="J27" s="32" t="n">
        <v>41</v>
      </c>
      <c r="K27" s="32"/>
      <c r="L27" s="32" t="n">
        <v>117</v>
      </c>
      <c r="M27" s="32" t="n">
        <v>49</v>
      </c>
      <c r="N27" s="32"/>
      <c r="O27" s="32" t="n">
        <f aca="false">R27-Q27-P27</f>
        <v>147</v>
      </c>
      <c r="P27" s="32" t="n">
        <v>160</v>
      </c>
      <c r="Q27" s="32" t="n">
        <v>166</v>
      </c>
      <c r="R27" s="32" t="n">
        <v>473</v>
      </c>
      <c r="S27" s="34" t="n">
        <f aca="false">P27/(P27+Q27)*100</f>
        <v>49.079754601227</v>
      </c>
    </row>
    <row r="28" customFormat="false" ht="12.8" hidden="false" customHeight="false" outlineLevel="0" collapsed="false">
      <c r="A28" s="5" t="n">
        <v>24</v>
      </c>
      <c r="B28" s="29" t="s">
        <v>50</v>
      </c>
      <c r="C28" s="29" t="n">
        <v>237</v>
      </c>
      <c r="D28" s="29" t="n">
        <v>85</v>
      </c>
      <c r="E28" s="29"/>
      <c r="F28" s="29" t="n">
        <f aca="false">C28-I28-L28</f>
        <v>73</v>
      </c>
      <c r="G28" s="29" t="n">
        <f aca="false">D28-J28-M28</f>
        <v>52</v>
      </c>
      <c r="H28" s="29" t="n">
        <f aca="false">E28-K28-N28</f>
        <v>0</v>
      </c>
      <c r="I28" s="29" t="n">
        <v>85</v>
      </c>
      <c r="J28" s="29" t="n">
        <v>25</v>
      </c>
      <c r="K28" s="29"/>
      <c r="L28" s="29" t="n">
        <v>79</v>
      </c>
      <c r="M28" s="29" t="n">
        <v>8</v>
      </c>
      <c r="N28" s="29"/>
      <c r="O28" s="29" t="n">
        <f aca="false">R28-Q28-P28</f>
        <v>125</v>
      </c>
      <c r="P28" s="29" t="n">
        <v>110</v>
      </c>
      <c r="Q28" s="29" t="n">
        <v>87</v>
      </c>
      <c r="R28" s="29" t="n">
        <v>322</v>
      </c>
      <c r="S28" s="31" t="n">
        <f aca="false">P28/(P28+Q28)*100</f>
        <v>55.8375634517767</v>
      </c>
    </row>
    <row r="29" customFormat="false" ht="12.8" hidden="false" customHeight="false" outlineLevel="0" collapsed="false">
      <c r="A29" s="7" t="n">
        <v>24</v>
      </c>
      <c r="B29" s="32" t="s">
        <v>51</v>
      </c>
      <c r="C29" s="32" t="n">
        <v>179</v>
      </c>
      <c r="D29" s="32" t="n">
        <v>185</v>
      </c>
      <c r="E29" s="32"/>
      <c r="F29" s="32" t="n">
        <f aca="false">C29-I29-L29</f>
        <v>40</v>
      </c>
      <c r="G29" s="32" t="n">
        <f aca="false">D29-J29-M29</f>
        <v>82</v>
      </c>
      <c r="H29" s="32" t="n">
        <f aca="false">E29-K29-N29</f>
        <v>0</v>
      </c>
      <c r="I29" s="32" t="n">
        <v>57</v>
      </c>
      <c r="J29" s="32" t="n">
        <v>42</v>
      </c>
      <c r="K29" s="32"/>
      <c r="L29" s="32" t="n">
        <v>82</v>
      </c>
      <c r="M29" s="32" t="n">
        <v>61</v>
      </c>
      <c r="N29" s="32"/>
      <c r="O29" s="32" t="n">
        <f aca="false">R29-Q29-P29</f>
        <v>122</v>
      </c>
      <c r="P29" s="32" t="n">
        <v>99</v>
      </c>
      <c r="Q29" s="32" t="n">
        <v>143</v>
      </c>
      <c r="R29" s="32" t="n">
        <v>364</v>
      </c>
      <c r="S29" s="34" t="n">
        <f aca="false">P29/(P29+Q29)*100</f>
        <v>40.9090909090909</v>
      </c>
    </row>
    <row r="30" customFormat="false" ht="12.8" hidden="false" customHeight="false" outlineLevel="0" collapsed="false">
      <c r="A30" s="5" t="n">
        <v>24</v>
      </c>
      <c r="B30" s="29" t="s">
        <v>52</v>
      </c>
      <c r="C30" s="29" t="n">
        <v>453</v>
      </c>
      <c r="D30" s="29" t="n">
        <v>194</v>
      </c>
      <c r="E30" s="29" t="n">
        <v>81</v>
      </c>
      <c r="F30" s="29" t="n">
        <f aca="false">C30-I30-L30</f>
        <v>104</v>
      </c>
      <c r="G30" s="29" t="n">
        <f aca="false">D30-J30-M30</f>
        <v>119</v>
      </c>
      <c r="H30" s="29" t="n">
        <f aca="false">E30-K30-N30</f>
        <v>50</v>
      </c>
      <c r="I30" s="29" t="n">
        <v>152</v>
      </c>
      <c r="J30" s="29" t="n">
        <v>41</v>
      </c>
      <c r="K30" s="29" t="n">
        <v>19</v>
      </c>
      <c r="L30" s="29" t="n">
        <v>197</v>
      </c>
      <c r="M30" s="29" t="n">
        <v>34</v>
      </c>
      <c r="N30" s="29" t="n">
        <v>12</v>
      </c>
      <c r="O30" s="29" t="n">
        <f aca="false">R30-Q30-P30</f>
        <v>273</v>
      </c>
      <c r="P30" s="29" t="n">
        <v>212</v>
      </c>
      <c r="Q30" s="29" t="n">
        <v>243</v>
      </c>
      <c r="R30" s="29" t="n">
        <v>728</v>
      </c>
      <c r="S30" s="31" t="n">
        <f aca="false">P30/(P30+Q30)*100</f>
        <v>46.5934065934066</v>
      </c>
    </row>
    <row r="31" customFormat="false" ht="12.8" hidden="false" customHeight="false" outlineLevel="0" collapsed="false">
      <c r="A31" s="7" t="n">
        <v>24</v>
      </c>
      <c r="B31" s="32" t="s">
        <v>53</v>
      </c>
      <c r="C31" s="32" t="n">
        <v>328</v>
      </c>
      <c r="D31" s="32" t="n">
        <v>85</v>
      </c>
      <c r="E31" s="32"/>
      <c r="F31" s="32" t="n">
        <f aca="false">C31-I31-L31</f>
        <v>61</v>
      </c>
      <c r="G31" s="32" t="n">
        <f aca="false">D31-J31-M31</f>
        <v>52</v>
      </c>
      <c r="H31" s="32" t="n">
        <f aca="false">E31-K31-N31</f>
        <v>0</v>
      </c>
      <c r="I31" s="32" t="n">
        <v>160</v>
      </c>
      <c r="J31" s="32" t="n">
        <v>17</v>
      </c>
      <c r="K31" s="32"/>
      <c r="L31" s="32" t="n">
        <v>107</v>
      </c>
      <c r="M31" s="32" t="n">
        <v>16</v>
      </c>
      <c r="N31" s="32"/>
      <c r="O31" s="32" t="n">
        <f aca="false">R31-Q31-P31</f>
        <v>113</v>
      </c>
      <c r="P31" s="32" t="n">
        <v>177</v>
      </c>
      <c r="Q31" s="32" t="n">
        <v>123</v>
      </c>
      <c r="R31" s="32" t="n">
        <v>413</v>
      </c>
      <c r="S31" s="34" t="n">
        <f aca="false">P31/(P31+Q31)*100</f>
        <v>59</v>
      </c>
    </row>
    <row r="32" customFormat="false" ht="12.8" hidden="false" customHeight="false" outlineLevel="0" collapsed="false">
      <c r="A32" s="5" t="n">
        <v>44</v>
      </c>
      <c r="B32" s="29" t="s">
        <v>54</v>
      </c>
      <c r="C32" s="29" t="n">
        <v>408</v>
      </c>
      <c r="D32" s="29" t="n">
        <v>535</v>
      </c>
      <c r="E32" s="29" t="n">
        <v>56</v>
      </c>
      <c r="F32" s="29" t="n">
        <f aca="false">C32-I32-L32</f>
        <v>108</v>
      </c>
      <c r="G32" s="29" t="n">
        <f aca="false">D32-J32-M32</f>
        <v>216</v>
      </c>
      <c r="H32" s="29" t="n">
        <f aca="false">E32-K32-N32</f>
        <v>29</v>
      </c>
      <c r="I32" s="29" t="n">
        <v>131</v>
      </c>
      <c r="J32" s="29" t="n">
        <v>116</v>
      </c>
      <c r="K32" s="29" t="n">
        <v>14</v>
      </c>
      <c r="L32" s="29" t="n">
        <v>169</v>
      </c>
      <c r="M32" s="29" t="n">
        <v>203</v>
      </c>
      <c r="N32" s="29" t="n">
        <v>13</v>
      </c>
      <c r="O32" s="29" t="n">
        <f aca="false">R32-Q32-P32</f>
        <v>353</v>
      </c>
      <c r="P32" s="29" t="n">
        <v>261</v>
      </c>
      <c r="Q32" s="29" t="n">
        <v>385</v>
      </c>
      <c r="R32" s="29" t="n">
        <v>999</v>
      </c>
      <c r="S32" s="31" t="n">
        <f aca="false">P32/(P32+Q32)*100</f>
        <v>40.4024767801858</v>
      </c>
    </row>
    <row r="33" customFormat="false" ht="12.8" hidden="false" customHeight="false" outlineLevel="0" collapsed="false">
      <c r="A33" s="7" t="n">
        <v>44</v>
      </c>
      <c r="B33" s="32" t="s">
        <v>55</v>
      </c>
      <c r="C33" s="32" t="n">
        <v>225</v>
      </c>
      <c r="D33" s="32" t="n">
        <v>111</v>
      </c>
      <c r="E33" s="32"/>
      <c r="F33" s="32" t="n">
        <f aca="false">C33-I33-L33</f>
        <v>76</v>
      </c>
      <c r="G33" s="32" t="n">
        <f aca="false">D33-J33-M33</f>
        <v>33</v>
      </c>
      <c r="H33" s="32" t="n">
        <f aca="false">E33-K33-N33</f>
        <v>0</v>
      </c>
      <c r="I33" s="32" t="n">
        <v>65</v>
      </c>
      <c r="J33" s="32" t="n">
        <v>40</v>
      </c>
      <c r="K33" s="32"/>
      <c r="L33" s="32" t="n">
        <v>84</v>
      </c>
      <c r="M33" s="32" t="n">
        <v>38</v>
      </c>
      <c r="N33" s="32"/>
      <c r="O33" s="32" t="n">
        <f aca="false">R33-Q33-P33</f>
        <v>109</v>
      </c>
      <c r="P33" s="32" t="n">
        <v>105</v>
      </c>
      <c r="Q33" s="32" t="n">
        <v>122</v>
      </c>
      <c r="R33" s="32" t="n">
        <v>336</v>
      </c>
      <c r="S33" s="34" t="n">
        <f aca="false">P33/(P33+Q33)*100</f>
        <v>46.2555066079295</v>
      </c>
    </row>
    <row r="34" customFormat="false" ht="12.8" hidden="false" customHeight="false" outlineLevel="0" collapsed="false">
      <c r="A34" s="5" t="n">
        <v>44</v>
      </c>
      <c r="B34" s="29" t="s">
        <v>56</v>
      </c>
      <c r="C34" s="29" t="n">
        <v>637</v>
      </c>
      <c r="D34" s="29" t="n">
        <v>1241</v>
      </c>
      <c r="E34" s="29" t="n">
        <v>51</v>
      </c>
      <c r="F34" s="29" t="n">
        <f aca="false">C34-I34-L34</f>
        <v>153</v>
      </c>
      <c r="G34" s="29" t="n">
        <f aca="false">D34-J34-M34</f>
        <v>548</v>
      </c>
      <c r="H34" s="29" t="n">
        <f aca="false">E34-K34-N34</f>
        <v>36</v>
      </c>
      <c r="I34" s="29" t="n">
        <v>205</v>
      </c>
      <c r="J34" s="29" t="n">
        <v>310</v>
      </c>
      <c r="K34" s="29" t="n">
        <v>7</v>
      </c>
      <c r="L34" s="29" t="n">
        <v>279</v>
      </c>
      <c r="M34" s="29" t="n">
        <v>383</v>
      </c>
      <c r="N34" s="29" t="n">
        <v>8</v>
      </c>
      <c r="O34" s="29" t="n">
        <f aca="false">R34-Q34-P34</f>
        <v>737</v>
      </c>
      <c r="P34" s="29" t="n">
        <v>522</v>
      </c>
      <c r="Q34" s="29" t="n">
        <v>670</v>
      </c>
      <c r="R34" s="29" t="n">
        <v>1929</v>
      </c>
      <c r="S34" s="31" t="n">
        <f aca="false">P34/(P34+Q34)*100</f>
        <v>43.7919463087248</v>
      </c>
    </row>
    <row r="35" customFormat="false" ht="12.8" hidden="false" customHeight="false" outlineLevel="0" collapsed="false">
      <c r="A35" s="7" t="n">
        <v>44</v>
      </c>
      <c r="B35" s="32" t="s">
        <v>57</v>
      </c>
      <c r="C35" s="32" t="n">
        <v>270</v>
      </c>
      <c r="D35" s="32" t="n">
        <v>276</v>
      </c>
      <c r="E35" s="32"/>
      <c r="F35" s="32" t="n">
        <f aca="false">C35-I35-L35</f>
        <v>75</v>
      </c>
      <c r="G35" s="32" t="n">
        <f aca="false">D35-J35-M35</f>
        <v>113</v>
      </c>
      <c r="H35" s="32" t="n">
        <f aca="false">E35-K35-N35</f>
        <v>0</v>
      </c>
      <c r="I35" s="32" t="n">
        <v>94</v>
      </c>
      <c r="J35" s="32" t="n">
        <v>74</v>
      </c>
      <c r="K35" s="32"/>
      <c r="L35" s="32" t="n">
        <v>101</v>
      </c>
      <c r="M35" s="32" t="n">
        <v>89</v>
      </c>
      <c r="N35" s="32"/>
      <c r="O35" s="32" t="n">
        <f aca="false">R35-Q35-P35</f>
        <v>188</v>
      </c>
      <c r="P35" s="32" t="n">
        <v>168</v>
      </c>
      <c r="Q35" s="32" t="n">
        <v>190</v>
      </c>
      <c r="R35" s="32" t="n">
        <v>546</v>
      </c>
      <c r="S35" s="34" t="n">
        <f aca="false">P35/(P35+Q35)*100</f>
        <v>46.927374301676</v>
      </c>
    </row>
    <row r="36" customFormat="false" ht="12.8" hidden="false" customHeight="false" outlineLevel="0" collapsed="false">
      <c r="A36" s="5" t="n">
        <v>44</v>
      </c>
      <c r="B36" s="29" t="s">
        <v>58</v>
      </c>
      <c r="C36" s="29" t="n">
        <v>286</v>
      </c>
      <c r="D36" s="29" t="n">
        <v>126</v>
      </c>
      <c r="E36" s="29"/>
      <c r="F36" s="29" t="n">
        <f aca="false">C36-I36-L36</f>
        <v>72</v>
      </c>
      <c r="G36" s="29" t="n">
        <f aca="false">D36-J36-M36</f>
        <v>51</v>
      </c>
      <c r="H36" s="29" t="n">
        <f aca="false">E36-K36-N36</f>
        <v>0</v>
      </c>
      <c r="I36" s="29" t="n">
        <v>103</v>
      </c>
      <c r="J36" s="29" t="n">
        <v>35</v>
      </c>
      <c r="K36" s="29"/>
      <c r="L36" s="29" t="n">
        <v>111</v>
      </c>
      <c r="M36" s="29" t="n">
        <v>40</v>
      </c>
      <c r="N36" s="29"/>
      <c r="O36" s="29" t="n">
        <f aca="false">R36-Q36-P36</f>
        <v>123</v>
      </c>
      <c r="P36" s="29" t="n">
        <v>138</v>
      </c>
      <c r="Q36" s="29" t="n">
        <v>151</v>
      </c>
      <c r="R36" s="29" t="n">
        <v>412</v>
      </c>
      <c r="S36" s="31" t="n">
        <f aca="false">P36/(P36+Q36)*100</f>
        <v>47.7508650519031</v>
      </c>
    </row>
    <row r="37" customFormat="false" ht="12.8" hidden="false" customHeight="false" outlineLevel="0" collapsed="false">
      <c r="A37" s="7" t="n">
        <v>44</v>
      </c>
      <c r="B37" s="32" t="s">
        <v>59</v>
      </c>
      <c r="C37" s="32" t="n">
        <v>224</v>
      </c>
      <c r="D37" s="32" t="n">
        <v>239</v>
      </c>
      <c r="E37" s="32" t="n">
        <v>61</v>
      </c>
      <c r="F37" s="32" t="n">
        <f aca="false">C37-I37-L37</f>
        <v>47</v>
      </c>
      <c r="G37" s="32" t="n">
        <f aca="false">D37-J37-M37</f>
        <v>120</v>
      </c>
      <c r="H37" s="32" t="n">
        <f aca="false">E37-K37-N37</f>
        <v>36</v>
      </c>
      <c r="I37" s="32" t="n">
        <v>95</v>
      </c>
      <c r="J37" s="32" t="n">
        <v>64</v>
      </c>
      <c r="K37" s="32" t="n">
        <v>12</v>
      </c>
      <c r="L37" s="32" t="n">
        <v>82</v>
      </c>
      <c r="M37" s="32" t="n">
        <v>55</v>
      </c>
      <c r="N37" s="32" t="n">
        <v>13</v>
      </c>
      <c r="O37" s="32" t="n">
        <f aca="false">R37-Q37-P37</f>
        <v>203</v>
      </c>
      <c r="P37" s="32" t="n">
        <v>171</v>
      </c>
      <c r="Q37" s="32" t="n">
        <v>150</v>
      </c>
      <c r="R37" s="32" t="n">
        <v>524</v>
      </c>
      <c r="S37" s="34" t="n">
        <f aca="false">P37/(P37+Q37)*100</f>
        <v>53.2710280373832</v>
      </c>
    </row>
    <row r="38" customFormat="false" ht="12.8" hidden="false" customHeight="false" outlineLevel="0" collapsed="false">
      <c r="A38" s="5" t="n">
        <v>44</v>
      </c>
      <c r="B38" s="29" t="s">
        <v>60</v>
      </c>
      <c r="C38" s="29" t="n">
        <v>279</v>
      </c>
      <c r="D38" s="29" t="n">
        <v>67</v>
      </c>
      <c r="E38" s="29" t="n">
        <v>68</v>
      </c>
      <c r="F38" s="29" t="n">
        <f aca="false">C38-I38-L38</f>
        <v>57</v>
      </c>
      <c r="G38" s="29" t="n">
        <f aca="false">D38-J38-M38</f>
        <v>33</v>
      </c>
      <c r="H38" s="29" t="n">
        <f aca="false">E38-K38-N38</f>
        <v>43</v>
      </c>
      <c r="I38" s="29" t="n">
        <v>117</v>
      </c>
      <c r="J38" s="29" t="n">
        <v>21</v>
      </c>
      <c r="K38" s="29" t="n">
        <v>18</v>
      </c>
      <c r="L38" s="29" t="n">
        <v>105</v>
      </c>
      <c r="M38" s="29" t="n">
        <v>13</v>
      </c>
      <c r="N38" s="29" t="n">
        <v>7</v>
      </c>
      <c r="O38" s="29" t="n">
        <f aca="false">R38-Q38-P38</f>
        <v>133</v>
      </c>
      <c r="P38" s="29" t="n">
        <v>156</v>
      </c>
      <c r="Q38" s="29" t="n">
        <v>125</v>
      </c>
      <c r="R38" s="29" t="n">
        <v>414</v>
      </c>
      <c r="S38" s="31" t="n">
        <f aca="false">P38/(P38+Q38)*100</f>
        <v>55.5160142348754</v>
      </c>
    </row>
    <row r="39" customFormat="false" ht="12.8" hidden="false" customHeight="false" outlineLevel="0" collapsed="false">
      <c r="A39" s="7" t="n">
        <v>44</v>
      </c>
      <c r="B39" s="32" t="s">
        <v>61</v>
      </c>
      <c r="C39" s="32" t="n">
        <v>219</v>
      </c>
      <c r="D39" s="32" t="n">
        <v>311</v>
      </c>
      <c r="E39" s="32" t="n">
        <v>56</v>
      </c>
      <c r="F39" s="32" t="n">
        <f aca="false">C39-I39-L39</f>
        <v>51</v>
      </c>
      <c r="G39" s="32" t="n">
        <f aca="false">D39-J39-M39</f>
        <v>108</v>
      </c>
      <c r="H39" s="32" t="n">
        <f aca="false">E39-K39-N39</f>
        <v>29</v>
      </c>
      <c r="I39" s="32" t="n">
        <v>78</v>
      </c>
      <c r="J39" s="32" t="n">
        <v>85</v>
      </c>
      <c r="K39" s="32" t="n">
        <v>10</v>
      </c>
      <c r="L39" s="32" t="n">
        <v>90</v>
      </c>
      <c r="M39" s="32" t="n">
        <v>118</v>
      </c>
      <c r="N39" s="32" t="n">
        <v>17</v>
      </c>
      <c r="O39" s="32" t="n">
        <f aca="false">R39-Q39-P39</f>
        <v>188</v>
      </c>
      <c r="P39" s="32" t="n">
        <v>173</v>
      </c>
      <c r="Q39" s="32" t="n">
        <v>225</v>
      </c>
      <c r="R39" s="32" t="n">
        <v>586</v>
      </c>
      <c r="S39" s="34" t="n">
        <f aca="false">P39/(P39+Q39)*100</f>
        <v>43.4673366834171</v>
      </c>
    </row>
    <row r="40" customFormat="false" ht="12.8" hidden="false" customHeight="false" outlineLevel="0" collapsed="false">
      <c r="A40" s="5" t="n">
        <v>44</v>
      </c>
      <c r="B40" s="29" t="s">
        <v>62</v>
      </c>
      <c r="C40" s="29" t="n">
        <v>936</v>
      </c>
      <c r="D40" s="29" t="n">
        <v>736</v>
      </c>
      <c r="E40" s="29" t="n">
        <v>130</v>
      </c>
      <c r="F40" s="29" t="n">
        <f aca="false">C40-I40-L40</f>
        <v>226</v>
      </c>
      <c r="G40" s="29" t="n">
        <f aca="false">D40-J40-M40</f>
        <v>336</v>
      </c>
      <c r="H40" s="29" t="n">
        <f aca="false">E40-K40-N40</f>
        <v>42</v>
      </c>
      <c r="I40" s="29" t="n">
        <v>324</v>
      </c>
      <c r="J40" s="29" t="n">
        <v>216</v>
      </c>
      <c r="K40" s="29" t="n">
        <v>41</v>
      </c>
      <c r="L40" s="29" t="n">
        <v>386</v>
      </c>
      <c r="M40" s="29" t="n">
        <v>184</v>
      </c>
      <c r="N40" s="29" t="n">
        <v>47</v>
      </c>
      <c r="O40" s="29" t="n">
        <f aca="false">R40-Q40-P40</f>
        <v>604</v>
      </c>
      <c r="P40" s="29" t="n">
        <v>581</v>
      </c>
      <c r="Q40" s="29" t="n">
        <v>617</v>
      </c>
      <c r="R40" s="29" t="n">
        <v>1802</v>
      </c>
      <c r="S40" s="31" t="n">
        <f aca="false">P40/(P40+Q40)*100</f>
        <v>48.4974958263773</v>
      </c>
    </row>
    <row r="41" customFormat="false" ht="12.8" hidden="false" customHeight="false" outlineLevel="0" collapsed="false">
      <c r="A41" s="7" t="n">
        <v>44</v>
      </c>
      <c r="B41" s="32" t="s">
        <v>63</v>
      </c>
      <c r="C41" s="32" t="n">
        <v>554</v>
      </c>
      <c r="D41" s="32" t="n">
        <v>388</v>
      </c>
      <c r="E41" s="32"/>
      <c r="F41" s="32" t="n">
        <f aca="false">C41-I41-L41</f>
        <v>143</v>
      </c>
      <c r="G41" s="32" t="n">
        <f aca="false">D41-J41-M41</f>
        <v>152</v>
      </c>
      <c r="H41" s="32" t="n">
        <f aca="false">E41-K41-N41</f>
        <v>0</v>
      </c>
      <c r="I41" s="32" t="n">
        <v>190</v>
      </c>
      <c r="J41" s="32" t="n">
        <v>132</v>
      </c>
      <c r="K41" s="32"/>
      <c r="L41" s="32" t="n">
        <v>221</v>
      </c>
      <c r="M41" s="32" t="n">
        <v>104</v>
      </c>
      <c r="N41" s="32"/>
      <c r="O41" s="32" t="n">
        <f aca="false">R41-Q41-P41</f>
        <v>295</v>
      </c>
      <c r="P41" s="32" t="n">
        <v>322</v>
      </c>
      <c r="Q41" s="32" t="n">
        <v>325</v>
      </c>
      <c r="R41" s="32" t="n">
        <v>942</v>
      </c>
      <c r="S41" s="34" t="n">
        <f aca="false">P41/(P41+Q41)*100</f>
        <v>49.7681607418856</v>
      </c>
    </row>
    <row r="42" customFormat="false" ht="12.8" hidden="false" customHeight="false" outlineLevel="0" collapsed="false">
      <c r="A42" s="5" t="n">
        <v>32</v>
      </c>
      <c r="B42" s="29" t="s">
        <v>64</v>
      </c>
      <c r="C42" s="29" t="n">
        <v>289</v>
      </c>
      <c r="D42" s="29" t="n">
        <v>250</v>
      </c>
      <c r="E42" s="29"/>
      <c r="F42" s="29" t="n">
        <f aca="false">C42-I42-L42</f>
        <v>89</v>
      </c>
      <c r="G42" s="29" t="n">
        <f aca="false">D42-J42-M42</f>
        <v>93</v>
      </c>
      <c r="H42" s="29" t="n">
        <f aca="false">E42-K42-N42</f>
        <v>0</v>
      </c>
      <c r="I42" s="29" t="n">
        <v>77</v>
      </c>
      <c r="J42" s="29" t="n">
        <v>68</v>
      </c>
      <c r="K42" s="29"/>
      <c r="L42" s="29" t="n">
        <v>123</v>
      </c>
      <c r="M42" s="29" t="n">
        <v>89</v>
      </c>
      <c r="N42" s="29"/>
      <c r="O42" s="29" t="n">
        <f aca="false">R42-Q42-P42</f>
        <v>182</v>
      </c>
      <c r="P42" s="29" t="n">
        <v>145</v>
      </c>
      <c r="Q42" s="29" t="n">
        <v>212</v>
      </c>
      <c r="R42" s="29" t="n">
        <v>539</v>
      </c>
      <c r="S42" s="31" t="n">
        <f aca="false">P42/(P42+Q42)*100</f>
        <v>40.6162464985994</v>
      </c>
    </row>
    <row r="43" customFormat="false" ht="12.8" hidden="false" customHeight="false" outlineLevel="0" collapsed="false">
      <c r="A43" s="7" t="n">
        <v>32</v>
      </c>
      <c r="B43" s="32" t="s">
        <v>65</v>
      </c>
      <c r="C43" s="32" t="n">
        <v>479</v>
      </c>
      <c r="D43" s="32" t="n">
        <v>514</v>
      </c>
      <c r="E43" s="32"/>
      <c r="F43" s="32" t="n">
        <f aca="false">C43-I43-L43</f>
        <v>130</v>
      </c>
      <c r="G43" s="32" t="n">
        <f aca="false">D43-J43-M43</f>
        <v>232</v>
      </c>
      <c r="H43" s="32" t="n">
        <f aca="false">E43-K43-N43</f>
        <v>0</v>
      </c>
      <c r="I43" s="32" t="n">
        <v>136</v>
      </c>
      <c r="J43" s="32" t="n">
        <v>128</v>
      </c>
      <c r="K43" s="32"/>
      <c r="L43" s="32" t="n">
        <v>213</v>
      </c>
      <c r="M43" s="32" t="n">
        <v>154</v>
      </c>
      <c r="N43" s="32"/>
      <c r="O43" s="32" t="n">
        <f aca="false">R43-Q43-P43</f>
        <v>362</v>
      </c>
      <c r="P43" s="32" t="n">
        <v>264</v>
      </c>
      <c r="Q43" s="32" t="n">
        <v>367</v>
      </c>
      <c r="R43" s="32" t="n">
        <v>993</v>
      </c>
      <c r="S43" s="34" t="n">
        <f aca="false">P43/(P43+Q43)*100</f>
        <v>41.838351822504</v>
      </c>
    </row>
    <row r="44" customFormat="false" ht="12.8" hidden="false" customHeight="false" outlineLevel="0" collapsed="false">
      <c r="A44" s="5" t="n">
        <v>32</v>
      </c>
      <c r="B44" s="29" t="s">
        <v>66</v>
      </c>
      <c r="C44" s="29" t="n">
        <v>273</v>
      </c>
      <c r="D44" s="29" t="n">
        <v>356</v>
      </c>
      <c r="E44" s="29"/>
      <c r="F44" s="29" t="n">
        <f aca="false">C44-I44-L44</f>
        <v>60</v>
      </c>
      <c r="G44" s="29" t="n">
        <f aca="false">D44-J44-M44</f>
        <v>148</v>
      </c>
      <c r="H44" s="29" t="n">
        <f aca="false">E44-K44-N44</f>
        <v>0</v>
      </c>
      <c r="I44" s="29" t="n">
        <v>104</v>
      </c>
      <c r="J44" s="29" t="n">
        <v>66</v>
      </c>
      <c r="K44" s="29"/>
      <c r="L44" s="29" t="n">
        <v>109</v>
      </c>
      <c r="M44" s="29" t="n">
        <v>142</v>
      </c>
      <c r="N44" s="29"/>
      <c r="O44" s="29" t="n">
        <f aca="false">R44-Q44-P44</f>
        <v>208</v>
      </c>
      <c r="P44" s="29" t="n">
        <v>170</v>
      </c>
      <c r="Q44" s="29" t="n">
        <v>251</v>
      </c>
      <c r="R44" s="29" t="n">
        <v>629</v>
      </c>
      <c r="S44" s="31" t="n">
        <f aca="false">P44/(P44+Q44)*100</f>
        <v>40.3800475059382</v>
      </c>
    </row>
    <row r="45" customFormat="false" ht="12.8" hidden="false" customHeight="false" outlineLevel="0" collapsed="false">
      <c r="A45" s="7" t="n">
        <v>32</v>
      </c>
      <c r="B45" s="32" t="s">
        <v>67</v>
      </c>
      <c r="C45" s="32" t="n">
        <v>421</v>
      </c>
      <c r="D45" s="32" t="n">
        <v>472</v>
      </c>
      <c r="E45" s="32" t="n">
        <v>127</v>
      </c>
      <c r="F45" s="32" t="n">
        <f aca="false">C45-I45-L45</f>
        <v>116</v>
      </c>
      <c r="G45" s="32" t="n">
        <f aca="false">D45-J45-M45</f>
        <v>277</v>
      </c>
      <c r="H45" s="32" t="n">
        <f aca="false">E45-K45-N45</f>
        <v>66</v>
      </c>
      <c r="I45" s="32" t="n">
        <v>142</v>
      </c>
      <c r="J45" s="32" t="n">
        <v>77</v>
      </c>
      <c r="K45" s="32" t="n">
        <v>29</v>
      </c>
      <c r="L45" s="32" t="n">
        <v>163</v>
      </c>
      <c r="M45" s="32" t="n">
        <v>118</v>
      </c>
      <c r="N45" s="32" t="n">
        <v>32</v>
      </c>
      <c r="O45" s="32" t="n">
        <f aca="false">R45-Q45-P45</f>
        <v>459</v>
      </c>
      <c r="P45" s="32" t="n">
        <v>248</v>
      </c>
      <c r="Q45" s="32" t="n">
        <v>313</v>
      </c>
      <c r="R45" s="32" t="n">
        <v>1020</v>
      </c>
      <c r="S45" s="34" t="n">
        <f aca="false">P45/(P45+Q45)*100</f>
        <v>44.2067736185383</v>
      </c>
    </row>
    <row r="46" customFormat="false" ht="12.8" hidden="false" customHeight="false" outlineLevel="0" collapsed="false">
      <c r="A46" s="5" t="n">
        <v>32</v>
      </c>
      <c r="B46" s="29" t="s">
        <v>68</v>
      </c>
      <c r="C46" s="29" t="n">
        <v>325</v>
      </c>
      <c r="D46" s="29" t="n">
        <v>194</v>
      </c>
      <c r="E46" s="29" t="n">
        <v>71</v>
      </c>
      <c r="F46" s="29" t="n">
        <f aca="false">C46-I46-L46</f>
        <v>113</v>
      </c>
      <c r="G46" s="29" t="n">
        <f aca="false">D46-J46-M46</f>
        <v>111</v>
      </c>
      <c r="H46" s="29" t="n">
        <f aca="false">E46-K46-N46</f>
        <v>43</v>
      </c>
      <c r="I46" s="29" t="n">
        <v>96</v>
      </c>
      <c r="J46" s="29" t="n">
        <v>33</v>
      </c>
      <c r="K46" s="29" t="n">
        <v>13</v>
      </c>
      <c r="L46" s="29" t="n">
        <v>116</v>
      </c>
      <c r="M46" s="29" t="n">
        <v>50</v>
      </c>
      <c r="N46" s="29" t="n">
        <v>15</v>
      </c>
      <c r="O46" s="29" t="n">
        <f aca="false">R46-Q46-P46</f>
        <v>267</v>
      </c>
      <c r="P46" s="29" t="n">
        <v>142</v>
      </c>
      <c r="Q46" s="29" t="n">
        <v>181</v>
      </c>
      <c r="R46" s="29" t="n">
        <v>590</v>
      </c>
      <c r="S46" s="31" t="n">
        <f aca="false">P46/(P46+Q46)*100</f>
        <v>43.9628482972136</v>
      </c>
    </row>
    <row r="47" customFormat="false" ht="12.8" hidden="false" customHeight="false" outlineLevel="0" collapsed="false">
      <c r="A47" s="7" t="n">
        <v>11</v>
      </c>
      <c r="B47" s="32" t="s">
        <v>69</v>
      </c>
      <c r="C47" s="32" t="n">
        <v>536</v>
      </c>
      <c r="D47" s="32" t="n">
        <v>228</v>
      </c>
      <c r="E47" s="32" t="n">
        <v>58</v>
      </c>
      <c r="F47" s="32" t="n">
        <f aca="false">C47-I47-L47</f>
        <v>112</v>
      </c>
      <c r="G47" s="32" t="n">
        <f aca="false">D47-J47-M47</f>
        <v>54</v>
      </c>
      <c r="H47" s="32" t="n">
        <f aca="false">E47-K47-N47</f>
        <v>8</v>
      </c>
      <c r="I47" s="32" t="n">
        <v>251</v>
      </c>
      <c r="J47" s="32" t="n">
        <v>98</v>
      </c>
      <c r="K47" s="32" t="n">
        <v>29</v>
      </c>
      <c r="L47" s="32" t="n">
        <v>173</v>
      </c>
      <c r="M47" s="32" t="n">
        <v>76</v>
      </c>
      <c r="N47" s="32" t="n">
        <v>21</v>
      </c>
      <c r="O47" s="32" t="n">
        <f aca="false">R47-Q47-P47</f>
        <v>174</v>
      </c>
      <c r="P47" s="32" t="n">
        <v>378</v>
      </c>
      <c r="Q47" s="32" t="n">
        <v>270</v>
      </c>
      <c r="R47" s="32" t="n">
        <v>822</v>
      </c>
      <c r="S47" s="34" t="n">
        <f aca="false">P47/(P47+Q47)*100</f>
        <v>58.3333333333333</v>
      </c>
    </row>
    <row r="48" customFormat="false" ht="12.8" hidden="false" customHeight="false" outlineLevel="0" collapsed="false">
      <c r="A48" s="5" t="n">
        <v>11</v>
      </c>
      <c r="B48" s="29" t="s">
        <v>70</v>
      </c>
      <c r="C48" s="29" t="n">
        <v>466</v>
      </c>
      <c r="D48" s="29" t="n">
        <v>417</v>
      </c>
      <c r="E48" s="29"/>
      <c r="F48" s="29" t="n">
        <f aca="false">C48-I48-L48</f>
        <v>122</v>
      </c>
      <c r="G48" s="29" t="n">
        <f aca="false">D48-J48-M48</f>
        <v>53</v>
      </c>
      <c r="H48" s="29" t="n">
        <f aca="false">E48-K48-N48</f>
        <v>0</v>
      </c>
      <c r="I48" s="29" t="n">
        <v>189</v>
      </c>
      <c r="J48" s="29" t="n">
        <v>197</v>
      </c>
      <c r="K48" s="29"/>
      <c r="L48" s="29" t="n">
        <v>155</v>
      </c>
      <c r="M48" s="29" t="n">
        <v>167</v>
      </c>
      <c r="N48" s="29"/>
      <c r="O48" s="29" t="n">
        <f aca="false">R48-Q48-P48</f>
        <v>175</v>
      </c>
      <c r="P48" s="29" t="n">
        <v>386</v>
      </c>
      <c r="Q48" s="29" t="n">
        <v>322</v>
      </c>
      <c r="R48" s="29" t="n">
        <v>883</v>
      </c>
      <c r="S48" s="31" t="n">
        <f aca="false">P48/(P48+Q48)*100</f>
        <v>54.5197740112994</v>
      </c>
    </row>
    <row r="49" customFormat="false" ht="12.8" hidden="false" customHeight="false" outlineLevel="0" collapsed="false">
      <c r="A49" s="7" t="n">
        <v>11</v>
      </c>
      <c r="B49" s="32" t="s">
        <v>71</v>
      </c>
      <c r="C49" s="32" t="n">
        <v>552</v>
      </c>
      <c r="D49" s="32" t="n">
        <v>490</v>
      </c>
      <c r="E49" s="32"/>
      <c r="F49" s="32" t="n">
        <f aca="false">C49-I49-L49</f>
        <v>121</v>
      </c>
      <c r="G49" s="32" t="n">
        <f aca="false">D49-J49-M49</f>
        <v>109</v>
      </c>
      <c r="H49" s="32" t="n">
        <f aca="false">E49-K49-N49</f>
        <v>0</v>
      </c>
      <c r="I49" s="32" t="n">
        <v>228</v>
      </c>
      <c r="J49" s="32" t="n">
        <v>230</v>
      </c>
      <c r="K49" s="32"/>
      <c r="L49" s="32" t="n">
        <v>203</v>
      </c>
      <c r="M49" s="32" t="n">
        <v>151</v>
      </c>
      <c r="N49" s="32"/>
      <c r="O49" s="32" t="n">
        <f aca="false">R49-Q49-P49</f>
        <v>230</v>
      </c>
      <c r="P49" s="32" t="n">
        <v>458</v>
      </c>
      <c r="Q49" s="32" t="n">
        <v>354</v>
      </c>
      <c r="R49" s="32" t="n">
        <v>1042</v>
      </c>
      <c r="S49" s="34" t="n">
        <f aca="false">P49/(P49+Q49)*100</f>
        <v>56.4039408866995</v>
      </c>
    </row>
    <row r="50" customFormat="false" ht="12.8" hidden="false" customHeight="false" outlineLevel="0" collapsed="false">
      <c r="A50" s="5" t="n">
        <v>11</v>
      </c>
      <c r="B50" s="29" t="s">
        <v>72</v>
      </c>
      <c r="C50" s="29" t="n">
        <v>332</v>
      </c>
      <c r="D50" s="29" t="n">
        <v>699</v>
      </c>
      <c r="E50" s="29"/>
      <c r="F50" s="29" t="n">
        <f aca="false">C50-I50-L50</f>
        <v>67</v>
      </c>
      <c r="G50" s="29" t="n">
        <f aca="false">D50-J50-M50</f>
        <v>87</v>
      </c>
      <c r="H50" s="29" t="n">
        <f aca="false">E50-K50-N50</f>
        <v>0</v>
      </c>
      <c r="I50" s="29" t="n">
        <v>177</v>
      </c>
      <c r="J50" s="29" t="n">
        <v>386</v>
      </c>
      <c r="K50" s="29"/>
      <c r="L50" s="29" t="n">
        <v>88</v>
      </c>
      <c r="M50" s="29" t="n">
        <v>226</v>
      </c>
      <c r="N50" s="29"/>
      <c r="O50" s="29" t="n">
        <f aca="false">R50-Q50-P50</f>
        <v>154</v>
      </c>
      <c r="P50" s="29" t="n">
        <v>563</v>
      </c>
      <c r="Q50" s="29" t="n">
        <v>314</v>
      </c>
      <c r="R50" s="29" t="n">
        <v>1031</v>
      </c>
      <c r="S50" s="31" t="n">
        <f aca="false">P50/(P50+Q50)*100</f>
        <v>64.1961231470924</v>
      </c>
    </row>
    <row r="51" customFormat="false" ht="12.8" hidden="false" customHeight="false" outlineLevel="0" collapsed="false">
      <c r="A51" s="7" t="n">
        <v>11</v>
      </c>
      <c r="B51" s="32" t="s">
        <v>73</v>
      </c>
      <c r="C51" s="32" t="n">
        <v>521</v>
      </c>
      <c r="D51" s="32" t="n">
        <v>500</v>
      </c>
      <c r="E51" s="32" t="n">
        <v>148</v>
      </c>
      <c r="F51" s="32" t="n">
        <f aca="false">C51-I51-L51</f>
        <v>122</v>
      </c>
      <c r="G51" s="32" t="n">
        <f aca="false">D51-J51-M51</f>
        <v>68</v>
      </c>
      <c r="H51" s="32" t="n">
        <f aca="false">E51-K51-N51</f>
        <v>79</v>
      </c>
      <c r="I51" s="32" t="n">
        <v>236</v>
      </c>
      <c r="J51" s="32" t="n">
        <v>259</v>
      </c>
      <c r="K51" s="32" t="n">
        <v>35</v>
      </c>
      <c r="L51" s="32" t="n">
        <v>163</v>
      </c>
      <c r="M51" s="32" t="n">
        <v>173</v>
      </c>
      <c r="N51" s="32" t="n">
        <v>34</v>
      </c>
      <c r="O51" s="32" t="n">
        <f aca="false">R51-Q51-P51</f>
        <v>269</v>
      </c>
      <c r="P51" s="32" t="n">
        <v>530</v>
      </c>
      <c r="Q51" s="32" t="n">
        <v>370</v>
      </c>
      <c r="R51" s="32" t="n">
        <v>1169</v>
      </c>
      <c r="S51" s="34" t="n">
        <f aca="false">P51/(P51+Q51)*100</f>
        <v>58.8888888888889</v>
      </c>
    </row>
    <row r="52" customFormat="false" ht="12.8" hidden="false" customHeight="false" outlineLevel="0" collapsed="false">
      <c r="A52" s="5" t="n">
        <v>11</v>
      </c>
      <c r="B52" s="29" t="s">
        <v>74</v>
      </c>
      <c r="C52" s="29" t="n">
        <v>350</v>
      </c>
      <c r="D52" s="29" t="n">
        <v>432</v>
      </c>
      <c r="E52" s="29"/>
      <c r="F52" s="29" t="n">
        <f aca="false">C52-I52-L52</f>
        <v>85</v>
      </c>
      <c r="G52" s="29" t="n">
        <f aca="false">D52-J52-M52</f>
        <v>71</v>
      </c>
      <c r="H52" s="29" t="n">
        <f aca="false">E52-K52-N52</f>
        <v>0</v>
      </c>
      <c r="I52" s="29" t="n">
        <v>175</v>
      </c>
      <c r="J52" s="29" t="n">
        <v>258</v>
      </c>
      <c r="K52" s="29"/>
      <c r="L52" s="29" t="n">
        <v>90</v>
      </c>
      <c r="M52" s="29" t="n">
        <v>103</v>
      </c>
      <c r="N52" s="29"/>
      <c r="O52" s="29" t="n">
        <f aca="false">R52-Q52-P52</f>
        <v>156</v>
      </c>
      <c r="P52" s="29" t="n">
        <v>433</v>
      </c>
      <c r="Q52" s="29" t="n">
        <v>193</v>
      </c>
      <c r="R52" s="29" t="n">
        <v>782</v>
      </c>
      <c r="S52" s="31" t="n">
        <f aca="false">P52/(P52+Q52)*100</f>
        <v>69.1693290734824</v>
      </c>
    </row>
    <row r="53" customFormat="false" ht="12.8" hidden="false" customHeight="false" outlineLevel="0" collapsed="false">
      <c r="A53" s="7" t="n">
        <v>11</v>
      </c>
      <c r="B53" s="32" t="s">
        <v>75</v>
      </c>
      <c r="C53" s="32" t="n">
        <v>533</v>
      </c>
      <c r="D53" s="32" t="n">
        <v>845</v>
      </c>
      <c r="E53" s="32" t="n">
        <v>124</v>
      </c>
      <c r="F53" s="32" t="n">
        <f aca="false">C53-I53-L53</f>
        <v>123</v>
      </c>
      <c r="G53" s="32" t="n">
        <f aca="false">D53-J53-M53</f>
        <v>142</v>
      </c>
      <c r="H53" s="32" t="n">
        <f aca="false">E53-K53-N53</f>
        <v>22</v>
      </c>
      <c r="I53" s="32" t="n">
        <v>239</v>
      </c>
      <c r="J53" s="32" t="n">
        <v>437</v>
      </c>
      <c r="K53" s="32" t="n">
        <v>52</v>
      </c>
      <c r="L53" s="32" t="n">
        <v>171</v>
      </c>
      <c r="M53" s="32" t="n">
        <v>266</v>
      </c>
      <c r="N53" s="32" t="n">
        <v>50</v>
      </c>
      <c r="O53" s="32" t="n">
        <f aca="false">R53-Q53-P53</f>
        <v>287</v>
      </c>
      <c r="P53" s="32" t="n">
        <v>728</v>
      </c>
      <c r="Q53" s="32" t="n">
        <v>487</v>
      </c>
      <c r="R53" s="32" t="n">
        <v>1502</v>
      </c>
      <c r="S53" s="34" t="n">
        <f aca="false">P53/(P53+Q53)*100</f>
        <v>59.917695473251</v>
      </c>
    </row>
    <row r="54" customFormat="false" ht="12.8" hidden="false" customHeight="false" outlineLevel="0" collapsed="false">
      <c r="A54" s="5" t="n">
        <v>11</v>
      </c>
      <c r="B54" s="29" t="s">
        <v>76</v>
      </c>
      <c r="C54" s="29" t="n">
        <v>398</v>
      </c>
      <c r="D54" s="29" t="n">
        <v>1187</v>
      </c>
      <c r="E54" s="29"/>
      <c r="F54" s="29" t="n">
        <f aca="false">C54-I54-L54</f>
        <v>91</v>
      </c>
      <c r="G54" s="29" t="n">
        <f aca="false">D54-J54-M54</f>
        <v>448</v>
      </c>
      <c r="H54" s="29" t="n">
        <f aca="false">E54-K54-N54</f>
        <v>0</v>
      </c>
      <c r="I54" s="29" t="n">
        <v>159</v>
      </c>
      <c r="J54" s="29" t="n">
        <v>331</v>
      </c>
      <c r="K54" s="29"/>
      <c r="L54" s="29" t="n">
        <v>148</v>
      </c>
      <c r="M54" s="29" t="n">
        <v>408</v>
      </c>
      <c r="N54" s="29"/>
      <c r="O54" s="29" t="n">
        <f aca="false">R54-Q54-P54</f>
        <v>539</v>
      </c>
      <c r="P54" s="29" t="n">
        <v>490</v>
      </c>
      <c r="Q54" s="29" t="n">
        <v>556</v>
      </c>
      <c r="R54" s="29" t="n">
        <v>1585</v>
      </c>
      <c r="S54" s="31" t="n">
        <f aca="false">P54/(P54+Q54)*100</f>
        <v>46.8451242829828</v>
      </c>
    </row>
    <row r="55" customFormat="false" ht="12.8" hidden="false" customHeight="false" outlineLevel="0" collapsed="false">
      <c r="A55" s="7" t="n">
        <v>28</v>
      </c>
      <c r="B55" s="32" t="s">
        <v>77</v>
      </c>
      <c r="C55" s="32" t="n">
        <v>344</v>
      </c>
      <c r="D55" s="32" t="n">
        <v>275</v>
      </c>
      <c r="E55" s="32" t="n">
        <v>99</v>
      </c>
      <c r="F55" s="32" t="n">
        <f aca="false">C55-I55-L55</f>
        <v>52</v>
      </c>
      <c r="G55" s="32" t="n">
        <f aca="false">D55-J55-M55</f>
        <v>93</v>
      </c>
      <c r="H55" s="32" t="n">
        <f aca="false">E55-K55-N55</f>
        <v>50</v>
      </c>
      <c r="I55" s="32" t="n">
        <v>120</v>
      </c>
      <c r="J55" s="32" t="n">
        <v>90</v>
      </c>
      <c r="K55" s="32" t="n">
        <v>33</v>
      </c>
      <c r="L55" s="32" t="n">
        <v>172</v>
      </c>
      <c r="M55" s="32" t="n">
        <v>92</v>
      </c>
      <c r="N55" s="32" t="n">
        <v>16</v>
      </c>
      <c r="O55" s="32" t="n">
        <f aca="false">R55-Q55-P55</f>
        <v>195</v>
      </c>
      <c r="P55" s="32" t="n">
        <v>243</v>
      </c>
      <c r="Q55" s="32" t="n">
        <v>280</v>
      </c>
      <c r="R55" s="32" t="n">
        <v>718</v>
      </c>
      <c r="S55" s="34" t="n">
        <f aca="false">P55/(P55+Q55)*100</f>
        <v>46.4627151051625</v>
      </c>
    </row>
    <row r="56" customFormat="false" ht="12.8" hidden="false" customHeight="false" outlineLevel="0" collapsed="false">
      <c r="A56" s="5" t="n">
        <v>28</v>
      </c>
      <c r="B56" s="29" t="s">
        <v>78</v>
      </c>
      <c r="C56" s="29" t="n">
        <v>223</v>
      </c>
      <c r="D56" s="29" t="n">
        <v>270</v>
      </c>
      <c r="E56" s="29"/>
      <c r="F56" s="29" t="n">
        <f aca="false">C56-I56-L56</f>
        <v>52</v>
      </c>
      <c r="G56" s="29" t="n">
        <f aca="false">D56-J56-M56</f>
        <v>66</v>
      </c>
      <c r="H56" s="29" t="n">
        <f aca="false">E56-K56-N56</f>
        <v>0</v>
      </c>
      <c r="I56" s="29" t="n">
        <v>96</v>
      </c>
      <c r="J56" s="29" t="n">
        <v>115</v>
      </c>
      <c r="K56" s="29"/>
      <c r="L56" s="29" t="n">
        <v>75</v>
      </c>
      <c r="M56" s="29" t="n">
        <v>89</v>
      </c>
      <c r="N56" s="29"/>
      <c r="O56" s="29" t="n">
        <f aca="false">R56-Q56-P56</f>
        <v>118</v>
      </c>
      <c r="P56" s="29" t="n">
        <v>211</v>
      </c>
      <c r="Q56" s="29" t="n">
        <v>164</v>
      </c>
      <c r="R56" s="29" t="n">
        <v>493</v>
      </c>
      <c r="S56" s="31" t="n">
        <f aca="false">P56/(P56+Q56)*100</f>
        <v>56.2666666666667</v>
      </c>
    </row>
    <row r="57" customFormat="false" ht="12.8" hidden="false" customHeight="false" outlineLevel="0" collapsed="false">
      <c r="A57" s="7" t="n">
        <v>28</v>
      </c>
      <c r="B57" s="32" t="s">
        <v>79</v>
      </c>
      <c r="C57" s="32" t="n">
        <v>175</v>
      </c>
      <c r="D57" s="32" t="n">
        <v>99</v>
      </c>
      <c r="E57" s="32" t="n">
        <v>88</v>
      </c>
      <c r="F57" s="32" t="n">
        <f aca="false">C57-I57-L57</f>
        <v>28</v>
      </c>
      <c r="G57" s="32" t="n">
        <f aca="false">D57-J57-M57</f>
        <v>13</v>
      </c>
      <c r="H57" s="32" t="n">
        <f aca="false">E57-K57-N57</f>
        <v>53</v>
      </c>
      <c r="I57" s="32" t="n">
        <v>84</v>
      </c>
      <c r="J57" s="32" t="n">
        <v>45</v>
      </c>
      <c r="K57" s="32" t="n">
        <v>19</v>
      </c>
      <c r="L57" s="32" t="n">
        <v>63</v>
      </c>
      <c r="M57" s="32" t="n">
        <v>41</v>
      </c>
      <c r="N57" s="32" t="n">
        <v>16</v>
      </c>
      <c r="O57" s="32" t="n">
        <f aca="false">R57-Q57-P57</f>
        <v>94</v>
      </c>
      <c r="P57" s="32" t="n">
        <v>148</v>
      </c>
      <c r="Q57" s="32" t="n">
        <v>120</v>
      </c>
      <c r="R57" s="32" t="n">
        <v>362</v>
      </c>
      <c r="S57" s="34" t="n">
        <f aca="false">P57/(P57+Q57)*100</f>
        <v>55.2238805970149</v>
      </c>
    </row>
    <row r="58" customFormat="false" ht="12.8" hidden="false" customHeight="false" outlineLevel="0" collapsed="false">
      <c r="A58" s="5" t="n">
        <v>28</v>
      </c>
      <c r="B58" s="29" t="s">
        <v>80</v>
      </c>
      <c r="C58" s="29" t="n">
        <v>300</v>
      </c>
      <c r="D58" s="29" t="n">
        <v>259</v>
      </c>
      <c r="E58" s="29" t="n">
        <v>27</v>
      </c>
      <c r="F58" s="29" t="n">
        <f aca="false">C58-I58-L58</f>
        <v>59</v>
      </c>
      <c r="G58" s="29" t="n">
        <f aca="false">D58-J58-M58</f>
        <v>108</v>
      </c>
      <c r="H58" s="29" t="n">
        <f aca="false">E58-K58-N58</f>
        <v>16</v>
      </c>
      <c r="I58" s="29" t="n">
        <v>126</v>
      </c>
      <c r="J58" s="29" t="n">
        <v>82</v>
      </c>
      <c r="K58" s="29" t="n">
        <v>6</v>
      </c>
      <c r="L58" s="29" t="n">
        <v>115</v>
      </c>
      <c r="M58" s="29" t="n">
        <v>69</v>
      </c>
      <c r="N58" s="29" t="n">
        <v>5</v>
      </c>
      <c r="O58" s="29" t="n">
        <f aca="false">R58-Q58-P58</f>
        <v>183</v>
      </c>
      <c r="P58" s="29" t="n">
        <v>214</v>
      </c>
      <c r="Q58" s="29" t="n">
        <v>189</v>
      </c>
      <c r="R58" s="29" t="n">
        <v>586</v>
      </c>
      <c r="S58" s="31" t="n">
        <f aca="false">P58/(P58+Q58)*100</f>
        <v>53.1017369727047</v>
      </c>
    </row>
    <row r="59" customFormat="false" ht="12.8" hidden="false" customHeight="false" outlineLevel="0" collapsed="false">
      <c r="A59" s="7" t="n">
        <v>28</v>
      </c>
      <c r="B59" s="32" t="s">
        <v>81</v>
      </c>
      <c r="C59" s="32" t="n">
        <v>592</v>
      </c>
      <c r="D59" s="32" t="n">
        <v>308</v>
      </c>
      <c r="E59" s="32" t="n">
        <v>39</v>
      </c>
      <c r="F59" s="32" t="n">
        <f aca="false">C59-I59-L59</f>
        <v>109</v>
      </c>
      <c r="G59" s="32" t="n">
        <f aca="false">D59-J59-M59</f>
        <v>129</v>
      </c>
      <c r="H59" s="32" t="n">
        <f aca="false">E59-K59-N59</f>
        <v>23</v>
      </c>
      <c r="I59" s="32" t="n">
        <v>279</v>
      </c>
      <c r="J59" s="32" t="n">
        <v>98</v>
      </c>
      <c r="K59" s="32" t="n">
        <v>9</v>
      </c>
      <c r="L59" s="32" t="n">
        <v>204</v>
      </c>
      <c r="M59" s="32" t="n">
        <v>81</v>
      </c>
      <c r="N59" s="32" t="n">
        <v>7</v>
      </c>
      <c r="O59" s="32" t="n">
        <f aca="false">R59-Q59-P59</f>
        <v>261</v>
      </c>
      <c r="P59" s="32" t="n">
        <v>386</v>
      </c>
      <c r="Q59" s="32" t="n">
        <v>292</v>
      </c>
      <c r="R59" s="32" t="n">
        <v>939</v>
      </c>
      <c r="S59" s="34" t="n">
        <f aca="false">P59/(P59+Q59)*100</f>
        <v>56.9321533923304</v>
      </c>
    </row>
    <row r="60" customFormat="false" ht="12.8" hidden="false" customHeight="false" outlineLevel="0" collapsed="false">
      <c r="A60" s="5" t="n">
        <v>75</v>
      </c>
      <c r="B60" s="29" t="s">
        <v>82</v>
      </c>
      <c r="C60" s="29" t="n">
        <v>194</v>
      </c>
      <c r="D60" s="29" t="n">
        <v>106</v>
      </c>
      <c r="E60" s="29" t="n">
        <v>24</v>
      </c>
      <c r="F60" s="29" t="n">
        <f aca="false">C60-I60-L60</f>
        <v>43</v>
      </c>
      <c r="G60" s="29" t="n">
        <f aca="false">D60-J60-M60</f>
        <v>29</v>
      </c>
      <c r="H60" s="29" t="n">
        <f aca="false">E60-K60-N60</f>
        <v>12</v>
      </c>
      <c r="I60" s="29" t="n">
        <v>95</v>
      </c>
      <c r="J60" s="29" t="n">
        <v>51</v>
      </c>
      <c r="K60" s="29" t="n">
        <v>4</v>
      </c>
      <c r="L60" s="29" t="n">
        <v>56</v>
      </c>
      <c r="M60" s="29" t="n">
        <v>26</v>
      </c>
      <c r="N60" s="29" t="n">
        <v>8</v>
      </c>
      <c r="O60" s="29" t="n">
        <f aca="false">R60-Q60-P60</f>
        <v>84</v>
      </c>
      <c r="P60" s="29" t="n">
        <v>150</v>
      </c>
      <c r="Q60" s="29" t="n">
        <v>90</v>
      </c>
      <c r="R60" s="29" t="n">
        <v>324</v>
      </c>
      <c r="S60" s="31" t="n">
        <f aca="false">P60/(P60+Q60)*100</f>
        <v>62.5</v>
      </c>
    </row>
    <row r="61" customFormat="false" ht="12.8" hidden="false" customHeight="false" outlineLevel="0" collapsed="false">
      <c r="A61" s="7" t="n">
        <v>75</v>
      </c>
      <c r="B61" s="32" t="s">
        <v>83</v>
      </c>
      <c r="C61" s="32" t="n">
        <v>484</v>
      </c>
      <c r="D61" s="32" t="n">
        <v>393</v>
      </c>
      <c r="E61" s="32" t="n">
        <v>83</v>
      </c>
      <c r="F61" s="32" t="n">
        <f aca="false">C61-I61-L61</f>
        <v>114</v>
      </c>
      <c r="G61" s="32" t="n">
        <f aca="false">D61-J61-M61</f>
        <v>191</v>
      </c>
      <c r="H61" s="32" t="n">
        <f aca="false">E61-K61-N61</f>
        <v>33</v>
      </c>
      <c r="I61" s="32" t="n">
        <v>190</v>
      </c>
      <c r="J61" s="32" t="n">
        <v>76</v>
      </c>
      <c r="K61" s="32" t="n">
        <v>30</v>
      </c>
      <c r="L61" s="32" t="n">
        <v>180</v>
      </c>
      <c r="M61" s="32" t="n">
        <v>126</v>
      </c>
      <c r="N61" s="32" t="n">
        <v>20</v>
      </c>
      <c r="O61" s="32" t="n">
        <f aca="false">R61-Q61-P61</f>
        <v>338</v>
      </c>
      <c r="P61" s="32" t="n">
        <v>296</v>
      </c>
      <c r="Q61" s="32" t="n">
        <v>326</v>
      </c>
      <c r="R61" s="32" t="n">
        <v>960</v>
      </c>
      <c r="S61" s="34" t="n">
        <f aca="false">P61/(P61+Q61)*100</f>
        <v>47.588424437299</v>
      </c>
    </row>
    <row r="62" customFormat="false" ht="12.8" hidden="false" customHeight="false" outlineLevel="0" collapsed="false">
      <c r="A62" s="5" t="n">
        <v>75</v>
      </c>
      <c r="B62" s="29" t="s">
        <v>84</v>
      </c>
      <c r="C62" s="29" t="n">
        <v>353</v>
      </c>
      <c r="D62" s="29" t="n">
        <v>92</v>
      </c>
      <c r="E62" s="29"/>
      <c r="F62" s="29" t="n">
        <f aca="false">C62-I62-L62</f>
        <v>68</v>
      </c>
      <c r="G62" s="29" t="n">
        <f aca="false">D62-J62-M62</f>
        <v>26</v>
      </c>
      <c r="H62" s="29" t="n">
        <f aca="false">E62-K62-N62</f>
        <v>0</v>
      </c>
      <c r="I62" s="29" t="n">
        <v>178</v>
      </c>
      <c r="J62" s="29" t="n">
        <v>27</v>
      </c>
      <c r="K62" s="29"/>
      <c r="L62" s="29" t="n">
        <v>107</v>
      </c>
      <c r="M62" s="29" t="n">
        <v>39</v>
      </c>
      <c r="N62" s="29"/>
      <c r="O62" s="29" t="n">
        <f aca="false">R62-Q62-P62</f>
        <v>94</v>
      </c>
      <c r="P62" s="29" t="n">
        <v>205</v>
      </c>
      <c r="Q62" s="29" t="n">
        <v>146</v>
      </c>
      <c r="R62" s="29" t="n">
        <v>445</v>
      </c>
      <c r="S62" s="31" t="n">
        <f aca="false">P62/(P62+Q62)*100</f>
        <v>58.4045584045584</v>
      </c>
    </row>
    <row r="63" customFormat="false" ht="12.8" hidden="false" customHeight="false" outlineLevel="0" collapsed="false">
      <c r="A63" s="7" t="n">
        <v>75</v>
      </c>
      <c r="B63" s="32" t="s">
        <v>85</v>
      </c>
      <c r="C63" s="32" t="n">
        <v>194</v>
      </c>
      <c r="D63" s="32" t="n">
        <v>187</v>
      </c>
      <c r="E63" s="32"/>
      <c r="F63" s="32" t="n">
        <f aca="false">C63-I63-L63</f>
        <v>62</v>
      </c>
      <c r="G63" s="32" t="n">
        <f aca="false">D63-J63-M63</f>
        <v>68</v>
      </c>
      <c r="H63" s="32" t="n">
        <f aca="false">E63-K63-N63</f>
        <v>0</v>
      </c>
      <c r="I63" s="32" t="n">
        <v>60</v>
      </c>
      <c r="J63" s="32" t="n">
        <v>54</v>
      </c>
      <c r="K63" s="32"/>
      <c r="L63" s="32" t="n">
        <v>72</v>
      </c>
      <c r="M63" s="32" t="n">
        <v>65</v>
      </c>
      <c r="N63" s="32"/>
      <c r="O63" s="32" t="n">
        <f aca="false">R63-Q63-P63</f>
        <v>130</v>
      </c>
      <c r="P63" s="32" t="n">
        <v>114</v>
      </c>
      <c r="Q63" s="32" t="n">
        <v>137</v>
      </c>
      <c r="R63" s="32" t="n">
        <v>381</v>
      </c>
      <c r="S63" s="34" t="n">
        <f aca="false">P63/(P63+Q63)*100</f>
        <v>45.4183266932271</v>
      </c>
    </row>
    <row r="64" customFormat="false" ht="12.8" hidden="false" customHeight="false" outlineLevel="0" collapsed="false">
      <c r="A64" s="5" t="n">
        <v>75</v>
      </c>
      <c r="B64" s="29" t="s">
        <v>86</v>
      </c>
      <c r="C64" s="29" t="n">
        <v>350</v>
      </c>
      <c r="D64" s="29" t="n">
        <v>116</v>
      </c>
      <c r="E64" s="29" t="n">
        <v>90</v>
      </c>
      <c r="F64" s="29" t="n">
        <f aca="false">C64-I64-L64</f>
        <v>55</v>
      </c>
      <c r="G64" s="29" t="n">
        <f aca="false">D64-J64-M64</f>
        <v>40</v>
      </c>
      <c r="H64" s="29" t="n">
        <f aca="false">E64-K64-N64</f>
        <v>43</v>
      </c>
      <c r="I64" s="29" t="n">
        <v>167</v>
      </c>
      <c r="J64" s="29" t="n">
        <v>43</v>
      </c>
      <c r="K64" s="29" t="n">
        <v>33</v>
      </c>
      <c r="L64" s="29" t="n">
        <v>128</v>
      </c>
      <c r="M64" s="29" t="n">
        <v>33</v>
      </c>
      <c r="N64" s="29" t="n">
        <v>14</v>
      </c>
      <c r="O64" s="29" t="n">
        <f aca="false">R64-Q64-P64</f>
        <v>138</v>
      </c>
      <c r="P64" s="29" t="n">
        <v>243</v>
      </c>
      <c r="Q64" s="29" t="n">
        <v>175</v>
      </c>
      <c r="R64" s="29" t="n">
        <v>556</v>
      </c>
      <c r="S64" s="31" t="n">
        <f aca="false">P64/(P64+Q64)*100</f>
        <v>58.133971291866</v>
      </c>
    </row>
    <row r="65" customFormat="false" ht="12.8" hidden="false" customHeight="false" outlineLevel="0" collapsed="false">
      <c r="A65" s="7" t="n">
        <v>75</v>
      </c>
      <c r="B65" s="32" t="s">
        <v>87</v>
      </c>
      <c r="C65" s="32" t="n">
        <v>170</v>
      </c>
      <c r="D65" s="32" t="n">
        <v>80</v>
      </c>
      <c r="E65" s="32"/>
      <c r="F65" s="32" t="n">
        <f aca="false">C65-I65-L65</f>
        <v>68</v>
      </c>
      <c r="G65" s="32" t="n">
        <f aca="false">D65-J65-M65</f>
        <v>26</v>
      </c>
      <c r="H65" s="32" t="n">
        <f aca="false">E65-K65-N65</f>
        <v>0</v>
      </c>
      <c r="I65" s="32" t="n">
        <v>54</v>
      </c>
      <c r="J65" s="32" t="n">
        <v>35</v>
      </c>
      <c r="K65" s="32"/>
      <c r="L65" s="32" t="n">
        <v>48</v>
      </c>
      <c r="M65" s="32" t="n">
        <v>19</v>
      </c>
      <c r="N65" s="32"/>
      <c r="O65" s="32" t="n">
        <f aca="false">R65-Q65-P65</f>
        <v>94</v>
      </c>
      <c r="P65" s="32" t="n">
        <v>89</v>
      </c>
      <c r="Q65" s="32" t="n">
        <v>67</v>
      </c>
      <c r="R65" s="32" t="n">
        <v>250</v>
      </c>
      <c r="S65" s="34" t="n">
        <f aca="false">P65/(P65+Q65)*100</f>
        <v>57.0512820512821</v>
      </c>
    </row>
    <row r="66" customFormat="false" ht="12.8" hidden="false" customHeight="false" outlineLevel="0" collapsed="false">
      <c r="A66" s="5" t="n">
        <v>75</v>
      </c>
      <c r="B66" s="29" t="s">
        <v>88</v>
      </c>
      <c r="C66" s="29" t="n">
        <v>119</v>
      </c>
      <c r="D66" s="29"/>
      <c r="E66" s="29"/>
      <c r="F66" s="29" t="n">
        <f aca="false">C66-I66-L66</f>
        <v>21</v>
      </c>
      <c r="G66" s="29" t="n">
        <f aca="false">D66-J66-M66</f>
        <v>0</v>
      </c>
      <c r="H66" s="29" t="n">
        <f aca="false">E66-K66-N66</f>
        <v>0</v>
      </c>
      <c r="I66" s="29" t="n">
        <v>61</v>
      </c>
      <c r="J66" s="29"/>
      <c r="K66" s="29"/>
      <c r="L66" s="29" t="n">
        <v>37</v>
      </c>
      <c r="M66" s="29"/>
      <c r="N66" s="29"/>
      <c r="O66" s="29" t="n">
        <f aca="false">R66-Q66-P66</f>
        <v>21</v>
      </c>
      <c r="P66" s="29" t="n">
        <v>61</v>
      </c>
      <c r="Q66" s="29" t="n">
        <v>37</v>
      </c>
      <c r="R66" s="29" t="n">
        <v>119</v>
      </c>
      <c r="S66" s="31" t="n">
        <f aca="false">P66/(P66+Q66)*100</f>
        <v>62.2448979591837</v>
      </c>
    </row>
    <row r="67" customFormat="false" ht="12.8" hidden="false" customHeight="false" outlineLevel="0" collapsed="false">
      <c r="A67" s="7" t="n">
        <v>75</v>
      </c>
      <c r="B67" s="32" t="s">
        <v>89</v>
      </c>
      <c r="C67" s="32" t="n">
        <v>253</v>
      </c>
      <c r="D67" s="32" t="n">
        <v>203</v>
      </c>
      <c r="E67" s="32" t="n">
        <v>26</v>
      </c>
      <c r="F67" s="32" t="n">
        <f aca="false">C67-I67-L67</f>
        <v>69</v>
      </c>
      <c r="G67" s="32" t="n">
        <f aca="false">D67-J67-M67</f>
        <v>95</v>
      </c>
      <c r="H67" s="32" t="n">
        <f aca="false">E67-K67-N67</f>
        <v>6</v>
      </c>
      <c r="I67" s="32" t="n">
        <v>90</v>
      </c>
      <c r="J67" s="32" t="n">
        <v>69</v>
      </c>
      <c r="K67" s="32" t="n">
        <v>6</v>
      </c>
      <c r="L67" s="32" t="n">
        <v>94</v>
      </c>
      <c r="M67" s="32" t="n">
        <v>39</v>
      </c>
      <c r="N67" s="32" t="n">
        <v>14</v>
      </c>
      <c r="O67" s="32" t="n">
        <f aca="false">R67-Q67-P67</f>
        <v>170</v>
      </c>
      <c r="P67" s="32" t="n">
        <v>165</v>
      </c>
      <c r="Q67" s="32" t="n">
        <v>147</v>
      </c>
      <c r="R67" s="32" t="n">
        <v>482</v>
      </c>
      <c r="S67" s="34" t="n">
        <f aca="false">P67/(P67+Q67)*100</f>
        <v>52.8846153846154</v>
      </c>
    </row>
    <row r="68" customFormat="false" ht="12.8" hidden="false" customHeight="false" outlineLevel="0" collapsed="false">
      <c r="A68" s="5" t="n">
        <v>75</v>
      </c>
      <c r="B68" s="29" t="s">
        <v>90</v>
      </c>
      <c r="C68" s="29" t="n">
        <v>203</v>
      </c>
      <c r="D68" s="29" t="n">
        <v>237</v>
      </c>
      <c r="E68" s="29"/>
      <c r="F68" s="29" t="n">
        <f aca="false">C68-I68-L68</f>
        <v>52</v>
      </c>
      <c r="G68" s="29" t="n">
        <f aca="false">D68-J68-M68</f>
        <v>137</v>
      </c>
      <c r="H68" s="29" t="n">
        <f aca="false">E68-K68-N68</f>
        <v>0</v>
      </c>
      <c r="I68" s="29" t="n">
        <v>70</v>
      </c>
      <c r="J68" s="29" t="n">
        <v>47</v>
      </c>
      <c r="K68" s="29"/>
      <c r="L68" s="29" t="n">
        <v>81</v>
      </c>
      <c r="M68" s="29" t="n">
        <v>53</v>
      </c>
      <c r="N68" s="29"/>
      <c r="O68" s="29" t="n">
        <f aca="false">R68-Q68-P68</f>
        <v>189</v>
      </c>
      <c r="P68" s="29" t="n">
        <v>117</v>
      </c>
      <c r="Q68" s="29" t="n">
        <v>134</v>
      </c>
      <c r="R68" s="29" t="n">
        <v>440</v>
      </c>
      <c r="S68" s="31" t="n">
        <f aca="false">P68/(P68+Q68)*100</f>
        <v>46.6135458167331</v>
      </c>
    </row>
    <row r="69" customFormat="false" ht="12.8" hidden="false" customHeight="false" outlineLevel="0" collapsed="false">
      <c r="A69" s="7" t="n">
        <v>75</v>
      </c>
      <c r="B69" s="32" t="s">
        <v>91</v>
      </c>
      <c r="C69" s="32" t="n">
        <v>377</v>
      </c>
      <c r="D69" s="32" t="n">
        <v>157</v>
      </c>
      <c r="E69" s="32"/>
      <c r="F69" s="32" t="n">
        <f aca="false">C69-I69-L69</f>
        <v>93</v>
      </c>
      <c r="G69" s="32" t="n">
        <f aca="false">D69-J69-M69</f>
        <v>106</v>
      </c>
      <c r="H69" s="32" t="n">
        <f aca="false">E69-K69-N69</f>
        <v>0</v>
      </c>
      <c r="I69" s="32" t="n">
        <v>151</v>
      </c>
      <c r="J69" s="32" t="n">
        <v>32</v>
      </c>
      <c r="K69" s="32"/>
      <c r="L69" s="32" t="n">
        <v>133</v>
      </c>
      <c r="M69" s="32" t="n">
        <v>19</v>
      </c>
      <c r="N69" s="32"/>
      <c r="O69" s="32" t="n">
        <f aca="false">R69-Q69-P69</f>
        <v>199</v>
      </c>
      <c r="P69" s="32" t="n">
        <v>183</v>
      </c>
      <c r="Q69" s="32" t="n">
        <v>152</v>
      </c>
      <c r="R69" s="32" t="n">
        <v>534</v>
      </c>
      <c r="S69" s="34" t="n">
        <f aca="false">P69/(P69+Q69)*100</f>
        <v>54.6268656716418</v>
      </c>
    </row>
    <row r="70" customFormat="false" ht="12.8" hidden="false" customHeight="false" outlineLevel="0" collapsed="false">
      <c r="A70" s="5" t="n">
        <v>75</v>
      </c>
      <c r="B70" s="29" t="s">
        <v>92</v>
      </c>
      <c r="C70" s="29" t="n">
        <v>220</v>
      </c>
      <c r="D70" s="29" t="n">
        <v>142</v>
      </c>
      <c r="E70" s="29" t="n">
        <v>75</v>
      </c>
      <c r="F70" s="29" t="n">
        <f aca="false">C70-I70-L70</f>
        <v>38</v>
      </c>
      <c r="G70" s="29" t="n">
        <f aca="false">D70-J70-M70</f>
        <v>57</v>
      </c>
      <c r="H70" s="29" t="n">
        <f aca="false">E70-K70-N70</f>
        <v>27</v>
      </c>
      <c r="I70" s="29" t="n">
        <v>95</v>
      </c>
      <c r="J70" s="29" t="n">
        <v>46</v>
      </c>
      <c r="K70" s="29" t="n">
        <v>23</v>
      </c>
      <c r="L70" s="29" t="n">
        <v>87</v>
      </c>
      <c r="M70" s="29" t="n">
        <v>39</v>
      </c>
      <c r="N70" s="29" t="n">
        <v>25</v>
      </c>
      <c r="O70" s="29" t="n">
        <f aca="false">R70-Q70-P70</f>
        <v>122</v>
      </c>
      <c r="P70" s="29" t="n">
        <v>164</v>
      </c>
      <c r="Q70" s="29" t="n">
        <v>151</v>
      </c>
      <c r="R70" s="29" t="n">
        <v>437</v>
      </c>
      <c r="S70" s="31" t="n">
        <f aca="false">P70/(P70+Q70)*100</f>
        <v>52.0634920634921</v>
      </c>
    </row>
    <row r="71" customFormat="false" ht="12.8" hidden="false" customHeight="false" outlineLevel="0" collapsed="false">
      <c r="A71" s="7" t="n">
        <v>75</v>
      </c>
      <c r="B71" s="32" t="s">
        <v>93</v>
      </c>
      <c r="C71" s="32" t="n">
        <v>167</v>
      </c>
      <c r="D71" s="32" t="n">
        <v>192</v>
      </c>
      <c r="E71" s="32" t="n">
        <v>110</v>
      </c>
      <c r="F71" s="32" t="n">
        <f aca="false">C71-I71-L71</f>
        <v>46</v>
      </c>
      <c r="G71" s="32" t="n">
        <f aca="false">D71-J71-M71</f>
        <v>105</v>
      </c>
      <c r="H71" s="32" t="n">
        <f aca="false">E71-K71-N71</f>
        <v>40</v>
      </c>
      <c r="I71" s="32" t="n">
        <v>53</v>
      </c>
      <c r="J71" s="32" t="n">
        <v>30</v>
      </c>
      <c r="K71" s="32" t="n">
        <v>35</v>
      </c>
      <c r="L71" s="32" t="n">
        <v>68</v>
      </c>
      <c r="M71" s="32" t="n">
        <v>57</v>
      </c>
      <c r="N71" s="32" t="n">
        <v>35</v>
      </c>
      <c r="O71" s="32" t="n">
        <f aca="false">R71-Q71-P71</f>
        <v>191</v>
      </c>
      <c r="P71" s="32" t="n">
        <v>118</v>
      </c>
      <c r="Q71" s="32" t="n">
        <v>160</v>
      </c>
      <c r="R71" s="32" t="n">
        <v>469</v>
      </c>
      <c r="S71" s="34" t="n">
        <f aca="false">P71/(P71+Q71)*100</f>
        <v>42.4460431654676</v>
      </c>
    </row>
    <row r="72" customFormat="false" ht="12.8" hidden="false" customHeight="false" outlineLevel="0" collapsed="false">
      <c r="A72" s="5" t="n">
        <v>76</v>
      </c>
      <c r="B72" s="29" t="s">
        <v>94</v>
      </c>
      <c r="C72" s="29" t="n">
        <v>218</v>
      </c>
      <c r="D72" s="29" t="n">
        <v>66</v>
      </c>
      <c r="E72" s="29"/>
      <c r="F72" s="29" t="n">
        <f aca="false">C72-I72-L72</f>
        <v>44</v>
      </c>
      <c r="G72" s="29" t="n">
        <f aca="false">D72-J72-M72</f>
        <v>24</v>
      </c>
      <c r="H72" s="29" t="n">
        <f aca="false">E72-K72-N72</f>
        <v>0</v>
      </c>
      <c r="I72" s="29" t="n">
        <v>88</v>
      </c>
      <c r="J72" s="29" t="n">
        <v>26</v>
      </c>
      <c r="K72" s="29"/>
      <c r="L72" s="29" t="n">
        <v>86</v>
      </c>
      <c r="M72" s="29" t="n">
        <v>16</v>
      </c>
      <c r="N72" s="29"/>
      <c r="O72" s="29" t="n">
        <f aca="false">R72-Q72-P72</f>
        <v>68</v>
      </c>
      <c r="P72" s="29" t="n">
        <v>114</v>
      </c>
      <c r="Q72" s="29" t="n">
        <v>102</v>
      </c>
      <c r="R72" s="29" t="n">
        <v>284</v>
      </c>
      <c r="S72" s="31" t="n">
        <f aca="false">P72/(P72+Q72)*100</f>
        <v>52.7777777777778</v>
      </c>
    </row>
    <row r="73" customFormat="false" ht="12.8" hidden="false" customHeight="false" outlineLevel="0" collapsed="false">
      <c r="A73" s="7" t="n">
        <v>76</v>
      </c>
      <c r="B73" s="32" t="s">
        <v>95</v>
      </c>
      <c r="C73" s="32" t="n">
        <v>365</v>
      </c>
      <c r="D73" s="32" t="n">
        <v>89</v>
      </c>
      <c r="E73" s="32" t="n">
        <v>64</v>
      </c>
      <c r="F73" s="32" t="n">
        <f aca="false">C73-I73-L73</f>
        <v>95</v>
      </c>
      <c r="G73" s="32" t="n">
        <f aca="false">D73-J73-M73</f>
        <v>10</v>
      </c>
      <c r="H73" s="32" t="n">
        <f aca="false">E73-K73-N73</f>
        <v>29</v>
      </c>
      <c r="I73" s="32" t="n">
        <v>121</v>
      </c>
      <c r="J73" s="32" t="n">
        <v>38</v>
      </c>
      <c r="K73" s="32" t="n">
        <v>25</v>
      </c>
      <c r="L73" s="32" t="n">
        <v>149</v>
      </c>
      <c r="M73" s="32" t="n">
        <v>41</v>
      </c>
      <c r="N73" s="32" t="n">
        <v>10</v>
      </c>
      <c r="O73" s="32" t="n">
        <f aca="false">R73-Q73-P73</f>
        <v>134</v>
      </c>
      <c r="P73" s="32" t="n">
        <v>184</v>
      </c>
      <c r="Q73" s="32" t="n">
        <v>200</v>
      </c>
      <c r="R73" s="32" t="n">
        <v>518</v>
      </c>
      <c r="S73" s="34" t="n">
        <f aca="false">P73/(P73+Q73)*100</f>
        <v>47.9166666666667</v>
      </c>
    </row>
    <row r="74" customFormat="false" ht="12.8" hidden="false" customHeight="false" outlineLevel="0" collapsed="false">
      <c r="A74" s="5" t="n">
        <v>76</v>
      </c>
      <c r="B74" s="29" t="s">
        <v>96</v>
      </c>
      <c r="C74" s="29" t="n">
        <v>403</v>
      </c>
      <c r="D74" s="29" t="n">
        <v>211</v>
      </c>
      <c r="E74" s="29" t="n">
        <v>33</v>
      </c>
      <c r="F74" s="29" t="n">
        <f aca="false">C74-I74-L74</f>
        <v>95</v>
      </c>
      <c r="G74" s="29" t="n">
        <f aca="false">D74-J74-M74</f>
        <v>46</v>
      </c>
      <c r="H74" s="29" t="n">
        <f aca="false">E74-K74-N74</f>
        <v>12</v>
      </c>
      <c r="I74" s="29" t="n">
        <v>147</v>
      </c>
      <c r="J74" s="29" t="n">
        <v>62</v>
      </c>
      <c r="K74" s="29" t="n">
        <v>13</v>
      </c>
      <c r="L74" s="29" t="n">
        <v>161</v>
      </c>
      <c r="M74" s="29" t="n">
        <v>103</v>
      </c>
      <c r="N74" s="29" t="n">
        <v>8</v>
      </c>
      <c r="O74" s="29" t="n">
        <f aca="false">R74-Q74-P74</f>
        <v>153</v>
      </c>
      <c r="P74" s="29" t="n">
        <v>222</v>
      </c>
      <c r="Q74" s="29" t="n">
        <v>272</v>
      </c>
      <c r="R74" s="29" t="n">
        <v>647</v>
      </c>
      <c r="S74" s="31" t="n">
        <f aca="false">P74/(P74+Q74)*100</f>
        <v>44.9392712550607</v>
      </c>
    </row>
    <row r="75" customFormat="false" ht="12.8" hidden="false" customHeight="false" outlineLevel="0" collapsed="false">
      <c r="A75" s="7" t="n">
        <v>76</v>
      </c>
      <c r="B75" s="32" t="s">
        <v>97</v>
      </c>
      <c r="C75" s="32" t="n">
        <v>86</v>
      </c>
      <c r="D75" s="32" t="n">
        <v>22</v>
      </c>
      <c r="E75" s="32"/>
      <c r="F75" s="32" t="n">
        <f aca="false">C75-I75-L75</f>
        <v>16</v>
      </c>
      <c r="G75" s="32" t="n">
        <f aca="false">D75-J75-M75</f>
        <v>0</v>
      </c>
      <c r="H75" s="32" t="n">
        <f aca="false">E75-K75-N75</f>
        <v>0</v>
      </c>
      <c r="I75" s="32" t="n">
        <v>30</v>
      </c>
      <c r="J75" s="32" t="n">
        <v>11</v>
      </c>
      <c r="K75" s="32"/>
      <c r="L75" s="32" t="n">
        <v>40</v>
      </c>
      <c r="M75" s="32" t="n">
        <v>11</v>
      </c>
      <c r="N75" s="32"/>
      <c r="O75" s="32" t="n">
        <f aca="false">R75-Q75-P75</f>
        <v>16</v>
      </c>
      <c r="P75" s="32" t="n">
        <v>41</v>
      </c>
      <c r="Q75" s="32" t="n">
        <v>51</v>
      </c>
      <c r="R75" s="32" t="n">
        <v>108</v>
      </c>
      <c r="S75" s="34" t="n">
        <f aca="false">P75/(P75+Q75)*100</f>
        <v>44.5652173913043</v>
      </c>
    </row>
    <row r="76" customFormat="false" ht="12.8" hidden="false" customHeight="false" outlineLevel="0" collapsed="false">
      <c r="A76" s="5" t="n">
        <v>76</v>
      </c>
      <c r="B76" s="29" t="s">
        <v>98</v>
      </c>
      <c r="C76" s="29" t="n">
        <v>260</v>
      </c>
      <c r="D76" s="29" t="n">
        <v>135</v>
      </c>
      <c r="E76" s="29" t="n">
        <v>32</v>
      </c>
      <c r="F76" s="29" t="n">
        <f aca="false">C76-I76-L76</f>
        <v>46</v>
      </c>
      <c r="G76" s="29" t="n">
        <f aca="false">D76-J76-M76</f>
        <v>43</v>
      </c>
      <c r="H76" s="29" t="n">
        <f aca="false">E76-K76-N76</f>
        <v>8</v>
      </c>
      <c r="I76" s="29" t="n">
        <v>118</v>
      </c>
      <c r="J76" s="29" t="n">
        <v>67</v>
      </c>
      <c r="K76" s="29" t="n">
        <v>7</v>
      </c>
      <c r="L76" s="29" t="n">
        <v>96</v>
      </c>
      <c r="M76" s="29" t="n">
        <v>25</v>
      </c>
      <c r="N76" s="29" t="n">
        <v>17</v>
      </c>
      <c r="O76" s="29" t="n">
        <f aca="false">R76-Q76-P76</f>
        <v>97</v>
      </c>
      <c r="P76" s="29" t="n">
        <v>192</v>
      </c>
      <c r="Q76" s="29" t="n">
        <v>138</v>
      </c>
      <c r="R76" s="29" t="n">
        <v>427</v>
      </c>
      <c r="S76" s="31" t="n">
        <f aca="false">P76/(P76+Q76)*100</f>
        <v>58.1818181818182</v>
      </c>
    </row>
    <row r="77" customFormat="false" ht="12.8" hidden="false" customHeight="false" outlineLevel="0" collapsed="false">
      <c r="A77" s="7" t="n">
        <v>76</v>
      </c>
      <c r="B77" s="32" t="s">
        <v>99</v>
      </c>
      <c r="C77" s="32" t="n">
        <v>155</v>
      </c>
      <c r="D77" s="32" t="n">
        <v>34</v>
      </c>
      <c r="E77" s="32"/>
      <c r="F77" s="32" t="n">
        <f aca="false">C77-I77-L77</f>
        <v>49</v>
      </c>
      <c r="G77" s="32" t="n">
        <f aca="false">D77-J77-M77</f>
        <v>17</v>
      </c>
      <c r="H77" s="32" t="n">
        <f aca="false">E77-K77-N77</f>
        <v>0</v>
      </c>
      <c r="I77" s="32" t="n">
        <v>64</v>
      </c>
      <c r="J77" s="32" t="n">
        <v>5</v>
      </c>
      <c r="K77" s="32"/>
      <c r="L77" s="32" t="n">
        <v>42</v>
      </c>
      <c r="M77" s="32" t="n">
        <v>12</v>
      </c>
      <c r="N77" s="32"/>
      <c r="O77" s="32" t="n">
        <f aca="false">R77-Q77-P77</f>
        <v>66</v>
      </c>
      <c r="P77" s="32" t="n">
        <v>69</v>
      </c>
      <c r="Q77" s="32" t="n">
        <v>54</v>
      </c>
      <c r="R77" s="32" t="n">
        <v>189</v>
      </c>
      <c r="S77" s="34" t="n">
        <f aca="false">P77/(P77+Q77)*100</f>
        <v>56.0975609756098</v>
      </c>
    </row>
    <row r="78" customFormat="false" ht="12.8" hidden="false" customHeight="false" outlineLevel="0" collapsed="false">
      <c r="A78" s="5" t="n">
        <v>76</v>
      </c>
      <c r="B78" s="29" t="s">
        <v>100</v>
      </c>
      <c r="C78" s="29" t="n">
        <v>118</v>
      </c>
      <c r="D78" s="29" t="n">
        <v>26</v>
      </c>
      <c r="E78" s="29"/>
      <c r="F78" s="29" t="n">
        <f aca="false">C78-I78-L78</f>
        <v>29</v>
      </c>
      <c r="G78" s="29" t="n">
        <f aca="false">D78-J78-M78</f>
        <v>11</v>
      </c>
      <c r="H78" s="29" t="n">
        <f aca="false">E78-K78-N78</f>
        <v>0</v>
      </c>
      <c r="I78" s="29" t="n">
        <v>63</v>
      </c>
      <c r="J78" s="29" t="n">
        <v>5</v>
      </c>
      <c r="K78" s="29"/>
      <c r="L78" s="29" t="n">
        <v>26</v>
      </c>
      <c r="M78" s="29" t="n">
        <v>10</v>
      </c>
      <c r="N78" s="29"/>
      <c r="O78" s="29" t="n">
        <f aca="false">R78-Q78-P78</f>
        <v>40</v>
      </c>
      <c r="P78" s="29" t="n">
        <v>68</v>
      </c>
      <c r="Q78" s="29" t="n">
        <v>36</v>
      </c>
      <c r="R78" s="29" t="n">
        <v>144</v>
      </c>
      <c r="S78" s="31" t="n">
        <f aca="false">P78/(P78+Q78)*100</f>
        <v>65.3846153846154</v>
      </c>
    </row>
    <row r="79" customFormat="false" ht="12.8" hidden="false" customHeight="false" outlineLevel="0" collapsed="false">
      <c r="A79" s="7" t="n">
        <v>76</v>
      </c>
      <c r="B79" s="32" t="s">
        <v>101</v>
      </c>
      <c r="C79" s="32" t="n">
        <v>134</v>
      </c>
      <c r="D79" s="32" t="n">
        <v>66</v>
      </c>
      <c r="E79" s="32"/>
      <c r="F79" s="32" t="n">
        <f aca="false">C79-I79-L79</f>
        <v>40</v>
      </c>
      <c r="G79" s="32" t="n">
        <f aca="false">D79-J79-M79</f>
        <v>23</v>
      </c>
      <c r="H79" s="32" t="n">
        <f aca="false">E79-K79-N79</f>
        <v>0</v>
      </c>
      <c r="I79" s="32" t="n">
        <v>48</v>
      </c>
      <c r="J79" s="32" t="n">
        <v>18</v>
      </c>
      <c r="K79" s="32"/>
      <c r="L79" s="32" t="n">
        <v>46</v>
      </c>
      <c r="M79" s="32" t="n">
        <v>25</v>
      </c>
      <c r="N79" s="32"/>
      <c r="O79" s="32" t="n">
        <f aca="false">R79-Q79-P79</f>
        <v>63</v>
      </c>
      <c r="P79" s="32" t="n">
        <v>66</v>
      </c>
      <c r="Q79" s="32" t="n">
        <v>71</v>
      </c>
      <c r="R79" s="32" t="n">
        <v>200</v>
      </c>
      <c r="S79" s="34" t="n">
        <f aca="false">P79/(P79+Q79)*100</f>
        <v>48.1751824817518</v>
      </c>
    </row>
    <row r="80" customFormat="false" ht="12.8" hidden="false" customHeight="false" outlineLevel="0" collapsed="false">
      <c r="A80" s="5" t="n">
        <v>76</v>
      </c>
      <c r="B80" s="29" t="s">
        <v>102</v>
      </c>
      <c r="C80" s="29" t="n">
        <v>381</v>
      </c>
      <c r="D80" s="29" t="n">
        <v>334</v>
      </c>
      <c r="E80" s="29" t="n">
        <v>164</v>
      </c>
      <c r="F80" s="29" t="n">
        <f aca="false">C80-I80-L80</f>
        <v>74</v>
      </c>
      <c r="G80" s="29" t="n">
        <f aca="false">D80-J80-M80</f>
        <v>100</v>
      </c>
      <c r="H80" s="29" t="n">
        <f aca="false">E80-K80-N80</f>
        <v>62</v>
      </c>
      <c r="I80" s="29" t="n">
        <v>158</v>
      </c>
      <c r="J80" s="29" t="n">
        <v>127</v>
      </c>
      <c r="K80" s="29" t="n">
        <v>65</v>
      </c>
      <c r="L80" s="29" t="n">
        <v>149</v>
      </c>
      <c r="M80" s="29" t="n">
        <v>107</v>
      </c>
      <c r="N80" s="29" t="n">
        <v>37</v>
      </c>
      <c r="O80" s="29" t="n">
        <f aca="false">R80-Q80-P80</f>
        <v>236</v>
      </c>
      <c r="P80" s="29" t="n">
        <v>350</v>
      </c>
      <c r="Q80" s="29" t="n">
        <v>293</v>
      </c>
      <c r="R80" s="29" t="n">
        <v>879</v>
      </c>
      <c r="S80" s="31" t="n">
        <f aca="false">P80/(P80+Q80)*100</f>
        <v>54.4323483670296</v>
      </c>
    </row>
    <row r="81" customFormat="false" ht="12.8" hidden="false" customHeight="false" outlineLevel="0" collapsed="false">
      <c r="A81" s="7" t="n">
        <v>76</v>
      </c>
      <c r="B81" s="32" t="s">
        <v>103</v>
      </c>
      <c r="C81" s="32" t="n">
        <v>217</v>
      </c>
      <c r="D81" s="32" t="n">
        <v>90</v>
      </c>
      <c r="E81" s="32" t="n">
        <v>20</v>
      </c>
      <c r="F81" s="32" t="n">
        <f aca="false">C81-I81-L81</f>
        <v>46</v>
      </c>
      <c r="G81" s="32" t="n">
        <f aca="false">D81-J81-M81</f>
        <v>21</v>
      </c>
      <c r="H81" s="32" t="n">
        <f aca="false">E81-K81-N81</f>
        <v>3</v>
      </c>
      <c r="I81" s="32" t="n">
        <v>90</v>
      </c>
      <c r="J81" s="32" t="n">
        <v>40</v>
      </c>
      <c r="K81" s="32" t="n">
        <v>4</v>
      </c>
      <c r="L81" s="32" t="n">
        <v>81</v>
      </c>
      <c r="M81" s="32" t="n">
        <v>29</v>
      </c>
      <c r="N81" s="32" t="n">
        <v>13</v>
      </c>
      <c r="O81" s="32" t="n">
        <f aca="false">R81-Q81-P81</f>
        <v>70</v>
      </c>
      <c r="P81" s="32" t="n">
        <v>134</v>
      </c>
      <c r="Q81" s="32" t="n">
        <v>123</v>
      </c>
      <c r="R81" s="32" t="n">
        <v>327</v>
      </c>
      <c r="S81" s="34" t="n">
        <f aca="false">P81/(P81+Q81)*100</f>
        <v>52.1400778210117</v>
      </c>
    </row>
    <row r="82" customFormat="false" ht="12.8" hidden="false" customHeight="false" outlineLevel="0" collapsed="false">
      <c r="A82" s="5" t="n">
        <v>76</v>
      </c>
      <c r="B82" s="29" t="s">
        <v>104</v>
      </c>
      <c r="C82" s="29" t="n">
        <v>169</v>
      </c>
      <c r="D82" s="29" t="n">
        <v>31</v>
      </c>
      <c r="E82" s="29"/>
      <c r="F82" s="29" t="n">
        <f aca="false">C82-I82-L82</f>
        <v>26</v>
      </c>
      <c r="G82" s="29" t="n">
        <f aca="false">D82-J82-M82</f>
        <v>5</v>
      </c>
      <c r="H82" s="29" t="n">
        <f aca="false">E82-K82-N82</f>
        <v>0</v>
      </c>
      <c r="I82" s="29" t="n">
        <v>86</v>
      </c>
      <c r="J82" s="29" t="n">
        <v>15</v>
      </c>
      <c r="K82" s="29"/>
      <c r="L82" s="29" t="n">
        <v>57</v>
      </c>
      <c r="M82" s="29" t="n">
        <v>11</v>
      </c>
      <c r="N82" s="29"/>
      <c r="O82" s="29" t="n">
        <f aca="false">R82-Q82-P82</f>
        <v>31</v>
      </c>
      <c r="P82" s="29" t="n">
        <v>101</v>
      </c>
      <c r="Q82" s="29" t="n">
        <v>68</v>
      </c>
      <c r="R82" s="29" t="n">
        <v>200</v>
      </c>
      <c r="S82" s="31" t="n">
        <f aca="false">P82/(P82+Q82)*100</f>
        <v>59.7633136094675</v>
      </c>
    </row>
    <row r="83" customFormat="false" ht="12.8" hidden="false" customHeight="false" outlineLevel="0" collapsed="false">
      <c r="A83" s="7" t="n">
        <v>76</v>
      </c>
      <c r="B83" s="32" t="s">
        <v>105</v>
      </c>
      <c r="C83" s="32" t="n">
        <v>238</v>
      </c>
      <c r="D83" s="32" t="n">
        <v>69</v>
      </c>
      <c r="E83" s="32"/>
      <c r="F83" s="32" t="n">
        <f aca="false">C83-I83-L83</f>
        <v>44</v>
      </c>
      <c r="G83" s="32" t="n">
        <f aca="false">D83-J83-M83</f>
        <v>22</v>
      </c>
      <c r="H83" s="32" t="n">
        <f aca="false">E83-K83-N83</f>
        <v>0</v>
      </c>
      <c r="I83" s="32" t="n">
        <v>94</v>
      </c>
      <c r="J83" s="32" t="n">
        <v>25</v>
      </c>
      <c r="K83" s="32"/>
      <c r="L83" s="32" t="n">
        <v>100</v>
      </c>
      <c r="M83" s="32" t="n">
        <v>22</v>
      </c>
      <c r="N83" s="32"/>
      <c r="O83" s="32" t="n">
        <f aca="false">R83-Q83-P83</f>
        <v>66</v>
      </c>
      <c r="P83" s="32" t="n">
        <v>119</v>
      </c>
      <c r="Q83" s="32" t="n">
        <v>122</v>
      </c>
      <c r="R83" s="32" t="n">
        <v>307</v>
      </c>
      <c r="S83" s="34" t="n">
        <f aca="false">P83/(P83+Q83)*100</f>
        <v>49.3775933609959</v>
      </c>
    </row>
    <row r="84" customFormat="false" ht="12.8" hidden="false" customHeight="false" outlineLevel="0" collapsed="false">
      <c r="A84" s="5" t="n">
        <v>76</v>
      </c>
      <c r="B84" s="29" t="s">
        <v>106</v>
      </c>
      <c r="C84" s="29" t="n">
        <v>184</v>
      </c>
      <c r="D84" s="29" t="n">
        <v>10</v>
      </c>
      <c r="E84" s="29" t="n">
        <v>7</v>
      </c>
      <c r="F84" s="29" t="n">
        <f aca="false">C84-I84-L84</f>
        <v>56</v>
      </c>
      <c r="G84" s="29" t="n">
        <f aca="false">D84-J84-M84</f>
        <v>5</v>
      </c>
      <c r="H84" s="29" t="n">
        <f aca="false">E84-K84-N84</f>
        <v>1</v>
      </c>
      <c r="I84" s="29" t="n">
        <v>69</v>
      </c>
      <c r="J84" s="29" t="n">
        <v>4</v>
      </c>
      <c r="K84" s="29" t="n">
        <v>2</v>
      </c>
      <c r="L84" s="29" t="n">
        <v>59</v>
      </c>
      <c r="M84" s="29" t="n">
        <v>1</v>
      </c>
      <c r="N84" s="29" t="n">
        <v>4</v>
      </c>
      <c r="O84" s="29" t="n">
        <f aca="false">R84-Q84-P84</f>
        <v>62</v>
      </c>
      <c r="P84" s="29" t="n">
        <v>75</v>
      </c>
      <c r="Q84" s="29" t="n">
        <v>64</v>
      </c>
      <c r="R84" s="29" t="n">
        <v>201</v>
      </c>
      <c r="S84" s="31" t="n">
        <f aca="false">P84/(P84+Q84)*100</f>
        <v>53.9568345323741</v>
      </c>
    </row>
    <row r="85" customFormat="false" ht="12.8" hidden="false" customHeight="false" outlineLevel="0" collapsed="false">
      <c r="A85" s="7" t="n">
        <v>52</v>
      </c>
      <c r="B85" s="32" t="s">
        <v>107</v>
      </c>
      <c r="C85" s="32" t="n">
        <v>483</v>
      </c>
      <c r="D85" s="32" t="n">
        <v>319</v>
      </c>
      <c r="E85" s="32"/>
      <c r="F85" s="32" t="n">
        <f aca="false">C85-I85-L85</f>
        <v>123</v>
      </c>
      <c r="G85" s="32" t="n">
        <f aca="false">D85-J85-M85</f>
        <v>125</v>
      </c>
      <c r="H85" s="32" t="n">
        <f aca="false">E85-K85-N85</f>
        <v>0</v>
      </c>
      <c r="I85" s="32" t="n">
        <v>164</v>
      </c>
      <c r="J85" s="32" t="n">
        <v>85</v>
      </c>
      <c r="K85" s="32"/>
      <c r="L85" s="32" t="n">
        <v>196</v>
      </c>
      <c r="M85" s="32" t="n">
        <v>109</v>
      </c>
      <c r="N85" s="32"/>
      <c r="O85" s="32" t="n">
        <f aca="false">R85-Q85-P85</f>
        <v>248</v>
      </c>
      <c r="P85" s="32" t="n">
        <v>249</v>
      </c>
      <c r="Q85" s="32" t="n">
        <v>305</v>
      </c>
      <c r="R85" s="32" t="n">
        <v>802</v>
      </c>
      <c r="S85" s="34" t="n">
        <f aca="false">P85/(P85+Q85)*100</f>
        <v>44.9458483754513</v>
      </c>
    </row>
    <row r="86" customFormat="false" ht="12.8" hidden="false" customHeight="false" outlineLevel="0" collapsed="false">
      <c r="A86" s="5" t="n">
        <v>52</v>
      </c>
      <c r="B86" s="29" t="s">
        <v>108</v>
      </c>
      <c r="C86" s="29" t="n">
        <v>405</v>
      </c>
      <c r="D86" s="29" t="n">
        <v>250</v>
      </c>
      <c r="E86" s="29" t="n">
        <v>50</v>
      </c>
      <c r="F86" s="29" t="n">
        <f aca="false">C86-I86-L86</f>
        <v>92</v>
      </c>
      <c r="G86" s="29" t="n">
        <f aca="false">D86-J86-M86</f>
        <v>80</v>
      </c>
      <c r="H86" s="29" t="n">
        <f aca="false">E86-K86-N86</f>
        <v>20</v>
      </c>
      <c r="I86" s="29" t="n">
        <v>159</v>
      </c>
      <c r="J86" s="29" t="n">
        <v>93</v>
      </c>
      <c r="K86" s="29" t="n">
        <v>12</v>
      </c>
      <c r="L86" s="29" t="n">
        <v>154</v>
      </c>
      <c r="M86" s="29" t="n">
        <v>77</v>
      </c>
      <c r="N86" s="29" t="n">
        <v>18</v>
      </c>
      <c r="O86" s="29" t="n">
        <f aca="false">R86-Q86-P86</f>
        <v>192</v>
      </c>
      <c r="P86" s="29" t="n">
        <v>264</v>
      </c>
      <c r="Q86" s="29" t="n">
        <v>249</v>
      </c>
      <c r="R86" s="29" t="n">
        <v>705</v>
      </c>
      <c r="S86" s="31" t="n">
        <f aca="false">P86/(P86+Q86)*100</f>
        <v>51.4619883040936</v>
      </c>
    </row>
    <row r="87" customFormat="false" ht="12.8" hidden="false" customHeight="false" outlineLevel="0" collapsed="false">
      <c r="A87" s="7" t="n">
        <v>52</v>
      </c>
      <c r="B87" s="32" t="s">
        <v>109</v>
      </c>
      <c r="C87" s="32" t="n">
        <v>187</v>
      </c>
      <c r="D87" s="32" t="n">
        <v>126</v>
      </c>
      <c r="E87" s="32"/>
      <c r="F87" s="32" t="n">
        <f aca="false">C87-I87-L87</f>
        <v>43</v>
      </c>
      <c r="G87" s="32" t="n">
        <f aca="false">D87-J87-M87</f>
        <v>45</v>
      </c>
      <c r="H87" s="32" t="n">
        <f aca="false">E87-K87-N87</f>
        <v>0</v>
      </c>
      <c r="I87" s="32" t="n">
        <v>72</v>
      </c>
      <c r="J87" s="32" t="n">
        <v>37</v>
      </c>
      <c r="K87" s="32"/>
      <c r="L87" s="32" t="n">
        <v>72</v>
      </c>
      <c r="M87" s="32" t="n">
        <v>44</v>
      </c>
      <c r="N87" s="32"/>
      <c r="O87" s="32" t="n">
        <f aca="false">R87-Q87-P87</f>
        <v>88</v>
      </c>
      <c r="P87" s="32" t="n">
        <v>109</v>
      </c>
      <c r="Q87" s="32" t="n">
        <v>116</v>
      </c>
      <c r="R87" s="32" t="n">
        <v>313</v>
      </c>
      <c r="S87" s="34" t="n">
        <f aca="false">P87/(P87+Q87)*100</f>
        <v>48.4444444444444</v>
      </c>
    </row>
    <row r="88" customFormat="false" ht="12.8" hidden="false" customHeight="false" outlineLevel="0" collapsed="false">
      <c r="A88" s="5" t="n">
        <v>52</v>
      </c>
      <c r="B88" s="29" t="s">
        <v>110</v>
      </c>
      <c r="C88" s="29" t="n">
        <v>232</v>
      </c>
      <c r="D88" s="29" t="n">
        <v>242</v>
      </c>
      <c r="E88" s="29" t="n">
        <v>75</v>
      </c>
      <c r="F88" s="29" t="n">
        <f aca="false">C88-I88-L88</f>
        <v>66</v>
      </c>
      <c r="G88" s="29" t="n">
        <f aca="false">D88-J88-M88</f>
        <v>91</v>
      </c>
      <c r="H88" s="29" t="n">
        <f aca="false">E88-K88-N88</f>
        <v>38</v>
      </c>
      <c r="I88" s="29" t="n">
        <v>56</v>
      </c>
      <c r="J88" s="29" t="n">
        <v>83</v>
      </c>
      <c r="K88" s="29" t="n">
        <v>22</v>
      </c>
      <c r="L88" s="29" t="n">
        <v>110</v>
      </c>
      <c r="M88" s="29" t="n">
        <v>68</v>
      </c>
      <c r="N88" s="29" t="n">
        <v>15</v>
      </c>
      <c r="O88" s="29" t="n">
        <f aca="false">R88-Q88-P88</f>
        <v>195</v>
      </c>
      <c r="P88" s="29" t="n">
        <v>161</v>
      </c>
      <c r="Q88" s="29" t="n">
        <v>193</v>
      </c>
      <c r="R88" s="29" t="n">
        <v>549</v>
      </c>
      <c r="S88" s="31" t="n">
        <f aca="false">P88/(P88+Q88)*100</f>
        <v>45.4802259887006</v>
      </c>
    </row>
    <row r="89" customFormat="false" ht="12.8" hidden="false" customHeight="false" outlineLevel="0" collapsed="false">
      <c r="A89" s="7" t="n">
        <v>52</v>
      </c>
      <c r="B89" s="32" t="s">
        <v>111</v>
      </c>
      <c r="C89" s="32" t="n">
        <v>282</v>
      </c>
      <c r="D89" s="32" t="n">
        <v>212</v>
      </c>
      <c r="E89" s="32"/>
      <c r="F89" s="32" t="n">
        <f aca="false">C89-I89-L89</f>
        <v>90</v>
      </c>
      <c r="G89" s="32" t="n">
        <f aca="false">D89-J89-M89</f>
        <v>43</v>
      </c>
      <c r="H89" s="32" t="n">
        <f aca="false">E89-K89-N89</f>
        <v>0</v>
      </c>
      <c r="I89" s="32" t="n">
        <v>86</v>
      </c>
      <c r="J89" s="32" t="n">
        <v>100</v>
      </c>
      <c r="K89" s="32"/>
      <c r="L89" s="32" t="n">
        <v>106</v>
      </c>
      <c r="M89" s="32" t="n">
        <v>69</v>
      </c>
      <c r="N89" s="32"/>
      <c r="O89" s="32" t="n">
        <f aca="false">R89-Q89-P89</f>
        <v>133</v>
      </c>
      <c r="P89" s="32" t="n">
        <v>186</v>
      </c>
      <c r="Q89" s="32" t="n">
        <v>175</v>
      </c>
      <c r="R89" s="32" t="n">
        <v>494</v>
      </c>
      <c r="S89" s="34" t="n">
        <f aca="false">P89/(P89+Q89)*100</f>
        <v>51.5235457063712</v>
      </c>
    </row>
    <row r="90" customFormat="false" ht="12.8" hidden="false" customHeight="false" outlineLevel="0" collapsed="false">
      <c r="A90" s="5" t="n">
        <v>93</v>
      </c>
      <c r="B90" s="29" t="s">
        <v>112</v>
      </c>
      <c r="C90" s="29" t="n">
        <v>135</v>
      </c>
      <c r="D90" s="29" t="n">
        <v>97</v>
      </c>
      <c r="E90" s="29"/>
      <c r="F90" s="29" t="n">
        <f aca="false">C90-I90-L90</f>
        <v>27</v>
      </c>
      <c r="G90" s="29" t="n">
        <f aca="false">D90-J90-M90</f>
        <v>14</v>
      </c>
      <c r="H90" s="29" t="n">
        <f aca="false">E90-K90-N90</f>
        <v>0</v>
      </c>
      <c r="I90" s="29" t="n">
        <v>60</v>
      </c>
      <c r="J90" s="29" t="n">
        <v>47</v>
      </c>
      <c r="K90" s="29"/>
      <c r="L90" s="29" t="n">
        <v>48</v>
      </c>
      <c r="M90" s="29" t="n">
        <v>36</v>
      </c>
      <c r="N90" s="29"/>
      <c r="O90" s="29" t="n">
        <f aca="false">R90-Q90-P90</f>
        <v>41</v>
      </c>
      <c r="P90" s="29" t="n">
        <v>107</v>
      </c>
      <c r="Q90" s="29" t="n">
        <v>84</v>
      </c>
      <c r="R90" s="29" t="n">
        <v>232</v>
      </c>
      <c r="S90" s="31" t="n">
        <f aca="false">P90/(P90+Q90)*100</f>
        <v>56.020942408377</v>
      </c>
    </row>
    <row r="91" customFormat="false" ht="12.8" hidden="false" customHeight="false" outlineLevel="0" collapsed="false">
      <c r="A91" s="7" t="n">
        <v>93</v>
      </c>
      <c r="B91" s="32" t="s">
        <v>113</v>
      </c>
      <c r="C91" s="32" t="n">
        <v>752</v>
      </c>
      <c r="D91" s="32" t="n">
        <v>934</v>
      </c>
      <c r="E91" s="32" t="n">
        <v>359</v>
      </c>
      <c r="F91" s="32" t="n">
        <f aca="false">C91-I91-L91</f>
        <v>181</v>
      </c>
      <c r="G91" s="32" t="n">
        <f aca="false">D91-J91-M91</f>
        <v>449</v>
      </c>
      <c r="H91" s="32" t="n">
        <f aca="false">E91-K91-N91</f>
        <v>304</v>
      </c>
      <c r="I91" s="32" t="n">
        <v>306</v>
      </c>
      <c r="J91" s="32" t="n">
        <v>174</v>
      </c>
      <c r="K91" s="32" t="n">
        <v>23</v>
      </c>
      <c r="L91" s="32" t="n">
        <v>265</v>
      </c>
      <c r="M91" s="32" t="n">
        <v>311</v>
      </c>
      <c r="N91" s="32" t="n">
        <v>32</v>
      </c>
      <c r="O91" s="32" t="n">
        <f aca="false">R91-Q91-P91</f>
        <v>934</v>
      </c>
      <c r="P91" s="32" t="n">
        <v>503</v>
      </c>
      <c r="Q91" s="32" t="n">
        <v>608</v>
      </c>
      <c r="R91" s="32" t="n">
        <v>2045</v>
      </c>
      <c r="S91" s="34" t="n">
        <f aca="false">P91/(P91+Q91)*100</f>
        <v>45.2745274527453</v>
      </c>
    </row>
    <row r="92" customFormat="false" ht="12.8" hidden="false" customHeight="false" outlineLevel="0" collapsed="false">
      <c r="A92" s="5" t="n">
        <v>93</v>
      </c>
      <c r="B92" s="29" t="s">
        <v>114</v>
      </c>
      <c r="C92" s="29" t="n">
        <v>135</v>
      </c>
      <c r="D92" s="29" t="n">
        <v>13</v>
      </c>
      <c r="E92" s="29"/>
      <c r="F92" s="29" t="n">
        <f aca="false">C92-I92-L92</f>
        <v>35</v>
      </c>
      <c r="G92" s="29" t="n">
        <f aca="false">D92-J92-M92</f>
        <v>6</v>
      </c>
      <c r="H92" s="29" t="n">
        <f aca="false">E92-K92-N92</f>
        <v>0</v>
      </c>
      <c r="I92" s="29" t="n">
        <v>59</v>
      </c>
      <c r="J92" s="29" t="n">
        <v>1</v>
      </c>
      <c r="K92" s="29"/>
      <c r="L92" s="29" t="n">
        <v>41</v>
      </c>
      <c r="M92" s="29" t="n">
        <v>6</v>
      </c>
      <c r="N92" s="29"/>
      <c r="O92" s="29" t="n">
        <f aca="false">R92-Q92-P92</f>
        <v>41</v>
      </c>
      <c r="P92" s="29" t="n">
        <v>60</v>
      </c>
      <c r="Q92" s="29" t="n">
        <v>47</v>
      </c>
      <c r="R92" s="29" t="n">
        <v>148</v>
      </c>
      <c r="S92" s="31" t="n">
        <f aca="false">P92/(P92+Q92)*100</f>
        <v>56.0747663551402</v>
      </c>
    </row>
    <row r="93" customFormat="false" ht="12.8" hidden="false" customHeight="false" outlineLevel="0" collapsed="false">
      <c r="A93" s="7" t="n">
        <v>93</v>
      </c>
      <c r="B93" s="32" t="s">
        <v>115</v>
      </c>
      <c r="C93" s="32" t="n">
        <v>70</v>
      </c>
      <c r="D93" s="32" t="n">
        <v>213</v>
      </c>
      <c r="E93" s="32"/>
      <c r="F93" s="32" t="n">
        <f aca="false">C93-I93-L93</f>
        <v>8</v>
      </c>
      <c r="G93" s="32" t="n">
        <f aca="false">D93-J93-M93</f>
        <v>41</v>
      </c>
      <c r="H93" s="32" t="n">
        <f aca="false">E93-K93-N93</f>
        <v>0</v>
      </c>
      <c r="I93" s="32" t="n">
        <v>36</v>
      </c>
      <c r="J93" s="32" t="n">
        <v>85</v>
      </c>
      <c r="K93" s="32"/>
      <c r="L93" s="32" t="n">
        <v>26</v>
      </c>
      <c r="M93" s="32" t="n">
        <v>87</v>
      </c>
      <c r="N93" s="32"/>
      <c r="O93" s="32" t="n">
        <f aca="false">R93-Q93-P93</f>
        <v>49</v>
      </c>
      <c r="P93" s="32" t="n">
        <v>121</v>
      </c>
      <c r="Q93" s="32" t="n">
        <v>113</v>
      </c>
      <c r="R93" s="32" t="n">
        <v>283</v>
      </c>
      <c r="S93" s="34" t="n">
        <f aca="false">P93/(P93+Q93)*100</f>
        <v>51.7094017094017</v>
      </c>
    </row>
    <row r="94" customFormat="false" ht="12.8" hidden="false" customHeight="false" outlineLevel="0" collapsed="false">
      <c r="A94" s="5" t="n">
        <v>93</v>
      </c>
      <c r="B94" s="29" t="s">
        <v>116</v>
      </c>
      <c r="C94" s="29" t="n">
        <v>304</v>
      </c>
      <c r="D94" s="29" t="n">
        <v>352</v>
      </c>
      <c r="E94" s="29"/>
      <c r="F94" s="29" t="n">
        <f aca="false">C94-I94-L94</f>
        <v>65</v>
      </c>
      <c r="G94" s="29" t="n">
        <f aca="false">D94-J94-M94</f>
        <v>104</v>
      </c>
      <c r="H94" s="29" t="n">
        <f aca="false">E94-K94-N94</f>
        <v>0</v>
      </c>
      <c r="I94" s="29" t="n">
        <v>105</v>
      </c>
      <c r="J94" s="29" t="n">
        <v>103</v>
      </c>
      <c r="K94" s="29"/>
      <c r="L94" s="29" t="n">
        <v>134</v>
      </c>
      <c r="M94" s="29" t="n">
        <v>145</v>
      </c>
      <c r="N94" s="29"/>
      <c r="O94" s="29" t="n">
        <f aca="false">R94-Q94-P94</f>
        <v>169</v>
      </c>
      <c r="P94" s="29" t="n">
        <v>208</v>
      </c>
      <c r="Q94" s="29" t="n">
        <v>279</v>
      </c>
      <c r="R94" s="29" t="n">
        <v>656</v>
      </c>
      <c r="S94" s="31" t="n">
        <f aca="false">P94/(P94+Q94)*100</f>
        <v>42.7104722792608</v>
      </c>
    </row>
    <row r="95" customFormat="false" ht="12.8" hidden="false" customHeight="false" outlineLevel="0" collapsed="false">
      <c r="A95" s="7" t="n">
        <v>93</v>
      </c>
      <c r="B95" s="32" t="s">
        <v>117</v>
      </c>
      <c r="C95" s="32" t="n">
        <v>218</v>
      </c>
      <c r="D95" s="32" t="n">
        <v>286</v>
      </c>
      <c r="E95" s="32" t="n">
        <v>44</v>
      </c>
      <c r="F95" s="32" t="n">
        <f aca="false">C95-I95-L95</f>
        <v>52</v>
      </c>
      <c r="G95" s="32" t="n">
        <f aca="false">D95-J95-M95</f>
        <v>96</v>
      </c>
      <c r="H95" s="32" t="n">
        <f aca="false">E95-K95-N95</f>
        <v>22</v>
      </c>
      <c r="I95" s="32" t="n">
        <v>72</v>
      </c>
      <c r="J95" s="32" t="n">
        <v>97</v>
      </c>
      <c r="K95" s="32" t="n">
        <v>9</v>
      </c>
      <c r="L95" s="32" t="n">
        <v>94</v>
      </c>
      <c r="M95" s="32" t="n">
        <v>93</v>
      </c>
      <c r="N95" s="32" t="n">
        <v>13</v>
      </c>
      <c r="O95" s="32" t="n">
        <f aca="false">R95-Q95-P95</f>
        <v>170</v>
      </c>
      <c r="P95" s="32" t="n">
        <v>178</v>
      </c>
      <c r="Q95" s="32" t="n">
        <v>200</v>
      </c>
      <c r="R95" s="32" t="n">
        <v>548</v>
      </c>
      <c r="S95" s="34" t="n">
        <f aca="false">P95/(P95+Q95)*100</f>
        <v>47.0899470899471</v>
      </c>
    </row>
    <row r="96" customFormat="false" ht="12.8" hidden="false" customHeight="false" outlineLevel="0" collapsed="false">
      <c r="A96" s="62" t="s">
        <v>118</v>
      </c>
      <c r="B96" s="63" t="s">
        <v>23</v>
      </c>
      <c r="C96" s="63" t="n">
        <v>29275</v>
      </c>
      <c r="D96" s="63" t="n">
        <v>23183</v>
      </c>
      <c r="E96" s="63" t="n">
        <v>3568</v>
      </c>
      <c r="F96" s="63" t="n">
        <f aca="false">C96-I96-L96</f>
        <v>6817</v>
      </c>
      <c r="G96" s="63" t="n">
        <f aca="false">D96-J96-M96</f>
        <v>8762</v>
      </c>
      <c r="H96" s="63" t="n">
        <f aca="false">E96-K96-N96</f>
        <v>1950</v>
      </c>
      <c r="I96" s="63" t="n">
        <v>11563</v>
      </c>
      <c r="J96" s="63" t="n">
        <v>7367</v>
      </c>
      <c r="K96" s="63" t="n">
        <v>843</v>
      </c>
      <c r="L96" s="63" t="n">
        <v>10895</v>
      </c>
      <c r="M96" s="63" t="n">
        <v>7054</v>
      </c>
      <c r="N96" s="63" t="n">
        <v>775</v>
      </c>
      <c r="O96" s="63" t="n">
        <f aca="false">R96-Q96-P96</f>
        <v>17529</v>
      </c>
      <c r="P96" s="63" t="n">
        <v>19773</v>
      </c>
      <c r="Q96" s="63" t="n">
        <v>18724</v>
      </c>
      <c r="R96" s="63" t="n">
        <v>56026</v>
      </c>
      <c r="S96" s="64" t="n">
        <f aca="false">P96/(P96+Q96)*100</f>
        <v>51.3624438267917</v>
      </c>
    </row>
  </sheetData>
  <autoFilter ref="B1:O9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7"/>
  <sheetViews>
    <sheetView showFormulas="false" showGridLines="true" showRowColHeaders="true" showZeros="true" rightToLeft="false" tabSelected="true" showOutlineSymbols="true" defaultGridColor="true" view="normal" topLeftCell="I1" colorId="64" zoomScale="212" zoomScaleNormal="212" zoomScalePageLayoutView="100" workbookViewId="0">
      <selection pane="topLeft" activeCell="D9" activeCellId="0" sqref="D9"/>
    </sheetView>
  </sheetViews>
  <sheetFormatPr defaultColWidth="11.53515625" defaultRowHeight="12.8" customHeight="true" zeroHeight="false" outlineLevelRow="0" outlineLevelCol="0"/>
  <cols>
    <col collapsed="false" customWidth="true" hidden="true" outlineLevel="0" max="1" min="1" style="15" width="8.33"/>
    <col collapsed="false" customWidth="true" hidden="true" outlineLevel="0" max="2" min="2" style="15" width="7.98"/>
    <col collapsed="false" customWidth="true" hidden="false" outlineLevel="0" max="3" min="3" style="15" width="17.91"/>
    <col collapsed="false" customWidth="true" hidden="false" outlineLevel="0" max="4" min="4" style="15" width="13.73"/>
    <col collapsed="false" customWidth="true" hidden="false" outlineLevel="0" max="5" min="5" style="15" width="26.09"/>
    <col collapsed="false" customWidth="true" hidden="false" outlineLevel="0" max="6" min="6" style="15" width="13.21"/>
    <col collapsed="false" customWidth="true" hidden="false" outlineLevel="0" max="7" min="7" style="15" width="16.86"/>
    <col collapsed="false" customWidth="false" hidden="true" outlineLevel="0" max="8" min="8" style="15" width="11.53"/>
    <col collapsed="false" customWidth="true" hidden="false" outlineLevel="0" max="9" min="9" style="15" width="23.83"/>
    <col collapsed="false" customWidth="true" hidden="false" outlineLevel="0" max="10" min="10" style="15" width="12.33"/>
    <col collapsed="false" customWidth="true" hidden="false" outlineLevel="0" max="11" min="11" style="15" width="15.47"/>
    <col collapsed="false" customWidth="false" hidden="true" outlineLevel="0" max="12" min="12" style="15" width="11.53"/>
    <col collapsed="false" customWidth="true" hidden="false" outlineLevel="0" max="13" min="13" style="15" width="9.2"/>
    <col collapsed="false" customWidth="true" hidden="false" outlineLevel="0" max="14" min="14" style="15" width="13.73"/>
    <col collapsed="false" customWidth="true" hidden="false" outlineLevel="0" max="15" min="15" style="15" width="21.57"/>
  </cols>
  <sheetData>
    <row r="1" customFormat="false" ht="12.8" hidden="false" customHeight="false" outlineLevel="0" collapsed="false">
      <c r="A1" s="3" t="s">
        <v>675</v>
      </c>
      <c r="B1" s="3" t="s">
        <v>676</v>
      </c>
      <c r="C1" s="3" t="s">
        <v>677</v>
      </c>
      <c r="D1" s="3" t="s">
        <v>678</v>
      </c>
      <c r="E1" s="3" t="s">
        <v>679</v>
      </c>
      <c r="F1" s="3" t="s">
        <v>680</v>
      </c>
      <c r="G1" s="3" t="s">
        <v>681</v>
      </c>
      <c r="H1" s="3" t="s">
        <v>682</v>
      </c>
      <c r="I1" s="3" t="s">
        <v>683</v>
      </c>
      <c r="J1" s="3" t="s">
        <v>684</v>
      </c>
      <c r="K1" s="3" t="s">
        <v>685</v>
      </c>
      <c r="L1" s="3" t="s">
        <v>686</v>
      </c>
      <c r="M1" s="3" t="s">
        <v>687</v>
      </c>
      <c r="N1" s="3" t="s">
        <v>688</v>
      </c>
      <c r="O1" s="3" t="s">
        <v>689</v>
      </c>
    </row>
    <row r="2" customFormat="false" ht="12.8" hidden="false" customHeight="false" outlineLevel="0" collapsed="false">
      <c r="A2" s="5" t="s">
        <v>690</v>
      </c>
      <c r="B2" s="5" t="s">
        <v>691</v>
      </c>
      <c r="C2" s="5" t="s">
        <v>692</v>
      </c>
      <c r="D2" s="5" t="n">
        <v>2023</v>
      </c>
      <c r="E2" s="5" t="s">
        <v>693</v>
      </c>
      <c r="F2" s="127" t="n">
        <v>1058.33381708497</v>
      </c>
      <c r="G2" s="5" t="n">
        <v>330</v>
      </c>
      <c r="H2" s="5" t="n">
        <v>272</v>
      </c>
      <c r="I2" s="5" t="n">
        <v>268</v>
      </c>
      <c r="J2" s="5" t="n">
        <v>210</v>
      </c>
      <c r="K2" s="5" t="n">
        <v>209</v>
      </c>
      <c r="L2" s="5" t="n">
        <f aca="false">+I2+K2</f>
        <v>477</v>
      </c>
      <c r="M2" s="5" t="n">
        <f aca="false">+L2-J2</f>
        <v>267</v>
      </c>
      <c r="N2" s="128" t="n">
        <f aca="false">+(K2/G2-1)*100</f>
        <v>-36.6666666666667</v>
      </c>
      <c r="O2" s="128" t="n">
        <f aca="false">+K2/F2/0.6*100</f>
        <v>32.9133707824596</v>
      </c>
    </row>
    <row r="3" customFormat="false" ht="12.8" hidden="false" customHeight="false" outlineLevel="0" collapsed="false">
      <c r="A3" s="7" t="s">
        <v>694</v>
      </c>
      <c r="B3" s="7" t="s">
        <v>695</v>
      </c>
      <c r="C3" s="7" t="s">
        <v>696</v>
      </c>
      <c r="D3" s="7" t="n">
        <v>2024</v>
      </c>
      <c r="E3" s="7" t="s">
        <v>697</v>
      </c>
      <c r="F3" s="129" t="n">
        <v>634.151926469751</v>
      </c>
      <c r="G3" s="7" t="n">
        <v>0</v>
      </c>
      <c r="H3" s="7" t="n">
        <v>0</v>
      </c>
      <c r="I3" s="7" t="n">
        <v>0</v>
      </c>
      <c r="J3" s="7" t="n">
        <v>170</v>
      </c>
      <c r="K3" s="7" t="n">
        <v>155</v>
      </c>
      <c r="L3" s="7" t="n">
        <f aca="false">+I3+K3</f>
        <v>155</v>
      </c>
      <c r="M3" s="7"/>
      <c r="N3" s="130"/>
      <c r="O3" s="130" t="n">
        <f aca="false">+K3/F3/0.6*100</f>
        <v>40.736820712892</v>
      </c>
    </row>
    <row r="4" customFormat="false" ht="12.8" hidden="false" customHeight="false" outlineLevel="0" collapsed="false">
      <c r="A4" s="5" t="s">
        <v>698</v>
      </c>
      <c r="B4" s="5" t="s">
        <v>699</v>
      </c>
      <c r="C4" s="5" t="s">
        <v>700</v>
      </c>
      <c r="D4" s="5" t="n">
        <v>2023</v>
      </c>
      <c r="E4" s="5" t="s">
        <v>701</v>
      </c>
      <c r="F4" s="127" t="n">
        <v>801.703773262763</v>
      </c>
      <c r="G4" s="5" t="n">
        <v>162</v>
      </c>
      <c r="H4" s="5" t="n">
        <v>27</v>
      </c>
      <c r="I4" s="5" t="n">
        <v>201</v>
      </c>
      <c r="J4" s="5" t="n">
        <v>160</v>
      </c>
      <c r="K4" s="5" t="n">
        <v>47</v>
      </c>
      <c r="L4" s="5" t="n">
        <f aca="false">+I4+K4</f>
        <v>248</v>
      </c>
      <c r="M4" s="5" t="n">
        <f aca="false">+L4-J4</f>
        <v>88</v>
      </c>
      <c r="N4" s="128" t="n">
        <f aca="false">+(K4/G4-1)*100</f>
        <v>-70.9876543209877</v>
      </c>
      <c r="O4" s="128" t="n">
        <f aca="false">+K4/F4/0.6*100</f>
        <v>9.7708575094431</v>
      </c>
    </row>
    <row r="5" customFormat="false" ht="12.8" hidden="false" customHeight="false" outlineLevel="0" collapsed="false">
      <c r="A5" s="7" t="s">
        <v>702</v>
      </c>
      <c r="B5" s="7" t="s">
        <v>703</v>
      </c>
      <c r="C5" s="7" t="s">
        <v>704</v>
      </c>
      <c r="D5" s="7" t="n">
        <v>2024</v>
      </c>
      <c r="E5" s="7" t="s">
        <v>701</v>
      </c>
      <c r="F5" s="129" t="n">
        <v>352.070969210631</v>
      </c>
      <c r="G5" s="7" t="n">
        <v>0</v>
      </c>
      <c r="H5" s="7" t="n">
        <v>0</v>
      </c>
      <c r="I5" s="7" t="n">
        <v>0</v>
      </c>
      <c r="J5" s="7" t="n">
        <v>95</v>
      </c>
      <c r="K5" s="7" t="n">
        <v>81</v>
      </c>
      <c r="L5" s="7" t="n">
        <f aca="false">+I5+K5</f>
        <v>81</v>
      </c>
      <c r="M5" s="7"/>
      <c r="N5" s="130"/>
      <c r="O5" s="130" t="n">
        <f aca="false">+K5/F5/0.6*100</f>
        <v>38.344541812885</v>
      </c>
    </row>
    <row r="6" customFormat="false" ht="12.8" hidden="false" customHeight="false" outlineLevel="0" collapsed="false">
      <c r="A6" s="5" t="s">
        <v>705</v>
      </c>
      <c r="B6" s="5" t="s">
        <v>706</v>
      </c>
      <c r="C6" s="5" t="s">
        <v>707</v>
      </c>
      <c r="D6" s="5" t="n">
        <v>2024</v>
      </c>
      <c r="E6" s="5" t="s">
        <v>708</v>
      </c>
      <c r="F6" s="127" t="n">
        <v>260.871862728359</v>
      </c>
      <c r="G6" s="5" t="n">
        <v>0</v>
      </c>
      <c r="H6" s="5" t="n">
        <v>0</v>
      </c>
      <c r="I6" s="5" t="n">
        <v>0</v>
      </c>
      <c r="J6" s="5" t="n">
        <v>60</v>
      </c>
      <c r="K6" s="5" t="n">
        <v>78</v>
      </c>
      <c r="L6" s="5" t="n">
        <f aca="false">+I6+K6</f>
        <v>78</v>
      </c>
      <c r="M6" s="5" t="n">
        <f aca="false">+L6-J6</f>
        <v>18</v>
      </c>
      <c r="N6" s="128"/>
      <c r="O6" s="128" t="n">
        <f aca="false">+K6/F6/0.6*100</f>
        <v>49.832894448784</v>
      </c>
    </row>
    <row r="7" customFormat="false" ht="12.8" hidden="false" customHeight="false" outlineLevel="0" collapsed="false">
      <c r="A7" s="7" t="s">
        <v>709</v>
      </c>
      <c r="B7" s="7" t="s">
        <v>710</v>
      </c>
      <c r="C7" s="7" t="s">
        <v>711</v>
      </c>
      <c r="D7" s="7" t="n">
        <v>2022</v>
      </c>
      <c r="E7" s="7" t="s">
        <v>697</v>
      </c>
      <c r="F7" s="129" t="n">
        <v>2246.04311080758</v>
      </c>
      <c r="G7" s="7" t="n">
        <v>307</v>
      </c>
      <c r="H7" s="7" t="n">
        <v>291</v>
      </c>
      <c r="I7" s="7" t="n">
        <v>437</v>
      </c>
      <c r="J7" s="7" t="n">
        <v>310</v>
      </c>
      <c r="K7" s="7" t="n">
        <v>158</v>
      </c>
      <c r="L7" s="7" t="n">
        <f aca="false">+I7+K7</f>
        <v>595</v>
      </c>
      <c r="M7" s="7" t="n">
        <f aca="false">+L7-J7</f>
        <v>285</v>
      </c>
      <c r="N7" s="130" t="n">
        <f aca="false">+(K7/G7-1)*100</f>
        <v>-48.5342019543974</v>
      </c>
      <c r="O7" s="130" t="n">
        <f aca="false">+K7/F7/0.6*100</f>
        <v>11.7243223011267</v>
      </c>
    </row>
    <row r="8" customFormat="false" ht="12.8" hidden="false" customHeight="false" outlineLevel="0" collapsed="false">
      <c r="A8" s="5" t="s">
        <v>712</v>
      </c>
      <c r="B8" s="5" t="s">
        <v>713</v>
      </c>
      <c r="C8" s="5" t="s">
        <v>714</v>
      </c>
      <c r="D8" s="5" t="n">
        <v>2022</v>
      </c>
      <c r="E8" s="5" t="s">
        <v>715</v>
      </c>
      <c r="F8" s="127" t="n">
        <v>316.015508508338</v>
      </c>
      <c r="G8" s="5" t="n">
        <v>123</v>
      </c>
      <c r="H8" s="5" t="n">
        <v>97</v>
      </c>
      <c r="I8" s="5" t="n">
        <v>78</v>
      </c>
      <c r="J8" s="5" t="n">
        <v>51</v>
      </c>
      <c r="K8" s="5" t="n">
        <v>45</v>
      </c>
      <c r="L8" s="5" t="n">
        <f aca="false">+I8+K8</f>
        <v>123</v>
      </c>
      <c r="M8" s="5" t="n">
        <f aca="false">+L8-J8</f>
        <v>72</v>
      </c>
      <c r="N8" s="128" t="n">
        <f aca="false">+(K8/G8-1)*100</f>
        <v>-63.4146341463415</v>
      </c>
      <c r="O8" s="128" t="n">
        <f aca="false">+K8/F8/0.6*100</f>
        <v>23.7330124568938</v>
      </c>
    </row>
    <row r="9" customFormat="false" ht="12.8" hidden="false" customHeight="false" outlineLevel="0" collapsed="false">
      <c r="A9" s="7" t="s">
        <v>716</v>
      </c>
      <c r="B9" s="7" t="s">
        <v>717</v>
      </c>
      <c r="C9" s="7" t="s">
        <v>718</v>
      </c>
      <c r="D9" s="7" t="n">
        <v>2024</v>
      </c>
      <c r="E9" s="7" t="s">
        <v>719</v>
      </c>
      <c r="F9" s="129" t="n">
        <v>462.358260770588</v>
      </c>
      <c r="G9" s="7" t="n">
        <v>0</v>
      </c>
      <c r="H9" s="7" t="n">
        <v>0</v>
      </c>
      <c r="I9" s="7" t="n">
        <v>7</v>
      </c>
      <c r="J9" s="7" t="n">
        <v>120</v>
      </c>
      <c r="K9" s="7" t="n">
        <v>119</v>
      </c>
      <c r="L9" s="7" t="n">
        <f aca="false">+I9+K9</f>
        <v>126</v>
      </c>
      <c r="M9" s="7" t="n">
        <f aca="false">+L9-J9</f>
        <v>6</v>
      </c>
      <c r="N9" s="130"/>
      <c r="O9" s="130" t="n">
        <f aca="false">+K9/F9/0.6*100</f>
        <v>42.8960289371237</v>
      </c>
    </row>
    <row r="10" customFormat="false" ht="12.8" hidden="false" customHeight="false" outlineLevel="0" collapsed="false">
      <c r="A10" s="5" t="s">
        <v>720</v>
      </c>
      <c r="B10" s="5" t="s">
        <v>721</v>
      </c>
      <c r="C10" s="5" t="s">
        <v>722</v>
      </c>
      <c r="D10" s="5" t="n">
        <v>2023</v>
      </c>
      <c r="E10" s="5" t="s">
        <v>723</v>
      </c>
      <c r="F10" s="127" t="n">
        <v>222.69549257299</v>
      </c>
      <c r="G10" s="5" t="n">
        <v>32</v>
      </c>
      <c r="H10" s="5" t="n">
        <v>9</v>
      </c>
      <c r="I10" s="5" t="n">
        <v>50</v>
      </c>
      <c r="J10" s="5" t="n">
        <v>60</v>
      </c>
      <c r="K10" s="5" t="n">
        <v>43</v>
      </c>
      <c r="L10" s="5" t="n">
        <f aca="false">+I10+K10</f>
        <v>93</v>
      </c>
      <c r="M10" s="5" t="n">
        <f aca="false">+L10-J10</f>
        <v>33</v>
      </c>
      <c r="N10" s="128" t="n">
        <f aca="false">+(K10/G10-1)*100</f>
        <v>34.375</v>
      </c>
      <c r="O10" s="128" t="n">
        <f aca="false">+K10/F10/0.6*100</f>
        <v>32.1814626055701</v>
      </c>
    </row>
    <row r="11" customFormat="false" ht="12.8" hidden="false" customHeight="false" outlineLevel="0" collapsed="false">
      <c r="A11" s="7" t="s">
        <v>724</v>
      </c>
      <c r="B11" s="7" t="s">
        <v>725</v>
      </c>
      <c r="C11" s="7" t="s">
        <v>726</v>
      </c>
      <c r="D11" s="7" t="n">
        <v>2022</v>
      </c>
      <c r="E11" s="7" t="s">
        <v>727</v>
      </c>
      <c r="F11" s="129" t="n">
        <v>702.021028968186</v>
      </c>
      <c r="G11" s="7" t="n">
        <v>232</v>
      </c>
      <c r="H11" s="7" t="n">
        <v>287</v>
      </c>
      <c r="I11" s="7" t="n">
        <v>213</v>
      </c>
      <c r="J11" s="7" t="n">
        <v>215</v>
      </c>
      <c r="K11" s="7" t="n">
        <v>176</v>
      </c>
      <c r="L11" s="7" t="n">
        <f aca="false">+I11+K11</f>
        <v>389</v>
      </c>
      <c r="M11" s="7" t="n">
        <f aca="false">+L11-J11</f>
        <v>174</v>
      </c>
      <c r="N11" s="130" t="n">
        <f aca="false">+(K11/G11-1)*100</f>
        <v>-24.1379310344828</v>
      </c>
      <c r="O11" s="130" t="n">
        <f aca="false">+K11/F11/0.6*100</f>
        <v>41.7841234420666</v>
      </c>
    </row>
    <row r="12" customFormat="false" ht="12.8" hidden="false" customHeight="false" outlineLevel="0" collapsed="false">
      <c r="A12" s="5" t="s">
        <v>728</v>
      </c>
      <c r="B12" s="5" t="s">
        <v>729</v>
      </c>
      <c r="C12" s="5" t="s">
        <v>730</v>
      </c>
      <c r="D12" s="5" t="n">
        <v>2024</v>
      </c>
      <c r="E12" s="5" t="s">
        <v>697</v>
      </c>
      <c r="F12" s="127" t="n">
        <v>566.282823971316</v>
      </c>
      <c r="G12" s="5" t="n">
        <v>0</v>
      </c>
      <c r="H12" s="5" t="n">
        <v>0</v>
      </c>
      <c r="I12" s="5" t="n">
        <v>98</v>
      </c>
      <c r="J12" s="5" t="n">
        <v>100</v>
      </c>
      <c r="K12" s="5" t="n">
        <v>51</v>
      </c>
      <c r="L12" s="5" t="n">
        <f aca="false">+I12+K12</f>
        <v>149</v>
      </c>
      <c r="M12" s="5" t="n">
        <f aca="false">+L12-J12</f>
        <v>49</v>
      </c>
      <c r="N12" s="128"/>
      <c r="O12" s="128" t="n">
        <f aca="false">+K12/F12/0.6*100</f>
        <v>15.0101674290417</v>
      </c>
    </row>
    <row r="13" customFormat="false" ht="12.8" hidden="false" customHeight="false" outlineLevel="0" collapsed="false">
      <c r="A13" s="7" t="s">
        <v>731</v>
      </c>
      <c r="B13" s="7" t="s">
        <v>732</v>
      </c>
      <c r="C13" s="7" t="s">
        <v>733</v>
      </c>
      <c r="D13" s="7" t="n">
        <v>2024</v>
      </c>
      <c r="E13" s="7" t="s">
        <v>734</v>
      </c>
      <c r="F13" s="129" t="n">
        <v>328.740965226794</v>
      </c>
      <c r="G13" s="7" t="n">
        <v>0</v>
      </c>
      <c r="H13" s="7" t="n">
        <v>0</v>
      </c>
      <c r="I13" s="7" t="n">
        <v>55</v>
      </c>
      <c r="J13" s="7" t="n">
        <v>80</v>
      </c>
      <c r="K13" s="7" t="n">
        <v>60</v>
      </c>
      <c r="L13" s="7" t="n">
        <f aca="false">+I13+K13</f>
        <v>115</v>
      </c>
      <c r="M13" s="7" t="n">
        <f aca="false">+L13-J13</f>
        <v>35</v>
      </c>
      <c r="N13" s="130"/>
      <c r="O13" s="130" t="n">
        <f aca="false">+K13/F13/0.6*100</f>
        <v>30.4190869339972</v>
      </c>
    </row>
    <row r="14" customFormat="false" ht="12.8" hidden="false" customHeight="false" outlineLevel="0" collapsed="false">
      <c r="A14" s="5" t="s">
        <v>735</v>
      </c>
      <c r="B14" s="5" t="s">
        <v>736</v>
      </c>
      <c r="C14" s="5" t="s">
        <v>737</v>
      </c>
      <c r="D14" s="5" t="n">
        <v>2022</v>
      </c>
      <c r="E14" s="5" t="s">
        <v>738</v>
      </c>
      <c r="F14" s="127" t="n">
        <v>3418.90603835866</v>
      </c>
      <c r="G14" s="5" t="n">
        <v>876</v>
      </c>
      <c r="H14" s="5" t="n">
        <v>660</v>
      </c>
      <c r="I14" s="5" t="n">
        <v>726</v>
      </c>
      <c r="J14" s="5" t="n">
        <v>710</v>
      </c>
      <c r="K14" s="5" t="n">
        <v>423</v>
      </c>
      <c r="L14" s="5" t="n">
        <f aca="false">+I14+K14</f>
        <v>1149</v>
      </c>
      <c r="M14" s="5" t="n">
        <f aca="false">+L14-J14</f>
        <v>439</v>
      </c>
      <c r="N14" s="128" t="n">
        <f aca="false">+(K14/G14-1)*100</f>
        <v>-51.7123287671233</v>
      </c>
      <c r="O14" s="128" t="n">
        <f aca="false">+K14/F14/0.6*100</f>
        <v>20.6206310466039</v>
      </c>
    </row>
    <row r="15" customFormat="false" ht="12.8" hidden="false" customHeight="false" outlineLevel="0" collapsed="false">
      <c r="A15" s="7" t="s">
        <v>739</v>
      </c>
      <c r="B15" s="7" t="s">
        <v>740</v>
      </c>
      <c r="C15" s="7" t="s">
        <v>741</v>
      </c>
      <c r="D15" s="7" t="n">
        <v>2024</v>
      </c>
      <c r="E15" s="7" t="s">
        <v>742</v>
      </c>
      <c r="F15" s="129" t="n">
        <v>1461.30661316943</v>
      </c>
      <c r="G15" s="7" t="n">
        <v>0</v>
      </c>
      <c r="H15" s="7" t="n">
        <v>0</v>
      </c>
      <c r="I15" s="7" t="n">
        <v>89</v>
      </c>
      <c r="J15" s="7" t="n">
        <v>275</v>
      </c>
      <c r="K15" s="7" t="n">
        <v>257</v>
      </c>
      <c r="L15" s="7" t="n">
        <f aca="false">+I15+K15</f>
        <v>346</v>
      </c>
      <c r="M15" s="7" t="n">
        <f aca="false">+L15-J15</f>
        <v>71</v>
      </c>
      <c r="N15" s="130"/>
      <c r="O15" s="130" t="n">
        <f aca="false">+K15/F15/0.6*100</f>
        <v>29.3116673443585</v>
      </c>
    </row>
    <row r="16" customFormat="false" ht="12.8" hidden="false" customHeight="false" outlineLevel="0" collapsed="false">
      <c r="A16" s="5" t="s">
        <v>743</v>
      </c>
      <c r="B16" s="5" t="s">
        <v>744</v>
      </c>
      <c r="C16" s="5" t="s">
        <v>745</v>
      </c>
      <c r="D16" s="5" t="n">
        <v>2023</v>
      </c>
      <c r="E16" s="5" t="s">
        <v>715</v>
      </c>
      <c r="F16" s="127" t="n">
        <v>364.796425929088</v>
      </c>
      <c r="G16" s="5" t="n">
        <v>107</v>
      </c>
      <c r="H16" s="5" t="n">
        <v>25</v>
      </c>
      <c r="I16" s="5" t="n">
        <v>104</v>
      </c>
      <c r="J16" s="5" t="n">
        <v>100</v>
      </c>
      <c r="K16" s="5" t="n">
        <v>61</v>
      </c>
      <c r="L16" s="5" t="n">
        <f aca="false">+I16+K16</f>
        <v>165</v>
      </c>
      <c r="M16" s="5" t="n">
        <f aca="false">+L16-J16</f>
        <v>65</v>
      </c>
      <c r="N16" s="128" t="n">
        <f aca="false">+(K16/G16-1)*100</f>
        <v>-42.9906542056075</v>
      </c>
      <c r="O16" s="128" t="n">
        <f aca="false">+K16/F16/0.6*100</f>
        <v>27.8694250931147</v>
      </c>
    </row>
    <row r="17" customFormat="false" ht="12.8" hidden="false" customHeight="false" outlineLevel="0" collapsed="false">
      <c r="A17" s="7" t="s">
        <v>746</v>
      </c>
      <c r="B17" s="7" t="s">
        <v>747</v>
      </c>
      <c r="C17" s="7" t="s">
        <v>748</v>
      </c>
      <c r="D17" s="7" t="n">
        <v>2022</v>
      </c>
      <c r="E17" s="7" t="s">
        <v>749</v>
      </c>
      <c r="F17" s="129" t="n">
        <v>513.260087644414</v>
      </c>
      <c r="G17" s="7" t="n">
        <v>177</v>
      </c>
      <c r="H17" s="7" t="n">
        <v>0</v>
      </c>
      <c r="I17" s="7" t="n">
        <v>168</v>
      </c>
      <c r="J17" s="7" t="n">
        <v>120</v>
      </c>
      <c r="K17" s="7" t="n">
        <v>71</v>
      </c>
      <c r="L17" s="7" t="n">
        <f aca="false">+I17+K17</f>
        <v>239</v>
      </c>
      <c r="M17" s="7" t="n">
        <f aca="false">+L17-J17</f>
        <v>119</v>
      </c>
      <c r="N17" s="130" t="n">
        <f aca="false">+(K17/G17-1)*100</f>
        <v>-59.8870056497175</v>
      </c>
      <c r="O17" s="130" t="n">
        <f aca="false">+K17/F17/0.6*100</f>
        <v>23.0552377209807</v>
      </c>
    </row>
    <row r="18" customFormat="false" ht="12.8" hidden="false" customHeight="false" outlineLevel="0" collapsed="false">
      <c r="A18" s="5" t="s">
        <v>750</v>
      </c>
      <c r="B18" s="5" t="s">
        <v>751</v>
      </c>
      <c r="C18" s="5" t="s">
        <v>752</v>
      </c>
      <c r="D18" s="5" t="n">
        <v>2022</v>
      </c>
      <c r="E18" s="5" t="s">
        <v>753</v>
      </c>
      <c r="F18" s="127" t="n">
        <v>568.403733424393</v>
      </c>
      <c r="G18" s="5" t="n">
        <v>219</v>
      </c>
      <c r="H18" s="5" t="n">
        <v>197</v>
      </c>
      <c r="I18" s="5" t="n">
        <v>165</v>
      </c>
      <c r="J18" s="5" t="n">
        <v>135</v>
      </c>
      <c r="K18" s="5" t="n">
        <v>59</v>
      </c>
      <c r="L18" s="5" t="n">
        <f aca="false">+I18+K18</f>
        <v>224</v>
      </c>
      <c r="M18" s="5" t="n">
        <f aca="false">+L18-J18</f>
        <v>89</v>
      </c>
      <c r="N18" s="128" t="n">
        <f aca="false">+(K18/G18-1)*100</f>
        <v>-73.0593607305936</v>
      </c>
      <c r="O18" s="128" t="n">
        <f aca="false">+K18/F18/0.6*100</f>
        <v>17.2999098265799</v>
      </c>
    </row>
    <row r="19" customFormat="false" ht="12.8" hidden="false" customHeight="false" outlineLevel="0" collapsed="false">
      <c r="A19" s="7" t="s">
        <v>754</v>
      </c>
      <c r="B19" s="7" t="s">
        <v>755</v>
      </c>
      <c r="C19" s="7" t="s">
        <v>756</v>
      </c>
      <c r="D19" s="7" t="n">
        <v>2024</v>
      </c>
      <c r="E19" s="7" t="s">
        <v>757</v>
      </c>
      <c r="F19" s="129" t="n">
        <v>727.471942405099</v>
      </c>
      <c r="G19" s="7" t="n">
        <v>0</v>
      </c>
      <c r="H19" s="7" t="n">
        <v>0</v>
      </c>
      <c r="I19" s="7" t="n">
        <v>27</v>
      </c>
      <c r="J19" s="7" t="n">
        <v>155</v>
      </c>
      <c r="K19" s="7" t="n">
        <v>104</v>
      </c>
      <c r="L19" s="7" t="n">
        <f aca="false">+I19+K19</f>
        <v>131</v>
      </c>
      <c r="M19" s="7"/>
      <c r="N19" s="130"/>
      <c r="O19" s="130" t="n">
        <f aca="false">+K19/F19/0.6*100</f>
        <v>23.8268066752204</v>
      </c>
    </row>
    <row r="20" customFormat="false" ht="12.8" hidden="false" customHeight="false" outlineLevel="0" collapsed="false">
      <c r="A20" s="5" t="s">
        <v>758</v>
      </c>
      <c r="B20" s="5" t="s">
        <v>759</v>
      </c>
      <c r="C20" s="5" t="s">
        <v>760</v>
      </c>
      <c r="D20" s="5" t="n">
        <v>2022</v>
      </c>
      <c r="E20" s="5" t="s">
        <v>749</v>
      </c>
      <c r="F20" s="127" t="n">
        <v>347.829150304479</v>
      </c>
      <c r="G20" s="5" t="n">
        <v>119</v>
      </c>
      <c r="H20" s="5" t="n">
        <v>0</v>
      </c>
      <c r="I20" s="5" t="n">
        <v>98</v>
      </c>
      <c r="J20" s="5" t="n">
        <v>95</v>
      </c>
      <c r="K20" s="5" t="n">
        <v>89</v>
      </c>
      <c r="L20" s="5" t="n">
        <f aca="false">+I20+K20</f>
        <v>187</v>
      </c>
      <c r="M20" s="5" t="n">
        <f aca="false">+L20-J20</f>
        <v>92</v>
      </c>
      <c r="N20" s="128" t="n">
        <f aca="false">+(K20/G20-1)*100</f>
        <v>-25.2100840336134</v>
      </c>
      <c r="O20" s="128" t="n">
        <f aca="false">+K20/F20/0.6*100</f>
        <v>42.6454577494402</v>
      </c>
    </row>
    <row r="21" customFormat="false" ht="12.8" hidden="false" customHeight="false" outlineLevel="0" collapsed="false">
      <c r="A21" s="7" t="s">
        <v>761</v>
      </c>
      <c r="B21" s="7" t="s">
        <v>762</v>
      </c>
      <c r="C21" s="7" t="s">
        <v>763</v>
      </c>
      <c r="D21" s="7" t="n">
        <v>2025</v>
      </c>
      <c r="E21" s="7"/>
      <c r="F21" s="129"/>
      <c r="G21" s="7" t="n">
        <v>0</v>
      </c>
      <c r="H21" s="7" t="n">
        <v>0</v>
      </c>
      <c r="I21" s="7"/>
      <c r="J21" s="7" t="n">
        <v>0</v>
      </c>
      <c r="K21" s="7"/>
      <c r="L21" s="7" t="n">
        <f aca="false">+I21+K21</f>
        <v>0</v>
      </c>
      <c r="M21" s="7" t="n">
        <f aca="false">+L21-J21</f>
        <v>0</v>
      </c>
      <c r="N21" s="130"/>
      <c r="O21" s="130"/>
    </row>
    <row r="22" customFormat="false" ht="12.8" hidden="false" customHeight="false" outlineLevel="0" collapsed="false">
      <c r="A22" s="5" t="s">
        <v>764</v>
      </c>
      <c r="B22" s="5" t="s">
        <v>765</v>
      </c>
      <c r="C22" s="5" t="s">
        <v>766</v>
      </c>
      <c r="D22" s="5" t="n">
        <v>2024</v>
      </c>
      <c r="E22" s="5" t="s">
        <v>701</v>
      </c>
      <c r="F22" s="127" t="n">
        <v>1654.30937339935</v>
      </c>
      <c r="G22" s="5" t="n">
        <v>0</v>
      </c>
      <c r="H22" s="5" t="n">
        <v>0</v>
      </c>
      <c r="I22" s="5" t="n">
        <v>426</v>
      </c>
      <c r="J22" s="5" t="n">
        <v>320</v>
      </c>
      <c r="K22" s="5" t="n">
        <v>74</v>
      </c>
      <c r="L22" s="5" t="n">
        <f aca="false">+I22+K22</f>
        <v>500</v>
      </c>
      <c r="M22" s="5" t="n">
        <f aca="false">+L22-J22</f>
        <v>180</v>
      </c>
      <c r="N22" s="128"/>
      <c r="O22" s="128" t="n">
        <f aca="false">+K22/F22/0.6*100</f>
        <v>7.45527622078948</v>
      </c>
    </row>
    <row r="23" customFormat="false" ht="12.8" hidden="false" customHeight="false" outlineLevel="0" collapsed="false">
      <c r="A23" s="7" t="s">
        <v>767</v>
      </c>
      <c r="B23" s="7" t="s">
        <v>768</v>
      </c>
      <c r="C23" s="7" t="s">
        <v>769</v>
      </c>
      <c r="D23" s="7" t="n">
        <v>2022</v>
      </c>
      <c r="E23" s="7" t="s">
        <v>738</v>
      </c>
      <c r="F23" s="129" t="n">
        <v>854.726509589665</v>
      </c>
      <c r="G23" s="7" t="n">
        <v>234</v>
      </c>
      <c r="H23" s="7" t="n">
        <v>172</v>
      </c>
      <c r="I23" s="7" t="n">
        <v>145</v>
      </c>
      <c r="J23" s="7" t="n">
        <v>145</v>
      </c>
      <c r="K23" s="7" t="n">
        <v>89</v>
      </c>
      <c r="L23" s="7" t="n">
        <f aca="false">+I23+K23</f>
        <v>234</v>
      </c>
      <c r="M23" s="7" t="n">
        <f aca="false">+L23-J23</f>
        <v>89</v>
      </c>
      <c r="N23" s="130" t="n">
        <f aca="false">+(K23/G23-1)*100</f>
        <v>-61.965811965812</v>
      </c>
      <c r="O23" s="130" t="n">
        <f aca="false">+K23/F23/0.6*100</f>
        <v>17.3544790841394</v>
      </c>
    </row>
    <row r="24" customFormat="false" ht="12.8" hidden="false" customHeight="false" outlineLevel="0" collapsed="false">
      <c r="A24" s="5" t="s">
        <v>770</v>
      </c>
      <c r="B24" s="5" t="s">
        <v>771</v>
      </c>
      <c r="C24" s="5" t="s">
        <v>772</v>
      </c>
      <c r="D24" s="5" t="n">
        <v>2022</v>
      </c>
      <c r="E24" s="5" t="s">
        <v>749</v>
      </c>
      <c r="F24" s="127" t="n">
        <v>301.169142336805</v>
      </c>
      <c r="G24" s="5" t="n">
        <v>81</v>
      </c>
      <c r="H24" s="5" t="n">
        <v>0</v>
      </c>
      <c r="I24" s="5" t="n">
        <v>45</v>
      </c>
      <c r="J24" s="5" t="n">
        <v>75</v>
      </c>
      <c r="K24" s="5" t="n">
        <v>69</v>
      </c>
      <c r="L24" s="5" t="n">
        <f aca="false">+I24+K24</f>
        <v>114</v>
      </c>
      <c r="M24" s="5" t="n">
        <f aca="false">+L24-J24</f>
        <v>39</v>
      </c>
      <c r="N24" s="128" t="n">
        <f aca="false">+(K24/G24-1)*100</f>
        <v>-14.8148148148148</v>
      </c>
      <c r="O24" s="128" t="n">
        <f aca="false">+K24/F24/0.6*100</f>
        <v>38.1845228590493</v>
      </c>
    </row>
    <row r="25" customFormat="false" ht="12.8" hidden="false" customHeight="false" outlineLevel="0" collapsed="false">
      <c r="A25" s="7" t="s">
        <v>773</v>
      </c>
      <c r="B25" s="7" t="s">
        <v>774</v>
      </c>
      <c r="C25" s="7" t="s">
        <v>775</v>
      </c>
      <c r="D25" s="7" t="n">
        <v>2024</v>
      </c>
      <c r="E25" s="7" t="s">
        <v>776</v>
      </c>
      <c r="F25" s="129" t="n">
        <v>585.371009049001</v>
      </c>
      <c r="G25" s="7" t="n">
        <v>0</v>
      </c>
      <c r="H25" s="7" t="n">
        <v>0</v>
      </c>
      <c r="I25" s="7" t="n">
        <v>95</v>
      </c>
      <c r="J25" s="7" t="n">
        <v>95</v>
      </c>
      <c r="K25" s="7" t="n">
        <v>81</v>
      </c>
      <c r="L25" s="7" t="n">
        <f aca="false">+I25+K25</f>
        <v>176</v>
      </c>
      <c r="M25" s="7" t="n">
        <f aca="false">+L25-J25</f>
        <v>81</v>
      </c>
      <c r="N25" s="130"/>
      <c r="O25" s="130" t="n">
        <f aca="false">+K25/F25/0.6*100</f>
        <v>23.0622968874598</v>
      </c>
    </row>
    <row r="26" customFormat="false" ht="12.8" hidden="false" customHeight="false" outlineLevel="0" collapsed="false">
      <c r="A26" s="5" t="s">
        <v>777</v>
      </c>
      <c r="B26" s="5" t="s">
        <v>778</v>
      </c>
      <c r="C26" s="5" t="s">
        <v>779</v>
      </c>
      <c r="D26" s="5" t="n">
        <v>2024</v>
      </c>
      <c r="E26" s="5" t="s">
        <v>701</v>
      </c>
      <c r="F26" s="127" t="n">
        <v>1119.84019122418</v>
      </c>
      <c r="G26" s="5" t="n">
        <v>0</v>
      </c>
      <c r="H26" s="5" t="n">
        <v>0</v>
      </c>
      <c r="I26" s="5" t="n">
        <v>207</v>
      </c>
      <c r="J26" s="5" t="n">
        <v>210</v>
      </c>
      <c r="K26" s="5" t="n">
        <v>49</v>
      </c>
      <c r="L26" s="5" t="n">
        <f aca="false">+I26+K26</f>
        <v>256</v>
      </c>
      <c r="M26" s="5" t="n">
        <f aca="false">+L26-J26</f>
        <v>46</v>
      </c>
      <c r="N26" s="128"/>
      <c r="O26" s="128" t="n">
        <f aca="false">+K26/F26/0.6*100</f>
        <v>7.29270723685949</v>
      </c>
    </row>
    <row r="27" customFormat="false" ht="12.8" hidden="false" customHeight="false" outlineLevel="0" collapsed="false">
      <c r="A27" s="7" t="s">
        <v>780</v>
      </c>
      <c r="B27" s="7" t="s">
        <v>781</v>
      </c>
      <c r="C27" s="7" t="s">
        <v>782</v>
      </c>
      <c r="D27" s="7" t="n">
        <v>2024</v>
      </c>
      <c r="E27" s="7" t="s">
        <v>783</v>
      </c>
      <c r="F27" s="129" t="n">
        <v>818.671048887371</v>
      </c>
      <c r="G27" s="7" t="n">
        <v>0</v>
      </c>
      <c r="H27" s="7" t="n">
        <v>0</v>
      </c>
      <c r="I27" s="7" t="n">
        <v>137</v>
      </c>
      <c r="J27" s="7" t="n">
        <v>140</v>
      </c>
      <c r="K27" s="7" t="n">
        <v>62</v>
      </c>
      <c r="L27" s="7" t="n">
        <f aca="false">+I27+K27</f>
        <v>199</v>
      </c>
      <c r="M27" s="7" t="n">
        <f aca="false">+L27-J27</f>
        <v>59</v>
      </c>
      <c r="N27" s="130"/>
      <c r="O27" s="130" t="n">
        <f aca="false">+K27/F27/0.6*100</f>
        <v>12.6220822726992</v>
      </c>
    </row>
    <row r="28" customFormat="false" ht="12.8" hidden="false" customHeight="false" outlineLevel="0" collapsed="false">
      <c r="A28" s="5" t="s">
        <v>784</v>
      </c>
      <c r="B28" s="5" t="s">
        <v>785</v>
      </c>
      <c r="C28" s="5" t="s">
        <v>786</v>
      </c>
      <c r="D28" s="5" t="n">
        <v>2022</v>
      </c>
      <c r="E28" s="5" t="s">
        <v>697</v>
      </c>
      <c r="F28" s="127" t="n">
        <v>899.265608104263</v>
      </c>
      <c r="G28" s="5" t="n">
        <v>280</v>
      </c>
      <c r="H28" s="5" t="n">
        <v>265</v>
      </c>
      <c r="I28" s="5" t="n">
        <v>268</v>
      </c>
      <c r="J28" s="5" t="n">
        <v>220</v>
      </c>
      <c r="K28" s="5" t="n">
        <v>165</v>
      </c>
      <c r="L28" s="5" t="n">
        <f aca="false">+I28+K28</f>
        <v>433</v>
      </c>
      <c r="M28" s="5" t="n">
        <f aca="false">+L28-J28</f>
        <v>213</v>
      </c>
      <c r="N28" s="128" t="n">
        <f aca="false">+(K28/G28-1)*100</f>
        <v>-41.0714285714286</v>
      </c>
      <c r="O28" s="128" t="n">
        <f aca="false">+K28/F28/0.6*100</f>
        <v>30.5805089755102</v>
      </c>
    </row>
    <row r="29" customFormat="false" ht="12.8" hidden="false" customHeight="false" outlineLevel="0" collapsed="false">
      <c r="A29" s="7" t="s">
        <v>787</v>
      </c>
      <c r="B29" s="7" t="s">
        <v>788</v>
      </c>
      <c r="C29" s="7" t="s">
        <v>789</v>
      </c>
      <c r="D29" s="7" t="n">
        <v>2024</v>
      </c>
      <c r="E29" s="7" t="s">
        <v>701</v>
      </c>
      <c r="F29" s="129" t="n">
        <v>678.691024984349</v>
      </c>
      <c r="G29" s="7" t="n">
        <v>0</v>
      </c>
      <c r="H29" s="7" t="n">
        <v>0</v>
      </c>
      <c r="I29" s="7" t="n">
        <v>19</v>
      </c>
      <c r="J29" s="7" t="n">
        <v>135</v>
      </c>
      <c r="K29" s="7" t="n">
        <v>110</v>
      </c>
      <c r="L29" s="7" t="n">
        <f aca="false">+I29+K29</f>
        <v>129</v>
      </c>
      <c r="M29" s="7"/>
      <c r="N29" s="130"/>
      <c r="O29" s="130" t="n">
        <f aca="false">+K29/F29/0.6*100</f>
        <v>27.0127829283673</v>
      </c>
    </row>
    <row r="30" customFormat="false" ht="12.8" hidden="false" customHeight="false" outlineLevel="0" collapsed="false">
      <c r="A30" s="5" t="s">
        <v>790</v>
      </c>
      <c r="B30" s="5" t="s">
        <v>791</v>
      </c>
      <c r="C30" s="5" t="s">
        <v>792</v>
      </c>
      <c r="D30" s="5" t="n">
        <v>2024</v>
      </c>
      <c r="E30" s="5" t="s">
        <v>701</v>
      </c>
      <c r="F30" s="127" t="n">
        <v>1068.93836435035</v>
      </c>
      <c r="G30" s="5" t="n">
        <v>0</v>
      </c>
      <c r="H30" s="5" t="n">
        <v>0</v>
      </c>
      <c r="I30" s="5" t="n">
        <v>109</v>
      </c>
      <c r="J30" s="5" t="n">
        <v>185</v>
      </c>
      <c r="K30" s="5" t="n">
        <v>138</v>
      </c>
      <c r="L30" s="5" t="n">
        <f aca="false">+I30+K30</f>
        <v>247</v>
      </c>
      <c r="M30" s="5" t="n">
        <f aca="false">+L30-J30</f>
        <v>62</v>
      </c>
      <c r="N30" s="128"/>
      <c r="O30" s="128" t="n">
        <f aca="false">+K30/F30/0.6*100</f>
        <v>21.5166755793056</v>
      </c>
    </row>
    <row r="31" customFormat="false" ht="12.8" hidden="false" customHeight="false" outlineLevel="0" collapsed="false">
      <c r="A31" s="7" t="s">
        <v>793</v>
      </c>
      <c r="B31" s="7" t="s">
        <v>794</v>
      </c>
      <c r="C31" s="7" t="s">
        <v>795</v>
      </c>
      <c r="D31" s="7" t="n">
        <v>2022</v>
      </c>
      <c r="E31" s="7" t="s">
        <v>783</v>
      </c>
      <c r="F31" s="129" t="n">
        <v>657.481930453588</v>
      </c>
      <c r="G31" s="7" t="n">
        <v>267</v>
      </c>
      <c r="H31" s="7" t="n">
        <v>227</v>
      </c>
      <c r="I31" s="7" t="n">
        <v>199</v>
      </c>
      <c r="J31" s="7" t="n">
        <v>170</v>
      </c>
      <c r="K31" s="7" t="n">
        <v>101</v>
      </c>
      <c r="L31" s="7" t="n">
        <f aca="false">+I31+K31</f>
        <v>300</v>
      </c>
      <c r="M31" s="7" t="n">
        <f aca="false">+L31-J31</f>
        <v>130</v>
      </c>
      <c r="N31" s="130" t="n">
        <f aca="false">+(K31/G31-1)*100</f>
        <v>-62.1722846441948</v>
      </c>
      <c r="O31" s="130" t="n">
        <f aca="false">+K31/F31/0.6*100</f>
        <v>25.602731502781</v>
      </c>
    </row>
    <row r="32" customFormat="false" ht="12.8" hidden="false" customHeight="false" outlineLevel="0" collapsed="false">
      <c r="A32" s="5" t="s">
        <v>796</v>
      </c>
      <c r="B32" s="5" t="s">
        <v>797</v>
      </c>
      <c r="C32" s="5" t="s">
        <v>798</v>
      </c>
      <c r="D32" s="5" t="n">
        <v>2023</v>
      </c>
      <c r="E32" s="5" t="s">
        <v>715</v>
      </c>
      <c r="F32" s="127" t="n">
        <v>2419.95768595982</v>
      </c>
      <c r="G32" s="5" t="n">
        <v>840</v>
      </c>
      <c r="H32" s="5" t="n">
        <v>606</v>
      </c>
      <c r="I32" s="5" t="n">
        <v>807</v>
      </c>
      <c r="J32" s="5" t="n">
        <v>600</v>
      </c>
      <c r="K32" s="5" t="n">
        <v>402</v>
      </c>
      <c r="L32" s="5" t="n">
        <f aca="false">+I32+K32</f>
        <v>1209</v>
      </c>
      <c r="M32" s="5" t="n">
        <f aca="false">+L32-J32</f>
        <v>609</v>
      </c>
      <c r="N32" s="128" t="n">
        <f aca="false">+(K32/G32-1)*100</f>
        <v>-52.1428571428571</v>
      </c>
      <c r="O32" s="128" t="n">
        <f aca="false">+K32/F32/0.6*100</f>
        <v>27.6864345144225</v>
      </c>
    </row>
    <row r="33" customFormat="false" ht="12.8" hidden="false" customHeight="false" outlineLevel="0" collapsed="false">
      <c r="A33" s="7" t="s">
        <v>799</v>
      </c>
      <c r="B33" s="7" t="s">
        <v>800</v>
      </c>
      <c r="C33" s="7" t="s">
        <v>801</v>
      </c>
      <c r="D33" s="7" t="n">
        <v>2022</v>
      </c>
      <c r="E33" s="7" t="s">
        <v>802</v>
      </c>
      <c r="F33" s="129" t="n">
        <v>258.750953275283</v>
      </c>
      <c r="G33" s="7" t="n">
        <v>130</v>
      </c>
      <c r="H33" s="7" t="n">
        <v>0</v>
      </c>
      <c r="I33" s="7" t="n">
        <v>104</v>
      </c>
      <c r="J33" s="7" t="n">
        <v>85</v>
      </c>
      <c r="K33" s="7" t="n">
        <v>38</v>
      </c>
      <c r="L33" s="7" t="n">
        <f aca="false">+I33+K33</f>
        <v>142</v>
      </c>
      <c r="M33" s="7" t="n">
        <f aca="false">+L33-J33</f>
        <v>57</v>
      </c>
      <c r="N33" s="130" t="n">
        <f aca="false">+(K33/G33-1)*100</f>
        <v>-70.7692307692308</v>
      </c>
      <c r="O33" s="130" t="n">
        <f aca="false">+K33/F33/0.6*100</f>
        <v>24.476560388148</v>
      </c>
    </row>
    <row r="34" customFormat="false" ht="12.8" hidden="false" customHeight="false" outlineLevel="0" collapsed="false">
      <c r="A34" s="5" t="s">
        <v>803</v>
      </c>
      <c r="B34" s="5" t="s">
        <v>804</v>
      </c>
      <c r="C34" s="5" t="s">
        <v>805</v>
      </c>
      <c r="D34" s="5" t="n">
        <v>2023</v>
      </c>
      <c r="E34" s="5" t="s">
        <v>806</v>
      </c>
      <c r="F34" s="127" t="n">
        <v>2676.58772978203</v>
      </c>
      <c r="G34" s="5" t="n">
        <v>466</v>
      </c>
      <c r="H34" s="5" t="n">
        <v>386</v>
      </c>
      <c r="I34" s="5" t="n">
        <v>641</v>
      </c>
      <c r="J34" s="5" t="n">
        <v>485</v>
      </c>
      <c r="K34" s="5" t="n">
        <v>341</v>
      </c>
      <c r="L34" s="5" t="n">
        <f aca="false">+I34+K34</f>
        <v>982</v>
      </c>
      <c r="M34" s="5" t="n">
        <f aca="false">+L34-J34</f>
        <v>497</v>
      </c>
      <c r="N34" s="128" t="n">
        <f aca="false">+(K34/G34-1)*100</f>
        <v>-26.8240343347639</v>
      </c>
      <c r="O34" s="128" t="n">
        <f aca="false">+K34/F34/0.6*100</f>
        <v>21.2335029040732</v>
      </c>
    </row>
    <row r="35" customFormat="false" ht="12.8" hidden="false" customHeight="false" outlineLevel="0" collapsed="false">
      <c r="A35" s="7" t="s">
        <v>807</v>
      </c>
      <c r="B35" s="7" t="s">
        <v>808</v>
      </c>
      <c r="C35" s="7" t="s">
        <v>809</v>
      </c>
      <c r="D35" s="7" t="n">
        <v>2023</v>
      </c>
      <c r="E35" s="7" t="s">
        <v>715</v>
      </c>
      <c r="F35" s="129" t="n">
        <v>1421.00933356098</v>
      </c>
      <c r="G35" s="7" t="n">
        <v>572</v>
      </c>
      <c r="H35" s="7" t="n">
        <v>503</v>
      </c>
      <c r="I35" s="7" t="n">
        <v>508</v>
      </c>
      <c r="J35" s="7" t="n">
        <v>355</v>
      </c>
      <c r="K35" s="7" t="n">
        <v>289</v>
      </c>
      <c r="L35" s="7" t="n">
        <f aca="false">+I35+K35</f>
        <v>797</v>
      </c>
      <c r="M35" s="7" t="n">
        <f aca="false">+L35-J35</f>
        <v>442</v>
      </c>
      <c r="N35" s="130" t="n">
        <f aca="false">+(K35/G35-1)*100</f>
        <v>-49.4755244755245</v>
      </c>
      <c r="O35" s="130" t="n">
        <f aca="false">+K35/F35/0.6*100</f>
        <v>33.8960945076718</v>
      </c>
    </row>
    <row r="36" customFormat="false" ht="12.8" hidden="false" customHeight="false" outlineLevel="0" collapsed="false">
      <c r="A36" s="5" t="s">
        <v>810</v>
      </c>
      <c r="B36" s="5" t="s">
        <v>811</v>
      </c>
      <c r="C36" s="5" t="s">
        <v>812</v>
      </c>
      <c r="D36" s="5" t="n">
        <v>2024</v>
      </c>
      <c r="E36" s="5" t="s">
        <v>701</v>
      </c>
      <c r="F36" s="127" t="n">
        <v>2937.45959251039</v>
      </c>
      <c r="G36" s="5" t="n">
        <v>0</v>
      </c>
      <c r="H36" s="5" t="n">
        <v>0</v>
      </c>
      <c r="I36" s="5" t="n">
        <v>420</v>
      </c>
      <c r="J36" s="5" t="n">
        <v>410</v>
      </c>
      <c r="K36" s="5" t="n">
        <v>84</v>
      </c>
      <c r="L36" s="5" t="n">
        <f aca="false">+I36+K36</f>
        <v>504</v>
      </c>
      <c r="M36" s="5" t="n">
        <f aca="false">+L36-J36</f>
        <v>94</v>
      </c>
      <c r="N36" s="128"/>
      <c r="O36" s="128" t="n">
        <f aca="false">+K36/F36/0.6*100</f>
        <v>4.76602300698729</v>
      </c>
    </row>
    <row r="37" customFormat="false" ht="12.8" hidden="false" customHeight="false" outlineLevel="0" collapsed="false">
      <c r="A37" s="7" t="s">
        <v>813</v>
      </c>
      <c r="B37" s="7" t="s">
        <v>814</v>
      </c>
      <c r="C37" s="7" t="s">
        <v>815</v>
      </c>
      <c r="D37" s="7" t="n">
        <v>2023</v>
      </c>
      <c r="E37" s="7" t="s">
        <v>701</v>
      </c>
      <c r="F37" s="129" t="n">
        <v>349.950059757555</v>
      </c>
      <c r="G37" s="7" t="n">
        <v>15</v>
      </c>
      <c r="H37" s="7" t="n">
        <v>0</v>
      </c>
      <c r="I37" s="7" t="n">
        <v>59</v>
      </c>
      <c r="J37" s="7" t="n">
        <v>80</v>
      </c>
      <c r="K37" s="7" t="n">
        <v>52</v>
      </c>
      <c r="L37" s="7" t="n">
        <f aca="false">+I37+K37</f>
        <v>111</v>
      </c>
      <c r="M37" s="7" t="n">
        <f aca="false">+L37-J37</f>
        <v>31</v>
      </c>
      <c r="N37" s="130" t="n">
        <f aca="false">+(K37/G37-1)*100</f>
        <v>246.666666666667</v>
      </c>
      <c r="O37" s="130" t="n">
        <f aca="false">+K37/F37/0.6*100</f>
        <v>24.7654384533351</v>
      </c>
    </row>
    <row r="38" customFormat="false" ht="12.8" hidden="false" customHeight="false" outlineLevel="0" collapsed="false">
      <c r="A38" s="5" t="s">
        <v>816</v>
      </c>
      <c r="B38" s="5" t="s">
        <v>817</v>
      </c>
      <c r="C38" s="5" t="s">
        <v>818</v>
      </c>
      <c r="D38" s="5" t="n">
        <v>2024</v>
      </c>
      <c r="E38" s="5" t="s">
        <v>819</v>
      </c>
      <c r="F38" s="127" t="n">
        <v>1331.93113653179</v>
      </c>
      <c r="G38" s="5" t="n">
        <v>0</v>
      </c>
      <c r="H38" s="5" t="n">
        <v>0</v>
      </c>
      <c r="I38" s="5" t="n">
        <v>88</v>
      </c>
      <c r="J38" s="5" t="n">
        <v>235</v>
      </c>
      <c r="K38" s="5" t="n">
        <v>184</v>
      </c>
      <c r="L38" s="5" t="n">
        <f aca="false">+I38+K38</f>
        <v>272</v>
      </c>
      <c r="M38" s="5" t="n">
        <f aca="false">+L38-J38</f>
        <v>37</v>
      </c>
      <c r="N38" s="128"/>
      <c r="O38" s="128" t="n">
        <f aca="false">+K38/F38/0.6*100</f>
        <v>23.0242133587473</v>
      </c>
    </row>
    <row r="39" customFormat="false" ht="12.8" hidden="false" customHeight="false" outlineLevel="0" collapsed="false">
      <c r="A39" s="7" t="s">
        <v>820</v>
      </c>
      <c r="B39" s="7" t="s">
        <v>821</v>
      </c>
      <c r="C39" s="7" t="s">
        <v>822</v>
      </c>
      <c r="D39" s="7" t="n">
        <v>2022</v>
      </c>
      <c r="E39" s="7" t="s">
        <v>823</v>
      </c>
      <c r="F39" s="129" t="n">
        <v>2309.67039439986</v>
      </c>
      <c r="G39" s="7" t="n">
        <v>546</v>
      </c>
      <c r="H39" s="7" t="n">
        <v>343</v>
      </c>
      <c r="I39" s="7" t="n">
        <v>516</v>
      </c>
      <c r="J39" s="7" t="n">
        <v>510</v>
      </c>
      <c r="K39" s="7" t="n">
        <v>261</v>
      </c>
      <c r="L39" s="7" t="n">
        <f aca="false">+I39+K39</f>
        <v>777</v>
      </c>
      <c r="M39" s="7" t="n">
        <f aca="false">+L39-J39</f>
        <v>267</v>
      </c>
      <c r="N39" s="130" t="n">
        <f aca="false">+(K39/G39-1)*100</f>
        <v>-52.1978021978022</v>
      </c>
      <c r="O39" s="130" t="n">
        <f aca="false">+K39/F39/0.6*100</f>
        <v>18.8338561664349</v>
      </c>
    </row>
    <row r="40" customFormat="false" ht="12.8" hidden="false" customHeight="false" outlineLevel="0" collapsed="false">
      <c r="A40" s="5" t="s">
        <v>824</v>
      </c>
      <c r="B40" s="5" t="s">
        <v>825</v>
      </c>
      <c r="C40" s="5" t="s">
        <v>826</v>
      </c>
      <c r="D40" s="5" t="n">
        <v>2023</v>
      </c>
      <c r="E40" s="5" t="s">
        <v>827</v>
      </c>
      <c r="F40" s="127" t="n">
        <v>339.345512492175</v>
      </c>
      <c r="G40" s="5" t="n">
        <v>121</v>
      </c>
      <c r="H40" s="5" t="n">
        <v>67</v>
      </c>
      <c r="I40" s="5" t="n">
        <v>118</v>
      </c>
      <c r="J40" s="5" t="n">
        <v>115</v>
      </c>
      <c r="K40" s="5" t="n">
        <v>85</v>
      </c>
      <c r="L40" s="5" t="n">
        <f aca="false">+I40+K40</f>
        <v>203</v>
      </c>
      <c r="M40" s="5" t="n">
        <f aca="false">+L40-J40</f>
        <v>88</v>
      </c>
      <c r="N40" s="128" t="n">
        <f aca="false">+(K40/G40-1)*100</f>
        <v>-29.7520661157025</v>
      </c>
      <c r="O40" s="128" t="n">
        <f aca="false">+K40/F40/0.6*100</f>
        <v>41.7470281620222</v>
      </c>
    </row>
    <row r="41" customFormat="false" ht="12.8" hidden="false" customHeight="false" outlineLevel="0" collapsed="false">
      <c r="A41" s="7" t="s">
        <v>828</v>
      </c>
      <c r="B41" s="7" t="s">
        <v>829</v>
      </c>
      <c r="C41" s="7" t="s">
        <v>830</v>
      </c>
      <c r="D41" s="7" t="n">
        <v>2024</v>
      </c>
      <c r="E41" s="7" t="s">
        <v>806</v>
      </c>
      <c r="F41" s="129" t="n">
        <v>610.821922485914</v>
      </c>
      <c r="G41" s="7" t="n">
        <v>0</v>
      </c>
      <c r="H41" s="7" t="n">
        <v>0</v>
      </c>
      <c r="I41" s="7" t="n">
        <v>86</v>
      </c>
      <c r="J41" s="7" t="n">
        <v>85</v>
      </c>
      <c r="K41" s="7" t="n">
        <v>72</v>
      </c>
      <c r="L41" s="7" t="n">
        <f aca="false">+I41+K41</f>
        <v>158</v>
      </c>
      <c r="M41" s="7" t="n">
        <f aca="false">+L41-J41</f>
        <v>73</v>
      </c>
      <c r="N41" s="130"/>
      <c r="O41" s="130" t="n">
        <f aca="false">+K41/F41/0.6*100</f>
        <v>19.6456603115399</v>
      </c>
    </row>
    <row r="42" customFormat="false" ht="12.8" hidden="false" customHeight="false" outlineLevel="0" collapsed="false">
      <c r="A42" s="5" t="s">
        <v>831</v>
      </c>
      <c r="B42" s="5" t="s">
        <v>832</v>
      </c>
      <c r="C42" s="5" t="s">
        <v>833</v>
      </c>
      <c r="D42" s="5" t="n">
        <v>2022</v>
      </c>
      <c r="E42" s="5" t="s">
        <v>749</v>
      </c>
      <c r="F42" s="127" t="n">
        <v>718.988304592795</v>
      </c>
      <c r="G42" s="5" t="n">
        <v>132</v>
      </c>
      <c r="H42" s="5" t="n">
        <v>0</v>
      </c>
      <c r="I42" s="5" t="n">
        <v>168</v>
      </c>
      <c r="J42" s="5" t="n">
        <v>155</v>
      </c>
      <c r="K42" s="5" t="n">
        <v>110</v>
      </c>
      <c r="L42" s="5" t="n">
        <f aca="false">+I42+K42</f>
        <v>278</v>
      </c>
      <c r="M42" s="5" t="n">
        <f aca="false">+L42-J42</f>
        <v>123</v>
      </c>
      <c r="N42" s="128" t="n">
        <f aca="false">+(K42/G42-1)*100</f>
        <v>-16.6666666666667</v>
      </c>
      <c r="O42" s="128" t="n">
        <f aca="false">+K42/F42/0.6*100</f>
        <v>25.4987921447715</v>
      </c>
    </row>
    <row r="43" customFormat="false" ht="12.8" hidden="false" customHeight="false" outlineLevel="0" collapsed="false">
      <c r="A43" s="7" t="s">
        <v>834</v>
      </c>
      <c r="B43" s="7" t="s">
        <v>835</v>
      </c>
      <c r="C43" s="7" t="s">
        <v>836</v>
      </c>
      <c r="D43" s="7" t="n">
        <v>2024</v>
      </c>
      <c r="E43" s="7" t="s">
        <v>783</v>
      </c>
      <c r="F43" s="129" t="n">
        <v>1616.13300324398</v>
      </c>
      <c r="G43" s="7" t="n">
        <v>0</v>
      </c>
      <c r="H43" s="7" t="n">
        <v>0</v>
      </c>
      <c r="I43" s="7" t="n">
        <v>215</v>
      </c>
      <c r="J43" s="7" t="n">
        <v>240</v>
      </c>
      <c r="K43" s="7" t="n">
        <v>116</v>
      </c>
      <c r="L43" s="7" t="n">
        <f aca="false">+I43+K43</f>
        <v>331</v>
      </c>
      <c r="M43" s="7" t="n">
        <f aca="false">+L43-J43</f>
        <v>91</v>
      </c>
      <c r="N43" s="130"/>
      <c r="O43" s="130" t="n">
        <f aca="false">+K43/F43/0.6*100</f>
        <v>11.9627117907539</v>
      </c>
    </row>
    <row r="44" customFormat="false" ht="12.8" hidden="false" customHeight="false" outlineLevel="0" collapsed="false">
      <c r="A44" s="5" t="s">
        <v>837</v>
      </c>
      <c r="B44" s="5" t="s">
        <v>838</v>
      </c>
      <c r="C44" s="5" t="s">
        <v>839</v>
      </c>
      <c r="D44" s="5" t="n">
        <v>2024</v>
      </c>
      <c r="E44" s="5" t="s">
        <v>783</v>
      </c>
      <c r="F44" s="127" t="n">
        <v>411.456433896762</v>
      </c>
      <c r="G44" s="5" t="n">
        <v>0</v>
      </c>
      <c r="H44" s="5" t="n">
        <v>0</v>
      </c>
      <c r="I44" s="5" t="n">
        <v>46</v>
      </c>
      <c r="J44" s="5" t="n">
        <v>90</v>
      </c>
      <c r="K44" s="5" t="n">
        <v>41</v>
      </c>
      <c r="L44" s="5" t="n">
        <f aca="false">+I44+K44</f>
        <v>87</v>
      </c>
      <c r="M44" s="5"/>
      <c r="N44" s="128"/>
      <c r="O44" s="128" t="n">
        <f aca="false">+K44/F44/0.6*100</f>
        <v>16.6076716035698</v>
      </c>
    </row>
    <row r="45" customFormat="false" ht="12.8" hidden="false" customHeight="false" outlineLevel="0" collapsed="false">
      <c r="A45" s="7" t="s">
        <v>840</v>
      </c>
      <c r="B45" s="7" t="s">
        <v>841</v>
      </c>
      <c r="C45" s="7" t="s">
        <v>842</v>
      </c>
      <c r="D45" s="7" t="n">
        <v>2022</v>
      </c>
      <c r="E45" s="7" t="s">
        <v>697</v>
      </c>
      <c r="F45" s="129" t="n">
        <v>3348.91602640715</v>
      </c>
      <c r="G45" s="7" t="n">
        <v>995</v>
      </c>
      <c r="H45" s="7" t="n">
        <v>903</v>
      </c>
      <c r="I45" s="7" t="n">
        <v>1123</v>
      </c>
      <c r="J45" s="7" t="n">
        <v>840</v>
      </c>
      <c r="K45" s="7" t="n">
        <v>623</v>
      </c>
      <c r="L45" s="7" t="n">
        <f aca="false">+I45+K45</f>
        <v>1746</v>
      </c>
      <c r="M45" s="7" t="n">
        <f aca="false">+L45-J45</f>
        <v>906</v>
      </c>
      <c r="N45" s="130" t="n">
        <f aca="false">+(K45/G45-1)*100</f>
        <v>-37.3869346733668</v>
      </c>
      <c r="O45" s="130" t="n">
        <f aca="false">+K45/F45/0.6*100</f>
        <v>31.0050573124492</v>
      </c>
    </row>
    <row r="46" customFormat="false" ht="12.8" hidden="false" customHeight="false" outlineLevel="0" collapsed="false">
      <c r="A46" s="5" t="s">
        <v>843</v>
      </c>
      <c r="B46" s="5" t="s">
        <v>844</v>
      </c>
      <c r="C46" s="5" t="s">
        <v>845</v>
      </c>
      <c r="D46" s="5" t="n">
        <v>2022</v>
      </c>
      <c r="E46" s="5" t="s">
        <v>749</v>
      </c>
      <c r="F46" s="127" t="n">
        <v>1635.22118832167</v>
      </c>
      <c r="G46" s="5" t="n">
        <v>210</v>
      </c>
      <c r="H46" s="5" t="n">
        <v>0</v>
      </c>
      <c r="I46" s="5" t="n">
        <v>311</v>
      </c>
      <c r="J46" s="5" t="n">
        <v>330</v>
      </c>
      <c r="K46" s="5" t="n">
        <v>185</v>
      </c>
      <c r="L46" s="5" t="n">
        <f aca="false">+I46+K46</f>
        <v>496</v>
      </c>
      <c r="M46" s="5" t="n">
        <f aca="false">+L46-J46</f>
        <v>166</v>
      </c>
      <c r="N46" s="128" t="n">
        <f aca="false">+(K46/G46-1)*100</f>
        <v>-11.9047619047619</v>
      </c>
      <c r="O46" s="128" t="n">
        <f aca="false">+K46/F46/0.6*100</f>
        <v>18.8557569786504</v>
      </c>
    </row>
    <row r="47" customFormat="false" ht="12.8" hidden="false" customHeight="false" outlineLevel="0" collapsed="false">
      <c r="A47" s="7" t="s">
        <v>846</v>
      </c>
      <c r="B47" s="7" t="s">
        <v>847</v>
      </c>
      <c r="C47" s="7" t="s">
        <v>848</v>
      </c>
      <c r="D47" s="7" t="n">
        <v>2023</v>
      </c>
      <c r="E47" s="7" t="s">
        <v>849</v>
      </c>
      <c r="F47" s="129" t="n">
        <v>349.950059757555</v>
      </c>
      <c r="G47" s="7" t="n">
        <v>95</v>
      </c>
      <c r="H47" s="7" t="n">
        <v>59</v>
      </c>
      <c r="I47" s="7" t="n">
        <v>81</v>
      </c>
      <c r="J47" s="7" t="n">
        <v>80</v>
      </c>
      <c r="K47" s="7" t="n">
        <v>47</v>
      </c>
      <c r="L47" s="7" t="n">
        <f aca="false">+I47+K47</f>
        <v>128</v>
      </c>
      <c r="M47" s="7" t="n">
        <f aca="false">+L47-J47</f>
        <v>48</v>
      </c>
      <c r="N47" s="130" t="n">
        <f aca="false">+(K47/G47-1)*100</f>
        <v>-50.5263157894737</v>
      </c>
      <c r="O47" s="130" t="n">
        <f aca="false">+K47/F47/0.6*100</f>
        <v>22.3841462943606</v>
      </c>
    </row>
    <row r="48" customFormat="false" ht="12.8" hidden="false" customHeight="false" outlineLevel="0" collapsed="false">
      <c r="A48" s="5" t="s">
        <v>850</v>
      </c>
      <c r="B48" s="5" t="s">
        <v>851</v>
      </c>
      <c r="C48" s="5" t="s">
        <v>852</v>
      </c>
      <c r="D48" s="5" t="n">
        <v>2024</v>
      </c>
      <c r="E48" s="5" t="s">
        <v>749</v>
      </c>
      <c r="F48" s="127" t="n">
        <v>311.773689602185</v>
      </c>
      <c r="G48" s="5" t="n">
        <v>0</v>
      </c>
      <c r="H48" s="5" t="n">
        <v>0</v>
      </c>
      <c r="I48" s="5" t="n">
        <v>57</v>
      </c>
      <c r="J48" s="5" t="n">
        <v>100</v>
      </c>
      <c r="K48" s="5" t="n">
        <v>87</v>
      </c>
      <c r="L48" s="5" t="n">
        <f aca="false">+I48+K48</f>
        <v>144</v>
      </c>
      <c r="M48" s="5" t="n">
        <f aca="false">+L48-J48</f>
        <v>44</v>
      </c>
      <c r="N48" s="128"/>
      <c r="O48" s="128" t="n">
        <f aca="false">+K48/F48/0.6*100</f>
        <v>46.5080937987474</v>
      </c>
    </row>
    <row r="49" customFormat="false" ht="12.8" hidden="false" customHeight="false" outlineLevel="0" collapsed="false">
      <c r="A49" s="7" t="s">
        <v>853</v>
      </c>
      <c r="B49" s="7" t="s">
        <v>854</v>
      </c>
      <c r="C49" s="7" t="s">
        <v>855</v>
      </c>
      <c r="D49" s="7" t="n">
        <v>2024</v>
      </c>
      <c r="E49" s="7" t="s">
        <v>734</v>
      </c>
      <c r="F49" s="129" t="n">
        <v>209.970035854533</v>
      </c>
      <c r="G49" s="7" t="n">
        <v>0</v>
      </c>
      <c r="H49" s="7" t="n">
        <v>0</v>
      </c>
      <c r="I49" s="7" t="n">
        <v>42</v>
      </c>
      <c r="J49" s="7" t="n">
        <v>90</v>
      </c>
      <c r="K49" s="7" t="n">
        <v>47</v>
      </c>
      <c r="L49" s="7" t="n">
        <f aca="false">+I49+K49</f>
        <v>89</v>
      </c>
      <c r="M49" s="7"/>
      <c r="N49" s="130"/>
      <c r="O49" s="130" t="n">
        <f aca="false">+K49/F49/0.6*100</f>
        <v>37.3069104906009</v>
      </c>
    </row>
    <row r="50" customFormat="false" ht="12.8" hidden="false" customHeight="false" outlineLevel="0" collapsed="false">
      <c r="A50" s="5" t="s">
        <v>856</v>
      </c>
      <c r="B50" s="5" t="s">
        <v>857</v>
      </c>
      <c r="C50" s="5" t="s">
        <v>858</v>
      </c>
      <c r="D50" s="5" t="n">
        <v>2024</v>
      </c>
      <c r="E50" s="5" t="s">
        <v>859</v>
      </c>
      <c r="F50" s="127" t="n">
        <v>1605.5284559786</v>
      </c>
      <c r="G50" s="5" t="n">
        <v>0</v>
      </c>
      <c r="H50" s="5" t="n">
        <v>0</v>
      </c>
      <c r="I50" s="5" t="n">
        <v>172</v>
      </c>
      <c r="J50" s="5" t="n">
        <v>350</v>
      </c>
      <c r="K50" s="5" t="n">
        <v>276</v>
      </c>
      <c r="L50" s="5" t="n">
        <f aca="false">+I50+K50</f>
        <v>448</v>
      </c>
      <c r="M50" s="5" t="n">
        <f aca="false">+L50-J50</f>
        <v>98</v>
      </c>
      <c r="N50" s="128"/>
      <c r="O50" s="128" t="n">
        <f aca="false">+K50/F50/0.6*100</f>
        <v>28.6510026207926</v>
      </c>
    </row>
    <row r="51" customFormat="false" ht="12.8" hidden="false" customHeight="false" outlineLevel="0" collapsed="false">
      <c r="A51" s="7" t="s">
        <v>860</v>
      </c>
      <c r="B51" s="7" t="s">
        <v>861</v>
      </c>
      <c r="C51" s="7" t="s">
        <v>862</v>
      </c>
      <c r="D51" s="7" t="n">
        <v>2023</v>
      </c>
      <c r="E51" s="7" t="s">
        <v>742</v>
      </c>
      <c r="F51" s="129" t="n">
        <v>822.912867793523</v>
      </c>
      <c r="G51" s="7" t="n">
        <v>135</v>
      </c>
      <c r="H51" s="7" t="n">
        <v>0</v>
      </c>
      <c r="I51" s="7" t="n">
        <v>232</v>
      </c>
      <c r="J51" s="7" t="n">
        <v>200</v>
      </c>
      <c r="K51" s="7" t="n">
        <v>94</v>
      </c>
      <c r="L51" s="7" t="n">
        <f aca="false">+I51+K51</f>
        <v>326</v>
      </c>
      <c r="M51" s="7" t="n">
        <f aca="false">+L51-J51</f>
        <v>126</v>
      </c>
      <c r="N51" s="130" t="n">
        <f aca="false">+(K51/G51-1)*100</f>
        <v>-30.3703703703704</v>
      </c>
      <c r="O51" s="130" t="n">
        <f aca="false">+K51/F51/0.6*100</f>
        <v>19.0380625699458</v>
      </c>
    </row>
    <row r="52" customFormat="false" ht="12.8" hidden="false" customHeight="false" outlineLevel="0" collapsed="false">
      <c r="A52" s="5" t="s">
        <v>863</v>
      </c>
      <c r="B52" s="5" t="s">
        <v>864</v>
      </c>
      <c r="C52" s="5" t="s">
        <v>865</v>
      </c>
      <c r="D52" s="5" t="n">
        <v>2024</v>
      </c>
      <c r="E52" s="5" t="s">
        <v>719</v>
      </c>
      <c r="F52" s="127" t="n">
        <v>1060.45472653805</v>
      </c>
      <c r="G52" s="5" t="n">
        <v>0</v>
      </c>
      <c r="H52" s="5" t="n">
        <v>0</v>
      </c>
      <c r="I52" s="5" t="n">
        <v>152</v>
      </c>
      <c r="J52" s="5" t="n">
        <v>185</v>
      </c>
      <c r="K52" s="5" t="n">
        <v>136</v>
      </c>
      <c r="L52" s="5" t="n">
        <f aca="false">+I52+K52</f>
        <v>288</v>
      </c>
      <c r="M52" s="5" t="n">
        <f aca="false">+L52-J52</f>
        <v>103</v>
      </c>
      <c r="N52" s="128"/>
      <c r="O52" s="128" t="n">
        <f aca="false">+K52/F52/0.6*100</f>
        <v>21.3744784189554</v>
      </c>
    </row>
    <row r="53" customFormat="false" ht="12.8" hidden="false" customHeight="false" outlineLevel="0" collapsed="false">
      <c r="A53" s="7" t="s">
        <v>866</v>
      </c>
      <c r="B53" s="7" t="s">
        <v>867</v>
      </c>
      <c r="C53" s="7" t="s">
        <v>868</v>
      </c>
      <c r="D53" s="7" t="n">
        <v>2024</v>
      </c>
      <c r="E53" s="7" t="s">
        <v>719</v>
      </c>
      <c r="F53" s="129" t="n">
        <v>400.851886631381</v>
      </c>
      <c r="G53" s="7" t="n">
        <v>0</v>
      </c>
      <c r="H53" s="7" t="n">
        <v>0</v>
      </c>
      <c r="I53" s="7" t="n">
        <v>18</v>
      </c>
      <c r="J53" s="7" t="n">
        <v>110</v>
      </c>
      <c r="K53" s="7" t="n">
        <v>124</v>
      </c>
      <c r="L53" s="7" t="n">
        <f aca="false">+I53+K53</f>
        <v>142</v>
      </c>
      <c r="M53" s="7" t="n">
        <f aca="false">+L53-J53</f>
        <v>32</v>
      </c>
      <c r="N53" s="130"/>
      <c r="O53" s="130" t="n">
        <f aca="false">+K53/F53/0.6*100</f>
        <v>51.5568651562104</v>
      </c>
    </row>
    <row r="54" customFormat="false" ht="12.8" hidden="false" customHeight="false" outlineLevel="0" collapsed="false">
      <c r="A54" s="5" t="s">
        <v>869</v>
      </c>
      <c r="B54" s="5" t="s">
        <v>870</v>
      </c>
      <c r="C54" s="5" t="s">
        <v>871</v>
      </c>
      <c r="D54" s="5" t="n">
        <v>2024</v>
      </c>
      <c r="E54" s="5" t="s">
        <v>859</v>
      </c>
      <c r="F54" s="127" t="n">
        <v>653.240111547436</v>
      </c>
      <c r="G54" s="5" t="n">
        <v>0</v>
      </c>
      <c r="H54" s="5" t="n">
        <v>0</v>
      </c>
      <c r="I54" s="5" t="n">
        <v>94</v>
      </c>
      <c r="J54" s="5" t="n">
        <v>130</v>
      </c>
      <c r="K54" s="5" t="n">
        <v>102</v>
      </c>
      <c r="L54" s="5" t="n">
        <f aca="false">+I54+K54</f>
        <v>196</v>
      </c>
      <c r="M54" s="5" t="n">
        <f aca="false">+L54-J54</f>
        <v>66</v>
      </c>
      <c r="N54" s="128"/>
      <c r="O54" s="128" t="n">
        <f aca="false">+K54/F54/0.6*100</f>
        <v>26.0241214516502</v>
      </c>
    </row>
    <row r="55" customFormat="false" ht="12.8" hidden="false" customHeight="false" outlineLevel="0" collapsed="false">
      <c r="A55" s="7" t="s">
        <v>872</v>
      </c>
      <c r="B55" s="7" t="s">
        <v>873</v>
      </c>
      <c r="C55" s="7" t="s">
        <v>874</v>
      </c>
      <c r="D55" s="7" t="n">
        <v>2023</v>
      </c>
      <c r="E55" s="7" t="s">
        <v>875</v>
      </c>
      <c r="F55" s="129" t="n">
        <v>1098.63109669342</v>
      </c>
      <c r="G55" s="7" t="n">
        <v>42</v>
      </c>
      <c r="H55" s="7" t="n">
        <v>22</v>
      </c>
      <c r="I55" s="7" t="n">
        <v>166</v>
      </c>
      <c r="J55" s="7" t="n">
        <v>210</v>
      </c>
      <c r="K55" s="7" t="n">
        <v>200</v>
      </c>
      <c r="L55" s="7" t="n">
        <f aca="false">+I55+K55</f>
        <v>366</v>
      </c>
      <c r="M55" s="7" t="n">
        <f aca="false">+L55-J55</f>
        <v>156</v>
      </c>
      <c r="N55" s="130" t="n">
        <f aca="false">+(K55/G55-1)*100</f>
        <v>376.190476190476</v>
      </c>
      <c r="O55" s="130" t="n">
        <f aca="false">+K55/F55/0.6*100</f>
        <v>30.3407881259303</v>
      </c>
    </row>
    <row r="56" customFormat="false" ht="12.8" hidden="false" customHeight="false" outlineLevel="0" collapsed="false">
      <c r="A56" s="5" t="s">
        <v>876</v>
      </c>
      <c r="B56" s="5" t="s">
        <v>877</v>
      </c>
      <c r="C56" s="5" t="s">
        <v>878</v>
      </c>
      <c r="D56" s="5" t="n">
        <v>2024</v>
      </c>
      <c r="E56" s="5" t="s">
        <v>879</v>
      </c>
      <c r="F56" s="127" t="n">
        <v>311.773689602185</v>
      </c>
      <c r="G56" s="5" t="n">
        <v>0</v>
      </c>
      <c r="H56" s="5" t="n">
        <v>0</v>
      </c>
      <c r="I56" s="5" t="n">
        <v>0</v>
      </c>
      <c r="J56" s="5" t="n">
        <v>80</v>
      </c>
      <c r="K56" s="5" t="n">
        <v>60</v>
      </c>
      <c r="L56" s="5" t="n">
        <f aca="false">+I56+K56</f>
        <v>60</v>
      </c>
      <c r="M56" s="5"/>
      <c r="N56" s="128"/>
      <c r="O56" s="128" t="n">
        <f aca="false">+K56/F56/0.6*100</f>
        <v>32.074547447412</v>
      </c>
    </row>
    <row r="57" customFormat="false" ht="12.8" hidden="false" customHeight="false" outlineLevel="0" collapsed="false">
      <c r="A57" s="7" t="s">
        <v>880</v>
      </c>
      <c r="B57" s="7" t="s">
        <v>881</v>
      </c>
      <c r="C57" s="7" t="s">
        <v>882</v>
      </c>
      <c r="D57" s="7" t="n">
        <v>2022</v>
      </c>
      <c r="E57" s="7" t="s">
        <v>701</v>
      </c>
      <c r="F57" s="129" t="n">
        <v>1115.59837231802</v>
      </c>
      <c r="G57" s="7" t="n">
        <v>428</v>
      </c>
      <c r="H57" s="7" t="n">
        <v>243</v>
      </c>
      <c r="I57" s="7" t="n">
        <v>300</v>
      </c>
      <c r="J57" s="7" t="n">
        <v>270</v>
      </c>
      <c r="K57" s="7" t="n">
        <v>141</v>
      </c>
      <c r="L57" s="7" t="n">
        <f aca="false">+I57+K57</f>
        <v>441</v>
      </c>
      <c r="M57" s="7" t="n">
        <f aca="false">+L57-J57</f>
        <v>171</v>
      </c>
      <c r="N57" s="130" t="n">
        <f aca="false">+(K57/G57-1)*100</f>
        <v>-67.0560747663551</v>
      </c>
      <c r="O57" s="130" t="n">
        <f aca="false">+K57/F57/0.6*100</f>
        <v>21.0649285469743</v>
      </c>
    </row>
    <row r="58" customFormat="false" ht="12.8" hidden="false" customHeight="false" outlineLevel="0" collapsed="false">
      <c r="A58" s="5" t="s">
        <v>883</v>
      </c>
      <c r="B58" s="5" t="s">
        <v>884</v>
      </c>
      <c r="C58" s="5" t="s">
        <v>885</v>
      </c>
      <c r="D58" s="5" t="n">
        <v>2022</v>
      </c>
      <c r="E58" s="5" t="s">
        <v>886</v>
      </c>
      <c r="F58" s="127" t="n">
        <v>2133.63490979455</v>
      </c>
      <c r="G58" s="5" t="n">
        <v>585</v>
      </c>
      <c r="H58" s="5" t="n">
        <v>525</v>
      </c>
      <c r="I58" s="5" t="n">
        <v>529</v>
      </c>
      <c r="J58" s="5" t="n">
        <v>410</v>
      </c>
      <c r="K58" s="5" t="n">
        <v>269</v>
      </c>
      <c r="L58" s="5" t="n">
        <f aca="false">+I58+K58</f>
        <v>798</v>
      </c>
      <c r="M58" s="5" t="n">
        <f aca="false">+L58-J58</f>
        <v>388</v>
      </c>
      <c r="N58" s="128" t="n">
        <f aca="false">+(K58/G58-1)*100</f>
        <v>-54.017094017094</v>
      </c>
      <c r="O58" s="128" t="n">
        <f aca="false">+K58/F58/0.6*100</f>
        <v>21.01265456781</v>
      </c>
    </row>
    <row r="59" customFormat="false" ht="12.8" hidden="false" customHeight="false" outlineLevel="0" collapsed="false">
      <c r="A59" s="7" t="s">
        <v>887</v>
      </c>
      <c r="B59" s="7" t="s">
        <v>888</v>
      </c>
      <c r="C59" s="7" t="s">
        <v>889</v>
      </c>
      <c r="D59" s="7" t="n">
        <v>2023</v>
      </c>
      <c r="E59" s="7" t="s">
        <v>890</v>
      </c>
      <c r="F59" s="129" t="n">
        <v>502.655540379034</v>
      </c>
      <c r="G59" s="7" t="n">
        <v>75</v>
      </c>
      <c r="H59" s="7" t="n">
        <v>55</v>
      </c>
      <c r="I59" s="7" t="n">
        <v>100</v>
      </c>
      <c r="J59" s="7" t="n">
        <v>110</v>
      </c>
      <c r="K59" s="7" t="n">
        <v>78</v>
      </c>
      <c r="L59" s="7" t="n">
        <f aca="false">+I59+K59</f>
        <v>178</v>
      </c>
      <c r="M59" s="7" t="n">
        <f aca="false">+L59-J59</f>
        <v>68</v>
      </c>
      <c r="N59" s="130" t="n">
        <f aca="false">+(K59/G59-1)*100</f>
        <v>4</v>
      </c>
      <c r="O59" s="130" t="n">
        <f aca="false">+K59/F59/0.6*100</f>
        <v>25.8626414227867</v>
      </c>
    </row>
    <row r="60" customFormat="false" ht="12.8" hidden="false" customHeight="false" outlineLevel="0" collapsed="false">
      <c r="A60" s="5" t="s">
        <v>891</v>
      </c>
      <c r="B60" s="5" t="s">
        <v>892</v>
      </c>
      <c r="C60" s="5" t="s">
        <v>893</v>
      </c>
      <c r="D60" s="5" t="n">
        <v>2022</v>
      </c>
      <c r="E60" s="5" t="s">
        <v>894</v>
      </c>
      <c r="F60" s="127" t="n">
        <v>2366.93494963292</v>
      </c>
      <c r="G60" s="5" t="n">
        <v>498</v>
      </c>
      <c r="H60" s="5" t="n">
        <v>239</v>
      </c>
      <c r="I60" s="5" t="n">
        <v>728</v>
      </c>
      <c r="J60" s="5" t="n">
        <v>605</v>
      </c>
      <c r="K60" s="5" t="n">
        <v>251</v>
      </c>
      <c r="L60" s="5" t="n">
        <f aca="false">+I60+K60</f>
        <v>979</v>
      </c>
      <c r="M60" s="5" t="n">
        <f aca="false">+L60-J60</f>
        <v>374</v>
      </c>
      <c r="N60" s="128" t="n">
        <f aca="false">+(K60/G60-1)*100</f>
        <v>-49.5983935742972</v>
      </c>
      <c r="O60" s="128" t="n">
        <f aca="false">+K60/F60/0.6*100</f>
        <v>17.6740528250771</v>
      </c>
    </row>
    <row r="61" customFormat="false" ht="12.8" hidden="false" customHeight="false" outlineLevel="0" collapsed="false">
      <c r="A61" s="7" t="s">
        <v>895</v>
      </c>
      <c r="B61" s="7" t="s">
        <v>896</v>
      </c>
      <c r="C61" s="7" t="s">
        <v>897</v>
      </c>
      <c r="D61" s="7" t="n">
        <v>2024</v>
      </c>
      <c r="E61" s="7" t="s">
        <v>701</v>
      </c>
      <c r="F61" s="129" t="n">
        <v>1338.29386489101</v>
      </c>
      <c r="G61" s="7" t="n">
        <v>0</v>
      </c>
      <c r="H61" s="7" t="n">
        <v>0</v>
      </c>
      <c r="I61" s="7" t="n">
        <v>172</v>
      </c>
      <c r="J61" s="7" t="n">
        <v>275</v>
      </c>
      <c r="K61" s="7" t="n">
        <v>275</v>
      </c>
      <c r="L61" s="7" t="n">
        <f aca="false">+I61+K61</f>
        <v>447</v>
      </c>
      <c r="M61" s="7" t="n">
        <f aca="false">+L61-J61</f>
        <v>172</v>
      </c>
      <c r="N61" s="130"/>
      <c r="O61" s="130" t="n">
        <f aca="false">+K61/F61/0.6*100</f>
        <v>34.2475853291503</v>
      </c>
    </row>
    <row r="62" customFormat="false" ht="12.8" hidden="false" customHeight="false" outlineLevel="0" collapsed="false">
      <c r="A62" s="5" t="s">
        <v>898</v>
      </c>
      <c r="B62" s="5" t="s">
        <v>899</v>
      </c>
      <c r="C62" s="5" t="s">
        <v>900</v>
      </c>
      <c r="D62" s="5" t="n">
        <v>2024</v>
      </c>
      <c r="E62" s="5" t="s">
        <v>701</v>
      </c>
      <c r="F62" s="127" t="n">
        <v>678.691024984349</v>
      </c>
      <c r="G62" s="5" t="n">
        <v>0</v>
      </c>
      <c r="H62" s="5" t="n">
        <v>0</v>
      </c>
      <c r="I62" s="5" t="n">
        <v>18</v>
      </c>
      <c r="J62" s="5" t="n">
        <v>160</v>
      </c>
      <c r="K62" s="5" t="n">
        <v>130</v>
      </c>
      <c r="L62" s="5" t="n">
        <f aca="false">+I62+K62</f>
        <v>148</v>
      </c>
      <c r="M62" s="5"/>
      <c r="N62" s="128"/>
      <c r="O62" s="128" t="n">
        <f aca="false">+K62/F62/0.6*100</f>
        <v>31.9241980062523</v>
      </c>
    </row>
    <row r="63" customFormat="false" ht="12.8" hidden="false" customHeight="false" outlineLevel="0" collapsed="false">
      <c r="A63" s="7" t="s">
        <v>901</v>
      </c>
      <c r="B63" s="7" t="s">
        <v>902</v>
      </c>
      <c r="C63" s="7" t="s">
        <v>903</v>
      </c>
      <c r="D63" s="7" t="n">
        <v>2024</v>
      </c>
      <c r="E63" s="7" t="s">
        <v>701</v>
      </c>
      <c r="F63" s="129" t="n">
        <v>958.651072790393</v>
      </c>
      <c r="G63" s="7" t="n">
        <v>0</v>
      </c>
      <c r="H63" s="7" t="n">
        <v>0</v>
      </c>
      <c r="I63" s="7" t="n">
        <v>0</v>
      </c>
      <c r="J63" s="7" t="n">
        <v>165</v>
      </c>
      <c r="K63" s="7" t="n">
        <v>129</v>
      </c>
      <c r="L63" s="7" t="n">
        <f aca="false">+I63+K63</f>
        <v>129</v>
      </c>
      <c r="M63" s="7"/>
      <c r="N63" s="130"/>
      <c r="O63" s="130" t="n">
        <f aca="false">+K63/F63/0.6*100</f>
        <v>22.4273467273331</v>
      </c>
    </row>
    <row r="64" customFormat="false" ht="12.8" hidden="false" customHeight="false" outlineLevel="0" collapsed="false">
      <c r="A64" s="5" t="s">
        <v>904</v>
      </c>
      <c r="B64" s="5" t="s">
        <v>905</v>
      </c>
      <c r="C64" s="5" t="s">
        <v>906</v>
      </c>
      <c r="D64" s="5" t="n">
        <v>2023</v>
      </c>
      <c r="E64" s="5" t="s">
        <v>907</v>
      </c>
      <c r="F64" s="127" t="n">
        <v>1264.06203403335</v>
      </c>
      <c r="G64" s="5" t="n">
        <v>253</v>
      </c>
      <c r="H64" s="5" t="n">
        <v>211</v>
      </c>
      <c r="I64" s="5" t="n">
        <v>387</v>
      </c>
      <c r="J64" s="5" t="n">
        <v>305</v>
      </c>
      <c r="K64" s="5" t="n">
        <v>102</v>
      </c>
      <c r="L64" s="5" t="n">
        <f aca="false">+I64+K64</f>
        <v>489</v>
      </c>
      <c r="M64" s="5" t="n">
        <f aca="false">+L64-J64</f>
        <v>184</v>
      </c>
      <c r="N64" s="128" t="n">
        <f aca="false">+(K64/G64-1)*100</f>
        <v>-59.6837944664032</v>
      </c>
      <c r="O64" s="128" t="n">
        <f aca="false">+K64/F64/0.6*100</f>
        <v>13.4487070589065</v>
      </c>
    </row>
    <row r="65" customFormat="false" ht="12.8" hidden="false" customHeight="false" outlineLevel="0" collapsed="false">
      <c r="A65" s="7" t="s">
        <v>908</v>
      </c>
      <c r="B65" s="7" t="s">
        <v>909</v>
      </c>
      <c r="C65" s="7" t="s">
        <v>910</v>
      </c>
      <c r="D65" s="7" t="n">
        <v>2022</v>
      </c>
      <c r="E65" s="7" t="s">
        <v>894</v>
      </c>
      <c r="F65" s="129" t="n">
        <v>954.409253884241</v>
      </c>
      <c r="G65" s="7" t="n">
        <v>228</v>
      </c>
      <c r="H65" s="7" t="n">
        <v>102</v>
      </c>
      <c r="I65" s="7" t="n">
        <v>217</v>
      </c>
      <c r="J65" s="7" t="n">
        <v>170</v>
      </c>
      <c r="K65" s="7" t="n">
        <v>146</v>
      </c>
      <c r="L65" s="7" t="n">
        <f aca="false">+I65+K65</f>
        <v>363</v>
      </c>
      <c r="M65" s="7" t="n">
        <f aca="false">+L65-J65</f>
        <v>193</v>
      </c>
      <c r="N65" s="130" t="n">
        <f aca="false">+(K65/G65-1)*100</f>
        <v>-35.9649122807018</v>
      </c>
      <c r="O65" s="130" t="n">
        <f aca="false">+K65/F65/0.6*100</f>
        <v>25.4957013820873</v>
      </c>
    </row>
    <row r="66" customFormat="false" ht="12.8" hidden="false" customHeight="false" outlineLevel="0" collapsed="false">
      <c r="A66" s="5" t="s">
        <v>911</v>
      </c>
      <c r="B66" s="5" t="s">
        <v>912</v>
      </c>
      <c r="C66" s="5" t="s">
        <v>913</v>
      </c>
      <c r="D66" s="5" t="n">
        <v>2024</v>
      </c>
      <c r="E66" s="5" t="s">
        <v>914</v>
      </c>
      <c r="F66" s="127" t="n">
        <v>432.665528427523</v>
      </c>
      <c r="G66" s="5" t="n">
        <v>0</v>
      </c>
      <c r="H66" s="5" t="n">
        <v>0</v>
      </c>
      <c r="I66" s="5" t="n">
        <v>71</v>
      </c>
      <c r="J66" s="5" t="n">
        <v>105</v>
      </c>
      <c r="K66" s="5" t="n">
        <v>90</v>
      </c>
      <c r="L66" s="5" t="n">
        <f aca="false">+I66+K66</f>
        <v>161</v>
      </c>
      <c r="M66" s="5" t="n">
        <f aca="false">+L66-J66</f>
        <v>56</v>
      </c>
      <c r="N66" s="128"/>
      <c r="O66" s="128" t="n">
        <f aca="false">+K66/F66/0.6*100</f>
        <v>34.6688123144821</v>
      </c>
    </row>
    <row r="67" customFormat="false" ht="12.8" hidden="false" customHeight="false" outlineLevel="0" collapsed="false">
      <c r="A67" s="7" t="s">
        <v>915</v>
      </c>
      <c r="B67" s="7" t="s">
        <v>916</v>
      </c>
      <c r="C67" s="7" t="s">
        <v>917</v>
      </c>
      <c r="D67" s="7" t="n">
        <v>2022</v>
      </c>
      <c r="E67" s="7" t="s">
        <v>918</v>
      </c>
      <c r="F67" s="129" t="n">
        <v>801.703773262763</v>
      </c>
      <c r="G67" s="7" t="n">
        <v>151</v>
      </c>
      <c r="H67" s="7" t="n">
        <v>154</v>
      </c>
      <c r="I67" s="7" t="n">
        <v>171</v>
      </c>
      <c r="J67" s="7" t="n">
        <v>130</v>
      </c>
      <c r="K67" s="7" t="n">
        <v>79</v>
      </c>
      <c r="L67" s="7" t="n">
        <f aca="false">+I67+K67</f>
        <v>250</v>
      </c>
      <c r="M67" s="7" t="n">
        <f aca="false">+L67-J67</f>
        <v>120</v>
      </c>
      <c r="N67" s="130" t="n">
        <f aca="false">+(K67/G67-1)*100</f>
        <v>-47.682119205298</v>
      </c>
      <c r="O67" s="130" t="n">
        <f aca="false">+K67/F67/0.6*100</f>
        <v>16.4233562392767</v>
      </c>
    </row>
    <row r="68" customFormat="false" ht="12.8" hidden="false" customHeight="false" outlineLevel="0" collapsed="false">
      <c r="A68" s="5" t="s">
        <v>919</v>
      </c>
      <c r="B68" s="5" t="s">
        <v>920</v>
      </c>
      <c r="C68" s="5" t="s">
        <v>921</v>
      </c>
      <c r="D68" s="5" t="n">
        <v>2024</v>
      </c>
      <c r="E68" s="5" t="s">
        <v>719</v>
      </c>
      <c r="F68" s="127" t="n">
        <v>3970.34249615844</v>
      </c>
      <c r="G68" s="5" t="n">
        <v>0</v>
      </c>
      <c r="H68" s="5" t="n">
        <v>0</v>
      </c>
      <c r="I68" s="5" t="n">
        <v>80</v>
      </c>
      <c r="J68" s="5" t="n">
        <v>645</v>
      </c>
      <c r="K68" s="5" t="n">
        <v>574</v>
      </c>
      <c r="L68" s="5" t="n">
        <f aca="false">+I68+K68</f>
        <v>654</v>
      </c>
      <c r="M68" s="5" t="n">
        <f aca="false">+L68-J68</f>
        <v>9</v>
      </c>
      <c r="N68" s="128"/>
      <c r="O68" s="128" t="n">
        <f aca="false">+K68/F68/0.6*100</f>
        <v>24.0953184162903</v>
      </c>
    </row>
    <row r="69" customFormat="false" ht="12.8" hidden="false" customHeight="false" outlineLevel="0" collapsed="false">
      <c r="A69" s="7" t="s">
        <v>922</v>
      </c>
      <c r="B69" s="7" t="s">
        <v>923</v>
      </c>
      <c r="C69" s="7" t="s">
        <v>924</v>
      </c>
      <c r="D69" s="7" t="n">
        <v>2022</v>
      </c>
      <c r="E69" s="7" t="s">
        <v>925</v>
      </c>
      <c r="F69" s="129" t="n">
        <v>1927.90669284617</v>
      </c>
      <c r="G69" s="7" t="n">
        <v>583</v>
      </c>
      <c r="H69" s="7" t="n">
        <v>0</v>
      </c>
      <c r="I69" s="7" t="n">
        <v>496</v>
      </c>
      <c r="J69" s="7" t="n">
        <v>370</v>
      </c>
      <c r="K69" s="7" t="n">
        <v>257</v>
      </c>
      <c r="L69" s="7" t="n">
        <f aca="false">+I69+K69</f>
        <v>753</v>
      </c>
      <c r="M69" s="7" t="n">
        <f aca="false">+L69-J69</f>
        <v>383</v>
      </c>
      <c r="N69" s="130" t="n">
        <f aca="false">+(K69/G69-1)*100</f>
        <v>-55.917667238422</v>
      </c>
      <c r="O69" s="130" t="n">
        <f aca="false">+K69/F69/0.6*100</f>
        <v>22.2175344337326</v>
      </c>
    </row>
    <row r="70" customFormat="false" ht="12.8" hidden="false" customHeight="false" outlineLevel="0" collapsed="false">
      <c r="A70" s="5" t="s">
        <v>926</v>
      </c>
      <c r="B70" s="5" t="s">
        <v>927</v>
      </c>
      <c r="C70" s="5" t="s">
        <v>928</v>
      </c>
      <c r="D70" s="5" t="n">
        <v>2023</v>
      </c>
      <c r="E70" s="5" t="s">
        <v>715</v>
      </c>
      <c r="F70" s="127" t="n">
        <v>3802.79064936543</v>
      </c>
      <c r="G70" s="5" t="n">
        <v>1328</v>
      </c>
      <c r="H70" s="5" t="n">
        <v>946</v>
      </c>
      <c r="I70" s="5" t="n">
        <v>1190</v>
      </c>
      <c r="J70" s="5" t="n">
        <v>880</v>
      </c>
      <c r="K70" s="5" t="n">
        <v>493</v>
      </c>
      <c r="L70" s="5" t="n">
        <f aca="false">+I70+K70</f>
        <v>1683</v>
      </c>
      <c r="M70" s="5" t="n">
        <f aca="false">+L70-J70</f>
        <v>803</v>
      </c>
      <c r="N70" s="128" t="n">
        <f aca="false">+(K70/G70-1)*100</f>
        <v>-62.8765060240964</v>
      </c>
      <c r="O70" s="128" t="n">
        <f aca="false">+K70/F70/0.6*100</f>
        <v>21.6069392829652</v>
      </c>
    </row>
    <row r="71" customFormat="false" ht="12.8" hidden="false" customHeight="false" outlineLevel="0" collapsed="false">
      <c r="A71" s="7" t="s">
        <v>929</v>
      </c>
      <c r="B71" s="7" t="s">
        <v>930</v>
      </c>
      <c r="C71" s="7" t="s">
        <v>931</v>
      </c>
      <c r="D71" s="7" t="n">
        <v>2024</v>
      </c>
      <c r="E71" s="7" t="s">
        <v>932</v>
      </c>
      <c r="F71" s="129" t="n">
        <v>303.290051789881</v>
      </c>
      <c r="G71" s="7" t="n">
        <v>0</v>
      </c>
      <c r="H71" s="7" t="n">
        <v>0</v>
      </c>
      <c r="I71" s="7" t="n">
        <v>47</v>
      </c>
      <c r="J71" s="7" t="n">
        <v>90</v>
      </c>
      <c r="K71" s="7" t="n">
        <v>66</v>
      </c>
      <c r="L71" s="7" t="n">
        <f aca="false">+I71+K71</f>
        <v>113</v>
      </c>
      <c r="M71" s="7" t="n">
        <f aca="false">+L71-J71</f>
        <v>23</v>
      </c>
      <c r="N71" s="130"/>
      <c r="O71" s="130" t="n">
        <f aca="false">+K71/F71/0.6*100</f>
        <v>36.2689113443813</v>
      </c>
    </row>
    <row r="72" customFormat="false" ht="12.8" hidden="false" customHeight="false" outlineLevel="0" collapsed="false">
      <c r="A72" s="5" t="s">
        <v>933</v>
      </c>
      <c r="B72" s="5" t="s">
        <v>934</v>
      </c>
      <c r="C72" s="5" t="s">
        <v>935</v>
      </c>
      <c r="D72" s="5" t="n">
        <v>2024</v>
      </c>
      <c r="E72" s="5" t="s">
        <v>701</v>
      </c>
      <c r="F72" s="127" t="n">
        <v>901.386517557339</v>
      </c>
      <c r="G72" s="5" t="n">
        <v>0</v>
      </c>
      <c r="H72" s="5" t="n">
        <v>0</v>
      </c>
      <c r="I72" s="5" t="n">
        <v>215</v>
      </c>
      <c r="J72" s="5" t="n">
        <v>200</v>
      </c>
      <c r="K72" s="5" t="n">
        <v>118</v>
      </c>
      <c r="L72" s="5" t="n">
        <f aca="false">+I72+K72</f>
        <v>333</v>
      </c>
      <c r="M72" s="5" t="n">
        <f aca="false">+L72-J72</f>
        <v>133</v>
      </c>
      <c r="N72" s="128"/>
      <c r="O72" s="128" t="n">
        <f aca="false">+K72/F72/0.6*100</f>
        <v>21.8182392165807</v>
      </c>
    </row>
    <row r="73" customFormat="false" ht="12.8" hidden="false" customHeight="false" outlineLevel="0" collapsed="false">
      <c r="A73" s="7" t="s">
        <v>936</v>
      </c>
      <c r="B73" s="7" t="s">
        <v>937</v>
      </c>
      <c r="C73" s="7" t="s">
        <v>938</v>
      </c>
      <c r="D73" s="7" t="n">
        <v>2024</v>
      </c>
      <c r="E73" s="7" t="s">
        <v>859</v>
      </c>
      <c r="F73" s="129" t="n">
        <v>960.771982243469</v>
      </c>
      <c r="G73" s="7" t="n">
        <v>0</v>
      </c>
      <c r="H73" s="7" t="n">
        <v>0</v>
      </c>
      <c r="I73" s="7" t="n">
        <v>113</v>
      </c>
      <c r="J73" s="7" t="n">
        <v>240</v>
      </c>
      <c r="K73" s="7" t="n">
        <v>159</v>
      </c>
      <c r="L73" s="7" t="n">
        <f aca="false">+I73+K73</f>
        <v>272</v>
      </c>
      <c r="M73" s="7" t="n">
        <f aca="false">+L73-J73</f>
        <v>32</v>
      </c>
      <c r="N73" s="130"/>
      <c r="O73" s="130" t="n">
        <f aca="false">+K73/F73/0.6*100</f>
        <v>27.5819866625593</v>
      </c>
    </row>
    <row r="74" customFormat="false" ht="12.8" hidden="false" customHeight="false" outlineLevel="0" collapsed="false">
      <c r="A74" s="5" t="s">
        <v>939</v>
      </c>
      <c r="B74" s="5" t="s">
        <v>940</v>
      </c>
      <c r="C74" s="5" t="s">
        <v>941</v>
      </c>
      <c r="D74" s="5" t="n">
        <v>2022</v>
      </c>
      <c r="E74" s="5" t="s">
        <v>942</v>
      </c>
      <c r="F74" s="127" t="n">
        <v>810.187411075067</v>
      </c>
      <c r="G74" s="5" t="n">
        <v>178</v>
      </c>
      <c r="H74" s="5" t="n">
        <v>162</v>
      </c>
      <c r="I74" s="5" t="n">
        <v>159</v>
      </c>
      <c r="J74" s="5" t="n">
        <v>140</v>
      </c>
      <c r="K74" s="5" t="n">
        <v>94</v>
      </c>
      <c r="L74" s="5" t="n">
        <f aca="false">+I74+K74</f>
        <v>253</v>
      </c>
      <c r="M74" s="5" t="n">
        <f aca="false">+L74-J74</f>
        <v>113</v>
      </c>
      <c r="N74" s="128" t="n">
        <f aca="false">+(K74/G74-1)*100</f>
        <v>-47.1910112359551</v>
      </c>
      <c r="O74" s="128" t="n">
        <f aca="false">+K74/F74/0.6*100</f>
        <v>19.3370897307303</v>
      </c>
    </row>
    <row r="75" customFormat="false" ht="12.8" hidden="false" customHeight="false" outlineLevel="0" collapsed="false">
      <c r="A75" s="7" t="s">
        <v>943</v>
      </c>
      <c r="B75" s="7" t="s">
        <v>944</v>
      </c>
      <c r="C75" s="7" t="s">
        <v>945</v>
      </c>
      <c r="D75" s="7" t="n">
        <v>2024</v>
      </c>
      <c r="E75" s="7" t="s">
        <v>942</v>
      </c>
      <c r="F75" s="129" t="n">
        <v>1062.57563599112</v>
      </c>
      <c r="G75" s="7" t="n">
        <v>0</v>
      </c>
      <c r="H75" s="7" t="n">
        <v>0</v>
      </c>
      <c r="I75" s="7" t="n">
        <v>129</v>
      </c>
      <c r="J75" s="7" t="n">
        <v>180</v>
      </c>
      <c r="K75" s="7" t="n">
        <v>107</v>
      </c>
      <c r="L75" s="7" t="n">
        <f aca="false">+I75+K75</f>
        <v>236</v>
      </c>
      <c r="M75" s="7" t="n">
        <f aca="false">+L75-J75</f>
        <v>56</v>
      </c>
      <c r="N75" s="130"/>
      <c r="O75" s="130" t="n">
        <f aca="false">+K75/F75/0.6*100</f>
        <v>16.7831189887007</v>
      </c>
    </row>
    <row r="76" customFormat="false" ht="12.8" hidden="false" customHeight="false" outlineLevel="0" collapsed="false">
      <c r="A76" s="5" t="s">
        <v>946</v>
      </c>
      <c r="B76" s="5" t="s">
        <v>947</v>
      </c>
      <c r="C76" s="5" t="s">
        <v>948</v>
      </c>
      <c r="D76" s="5" t="n">
        <v>2023</v>
      </c>
      <c r="E76" s="5" t="s">
        <v>742</v>
      </c>
      <c r="F76" s="127" t="n">
        <v>10093.4080871891</v>
      </c>
      <c r="G76" s="5" t="n">
        <v>243</v>
      </c>
      <c r="H76" s="5" t="n">
        <v>88</v>
      </c>
      <c r="I76" s="5" t="n">
        <v>1993</v>
      </c>
      <c r="J76" s="5" t="n">
        <v>2200</v>
      </c>
      <c r="K76" s="5" t="n">
        <v>743</v>
      </c>
      <c r="L76" s="5" t="n">
        <f aca="false">+I76+K76</f>
        <v>2736</v>
      </c>
      <c r="M76" s="5" t="n">
        <f aca="false">+L76-J76</f>
        <v>536</v>
      </c>
      <c r="N76" s="128" t="n">
        <f aca="false">+(K76/G76-1)*100</f>
        <v>205.761316872428</v>
      </c>
      <c r="O76" s="128" t="n">
        <f aca="false">+K76/F76/0.6*100</f>
        <v>12.2687334410373</v>
      </c>
    </row>
    <row r="77" customFormat="false" ht="12.8" hidden="false" customHeight="false" outlineLevel="0" collapsed="false">
      <c r="A77" s="7" t="s">
        <v>949</v>
      </c>
      <c r="B77" s="7" t="s">
        <v>950</v>
      </c>
      <c r="C77" s="7" t="s">
        <v>951</v>
      </c>
      <c r="D77" s="7" t="n">
        <v>2024</v>
      </c>
      <c r="E77" s="7" t="s">
        <v>697</v>
      </c>
      <c r="F77" s="129" t="n">
        <v>2146.360366513</v>
      </c>
      <c r="G77" s="7" t="n">
        <v>0</v>
      </c>
      <c r="H77" s="7" t="n">
        <v>0</v>
      </c>
      <c r="I77" s="7" t="n">
        <v>71</v>
      </c>
      <c r="J77" s="7" t="n">
        <v>455</v>
      </c>
      <c r="K77" s="7" t="n">
        <v>460</v>
      </c>
      <c r="L77" s="7" t="n">
        <f aca="false">+I77+K77</f>
        <v>531</v>
      </c>
      <c r="M77" s="7" t="n">
        <f aca="false">+L77-J77</f>
        <v>76</v>
      </c>
      <c r="N77" s="130"/>
      <c r="O77" s="130" t="n">
        <f aca="false">+K77/F77/0.6*100</f>
        <v>35.7193823846179</v>
      </c>
    </row>
    <row r="78" customFormat="false" ht="12.8" hidden="false" customHeight="false" outlineLevel="0" collapsed="false">
      <c r="A78" s="5" t="s">
        <v>952</v>
      </c>
      <c r="B78" s="5" t="s">
        <v>953</v>
      </c>
      <c r="C78" s="5" t="s">
        <v>954</v>
      </c>
      <c r="D78" s="5" t="n">
        <v>2024</v>
      </c>
      <c r="E78" s="5" t="s">
        <v>955</v>
      </c>
      <c r="F78" s="127" t="n">
        <v>3686.14062944625</v>
      </c>
      <c r="G78" s="5" t="n">
        <v>0</v>
      </c>
      <c r="H78" s="5" t="n">
        <v>0</v>
      </c>
      <c r="I78" s="5" t="n">
        <v>0</v>
      </c>
      <c r="J78" s="5" t="n">
        <v>770</v>
      </c>
      <c r="K78" s="5" t="n">
        <v>284</v>
      </c>
      <c r="L78" s="5" t="n">
        <f aca="false">+I78+K78</f>
        <v>284</v>
      </c>
      <c r="M78" s="5"/>
      <c r="N78" s="128"/>
      <c r="O78" s="128" t="n">
        <f aca="false">+K78/F78/0.6*100</f>
        <v>12.8408918952297</v>
      </c>
    </row>
    <row r="79" customFormat="false" ht="12.8" hidden="false" customHeight="false" outlineLevel="0" collapsed="false">
      <c r="A79" s="7" t="s">
        <v>956</v>
      </c>
      <c r="B79" s="7" t="s">
        <v>957</v>
      </c>
      <c r="C79" s="7" t="s">
        <v>958</v>
      </c>
      <c r="D79" s="7" t="n">
        <v>2024</v>
      </c>
      <c r="E79" s="7" t="s">
        <v>701</v>
      </c>
      <c r="F79" s="129" t="n">
        <v>3166.5178134426</v>
      </c>
      <c r="G79" s="7" t="n">
        <v>0</v>
      </c>
      <c r="H79" s="7" t="n">
        <v>0</v>
      </c>
      <c r="I79" s="7" t="n">
        <v>70</v>
      </c>
      <c r="J79" s="7" t="n">
        <v>670</v>
      </c>
      <c r="K79" s="7" t="n">
        <v>473</v>
      </c>
      <c r="L79" s="7" t="n">
        <f aca="false">+I79+K79</f>
        <v>543</v>
      </c>
      <c r="M79" s="7"/>
      <c r="N79" s="130"/>
      <c r="O79" s="130" t="n">
        <f aca="false">+K79/F79/0.6*100</f>
        <v>24.8959071061175</v>
      </c>
    </row>
    <row r="80" customFormat="false" ht="12.8" hidden="false" customHeight="false" outlineLevel="0" collapsed="false">
      <c r="A80" s="5" t="s">
        <v>959</v>
      </c>
      <c r="B80" s="5" t="s">
        <v>960</v>
      </c>
      <c r="C80" s="5" t="s">
        <v>961</v>
      </c>
      <c r="D80" s="5" t="n">
        <v>2024</v>
      </c>
      <c r="E80" s="5" t="s">
        <v>962</v>
      </c>
      <c r="F80" s="127" t="n">
        <v>610.821922485914</v>
      </c>
      <c r="G80" s="5" t="n">
        <v>0</v>
      </c>
      <c r="H80" s="5" t="n">
        <v>0</v>
      </c>
      <c r="I80" s="5" t="n">
        <v>94</v>
      </c>
      <c r="J80" s="5" t="n">
        <v>135</v>
      </c>
      <c r="K80" s="5" t="n">
        <v>116</v>
      </c>
      <c r="L80" s="5" t="n">
        <f aca="false">+I80+K80</f>
        <v>210</v>
      </c>
      <c r="M80" s="5" t="n">
        <f aca="false">+L80-J80</f>
        <v>75</v>
      </c>
      <c r="N80" s="128"/>
      <c r="O80" s="128" t="n">
        <f aca="false">+K80/F80/0.6*100</f>
        <v>31.6513416130364</v>
      </c>
    </row>
    <row r="81" customFormat="false" ht="12.8" hidden="false" customHeight="false" outlineLevel="0" collapsed="false">
      <c r="A81" s="7" t="s">
        <v>963</v>
      </c>
      <c r="B81" s="7" t="s">
        <v>964</v>
      </c>
      <c r="C81" s="7" t="s">
        <v>965</v>
      </c>
      <c r="D81" s="7" t="n">
        <v>2024</v>
      </c>
      <c r="E81" s="7" t="s">
        <v>701</v>
      </c>
      <c r="F81" s="129" t="n">
        <v>1160.13747083262</v>
      </c>
      <c r="G81" s="7" t="n">
        <v>0</v>
      </c>
      <c r="H81" s="7" t="n">
        <v>0</v>
      </c>
      <c r="I81" s="7" t="n">
        <v>0</v>
      </c>
      <c r="J81" s="7" t="n">
        <v>190</v>
      </c>
      <c r="K81" s="7" t="n">
        <v>239</v>
      </c>
      <c r="L81" s="7" t="n">
        <f aca="false">+I81+K81</f>
        <v>239</v>
      </c>
      <c r="M81" s="7" t="n">
        <f aca="false">+L81-J81</f>
        <v>49</v>
      </c>
      <c r="N81" s="130"/>
      <c r="O81" s="130" t="n">
        <f aca="false">+K81/F81/0.6*100</f>
        <v>34.3350114402781</v>
      </c>
    </row>
    <row r="82" customFormat="false" ht="12.8" hidden="false" customHeight="false" outlineLevel="0" collapsed="false">
      <c r="A82" s="5" t="s">
        <v>966</v>
      </c>
      <c r="B82" s="5" t="s">
        <v>967</v>
      </c>
      <c r="C82" s="5" t="s">
        <v>968</v>
      </c>
      <c r="D82" s="5" t="n">
        <v>2024</v>
      </c>
      <c r="E82" s="5" t="s">
        <v>914</v>
      </c>
      <c r="F82" s="127" t="n">
        <v>299.048232883729</v>
      </c>
      <c r="G82" s="5" t="n">
        <v>0</v>
      </c>
      <c r="H82" s="5" t="n">
        <v>0</v>
      </c>
      <c r="I82" s="5" t="n">
        <v>81</v>
      </c>
      <c r="J82" s="5" t="n">
        <v>95</v>
      </c>
      <c r="K82" s="5" t="n">
        <v>75</v>
      </c>
      <c r="L82" s="5" t="n">
        <f aca="false">+I82+K82</f>
        <v>156</v>
      </c>
      <c r="M82" s="5" t="n">
        <f aca="false">+L82-J82</f>
        <v>61</v>
      </c>
      <c r="N82" s="128"/>
      <c r="O82" s="128" t="n">
        <f aca="false">+K82/F82/0.6*100</f>
        <v>41.7992772585954</v>
      </c>
    </row>
    <row r="83" customFormat="false" ht="12.8" hidden="false" customHeight="false" outlineLevel="0" collapsed="false">
      <c r="A83" s="7" t="s">
        <v>969</v>
      </c>
      <c r="B83" s="7" t="s">
        <v>970</v>
      </c>
      <c r="C83" s="7" t="s">
        <v>971</v>
      </c>
      <c r="D83" s="7" t="n">
        <v>2023</v>
      </c>
      <c r="E83" s="7" t="s">
        <v>715</v>
      </c>
      <c r="F83" s="129" t="n">
        <v>311.773689602185</v>
      </c>
      <c r="G83" s="7" t="n">
        <v>108</v>
      </c>
      <c r="H83" s="7" t="n">
        <v>108</v>
      </c>
      <c r="I83" s="7" t="n">
        <v>111</v>
      </c>
      <c r="J83" s="7" t="n">
        <v>68</v>
      </c>
      <c r="K83" s="7" t="n">
        <v>11</v>
      </c>
      <c r="L83" s="7" t="n">
        <f aca="false">+I83+K83</f>
        <v>122</v>
      </c>
      <c r="M83" s="7" t="n">
        <f aca="false">+L83-J83</f>
        <v>54</v>
      </c>
      <c r="N83" s="130" t="n">
        <f aca="false">+(K83/G83-1)*100</f>
        <v>-89.8148148148148</v>
      </c>
      <c r="O83" s="130" t="n">
        <f aca="false">+K83/F83/0.6*100</f>
        <v>5.8803336986922</v>
      </c>
    </row>
    <row r="84" customFormat="false" ht="12.8" hidden="false" customHeight="false" outlineLevel="0" collapsed="false">
      <c r="A84" s="5" t="s">
        <v>972</v>
      </c>
      <c r="B84" s="5" t="s">
        <v>973</v>
      </c>
      <c r="C84" s="5" t="s">
        <v>974</v>
      </c>
      <c r="D84" s="5" t="n">
        <v>2023</v>
      </c>
      <c r="E84" s="5" t="s">
        <v>975</v>
      </c>
      <c r="F84" s="127" t="n">
        <v>1253.45748676797</v>
      </c>
      <c r="G84" s="5" t="n">
        <v>279</v>
      </c>
      <c r="H84" s="5" t="n">
        <v>216</v>
      </c>
      <c r="I84" s="5" t="n">
        <v>301</v>
      </c>
      <c r="J84" s="5" t="n">
        <v>225</v>
      </c>
      <c r="K84" s="5" t="n">
        <v>82</v>
      </c>
      <c r="L84" s="5" t="n">
        <f aca="false">+I84+K84</f>
        <v>383</v>
      </c>
      <c r="M84" s="5" t="n">
        <f aca="false">+L84-J84</f>
        <v>158</v>
      </c>
      <c r="N84" s="128" t="n">
        <f aca="false">+(K84/G84-1)*100</f>
        <v>-70.6093189964158</v>
      </c>
      <c r="O84" s="128" t="n">
        <f aca="false">+K84/F84/0.6*100</f>
        <v>10.9031752659646</v>
      </c>
    </row>
    <row r="85" customFormat="false" ht="12.8" hidden="false" customHeight="false" outlineLevel="0" collapsed="false">
      <c r="A85" s="7" t="s">
        <v>976</v>
      </c>
      <c r="B85" s="7" t="s">
        <v>977</v>
      </c>
      <c r="C85" s="7" t="s">
        <v>978</v>
      </c>
      <c r="D85" s="7" t="n">
        <v>2023</v>
      </c>
      <c r="E85" s="7" t="s">
        <v>783</v>
      </c>
      <c r="F85" s="129" t="n">
        <v>657.481930453588</v>
      </c>
      <c r="G85" s="7" t="n">
        <v>66</v>
      </c>
      <c r="H85" s="7" t="n">
        <v>0</v>
      </c>
      <c r="I85" s="7" t="n">
        <v>148</v>
      </c>
      <c r="J85" s="7" t="n">
        <v>135</v>
      </c>
      <c r="K85" s="7" t="n">
        <v>52</v>
      </c>
      <c r="L85" s="7" t="n">
        <f aca="false">+I85+K85</f>
        <v>200</v>
      </c>
      <c r="M85" s="7" t="n">
        <f aca="false">+L85-J85</f>
        <v>65</v>
      </c>
      <c r="N85" s="130" t="n">
        <f aca="false">+(K85/G85-1)*100</f>
        <v>-21.2121212121212</v>
      </c>
      <c r="O85" s="130" t="n">
        <f aca="false">+K85/F85/0.6*100</f>
        <v>13.1816043380655</v>
      </c>
    </row>
    <row r="86" customFormat="false" ht="12.8" hidden="false" customHeight="false" outlineLevel="0" collapsed="false">
      <c r="A86" s="5" t="s">
        <v>979</v>
      </c>
      <c r="B86" s="5" t="s">
        <v>980</v>
      </c>
      <c r="C86" s="5" t="s">
        <v>981</v>
      </c>
      <c r="D86" s="5" t="n">
        <v>2022</v>
      </c>
      <c r="E86" s="5" t="s">
        <v>697</v>
      </c>
      <c r="F86" s="127" t="n">
        <v>861.089237948893</v>
      </c>
      <c r="G86" s="5" t="n">
        <v>238</v>
      </c>
      <c r="H86" s="5" t="n">
        <v>61</v>
      </c>
      <c r="I86" s="5" t="n">
        <v>253</v>
      </c>
      <c r="J86" s="5" t="n">
        <v>215</v>
      </c>
      <c r="K86" s="5" t="n">
        <v>150</v>
      </c>
      <c r="L86" s="5" t="n">
        <f aca="false">+I86+K86</f>
        <v>403</v>
      </c>
      <c r="M86" s="5" t="n">
        <f aca="false">+L86-J86</f>
        <v>188</v>
      </c>
      <c r="N86" s="128" t="n">
        <f aca="false">+(K86/G86-1)*100</f>
        <v>-36.9747899159664</v>
      </c>
      <c r="O86" s="128" t="n">
        <f aca="false">+K86/F86/0.6*100</f>
        <v>29.0329955342954</v>
      </c>
    </row>
    <row r="87" customFormat="false" ht="12.8" hidden="false" customHeight="false" outlineLevel="0" collapsed="false">
      <c r="A87" s="7" t="s">
        <v>982</v>
      </c>
      <c r="B87" s="7" t="s">
        <v>983</v>
      </c>
      <c r="C87" s="7" t="s">
        <v>984</v>
      </c>
      <c r="D87" s="7" t="n">
        <v>2023</v>
      </c>
      <c r="E87" s="7" t="s">
        <v>701</v>
      </c>
      <c r="F87" s="129" t="n">
        <v>892.902879745034</v>
      </c>
      <c r="G87" s="7" t="n">
        <v>132</v>
      </c>
      <c r="H87" s="7" t="n">
        <v>0</v>
      </c>
      <c r="I87" s="7" t="n">
        <v>202</v>
      </c>
      <c r="J87" s="7" t="n">
        <v>170</v>
      </c>
      <c r="K87" s="7" t="n">
        <v>52</v>
      </c>
      <c r="L87" s="7" t="n">
        <f aca="false">+I87+K87</f>
        <v>254</v>
      </c>
      <c r="M87" s="7" t="n">
        <f aca="false">+L87-J87</f>
        <v>84</v>
      </c>
      <c r="N87" s="130" t="n">
        <f aca="false">+(K87/G87-1)*100</f>
        <v>-60.6060606060606</v>
      </c>
      <c r="O87" s="130" t="n">
        <f aca="false">+K87/F87/0.6*100</f>
        <v>9.70616946508383</v>
      </c>
    </row>
    <row r="88" customFormat="false" ht="12.8" hidden="false" customHeight="false" outlineLevel="0" collapsed="false">
      <c r="A88" s="5" t="s">
        <v>985</v>
      </c>
      <c r="B88" s="5" t="s">
        <v>986</v>
      </c>
      <c r="C88" s="5" t="s">
        <v>987</v>
      </c>
      <c r="D88" s="5" t="n">
        <v>2023</v>
      </c>
      <c r="E88" s="5" t="s">
        <v>776</v>
      </c>
      <c r="F88" s="127" t="n">
        <v>803.824682715839</v>
      </c>
      <c r="G88" s="5" t="n">
        <v>199</v>
      </c>
      <c r="H88" s="5" t="n">
        <v>103</v>
      </c>
      <c r="I88" s="5" t="n">
        <v>190</v>
      </c>
      <c r="J88" s="5" t="n">
        <v>170</v>
      </c>
      <c r="K88" s="5" t="n">
        <v>116</v>
      </c>
      <c r="L88" s="5" t="n">
        <f aca="false">+I88+K88</f>
        <v>306</v>
      </c>
      <c r="M88" s="5" t="n">
        <f aca="false">+L88-J88</f>
        <v>136</v>
      </c>
      <c r="N88" s="128" t="n">
        <f aca="false">+(K88/G88-1)*100</f>
        <v>-41.7085427135678</v>
      </c>
      <c r="O88" s="128" t="n">
        <f aca="false">+K88/F88/0.6*100</f>
        <v>24.0516791149195</v>
      </c>
    </row>
    <row r="89" customFormat="false" ht="12.8" hidden="false" customHeight="false" outlineLevel="0" collapsed="false">
      <c r="A89" s="7" t="s">
        <v>988</v>
      </c>
      <c r="B89" s="7" t="s">
        <v>989</v>
      </c>
      <c r="C89" s="7" t="s">
        <v>990</v>
      </c>
      <c r="D89" s="7" t="n">
        <v>2023</v>
      </c>
      <c r="E89" s="7" t="s">
        <v>701</v>
      </c>
      <c r="F89" s="129" t="n">
        <v>721.109214045871</v>
      </c>
      <c r="G89" s="7" t="n">
        <v>55</v>
      </c>
      <c r="H89" s="7" t="n">
        <v>152</v>
      </c>
      <c r="I89" s="7" t="n">
        <v>107</v>
      </c>
      <c r="J89" s="7" t="n">
        <v>130</v>
      </c>
      <c r="K89" s="7" t="n">
        <v>75</v>
      </c>
      <c r="L89" s="7" t="n">
        <f aca="false">+I89+K89</f>
        <v>182</v>
      </c>
      <c r="M89" s="7" t="n">
        <f aca="false">+L89-J89</f>
        <v>52</v>
      </c>
      <c r="N89" s="130" t="n">
        <f aca="false">+(K89/G89-1)*100</f>
        <v>36.3636363636364</v>
      </c>
      <c r="O89" s="130" t="n">
        <f aca="false">+K89/F89/0.6*100</f>
        <v>17.334406157241</v>
      </c>
    </row>
    <row r="90" customFormat="false" ht="12.8" hidden="false" customHeight="false" outlineLevel="0" collapsed="false">
      <c r="A90" s="5" t="s">
        <v>991</v>
      </c>
      <c r="B90" s="5" t="s">
        <v>992</v>
      </c>
      <c r="C90" s="5" t="s">
        <v>993</v>
      </c>
      <c r="D90" s="5" t="n">
        <v>2022</v>
      </c>
      <c r="E90" s="5" t="s">
        <v>942</v>
      </c>
      <c r="F90" s="127" t="n">
        <v>646.877383188208</v>
      </c>
      <c r="G90" s="5" t="n">
        <v>123</v>
      </c>
      <c r="H90" s="5" t="n">
        <v>41</v>
      </c>
      <c r="I90" s="5" t="n">
        <v>94</v>
      </c>
      <c r="J90" s="5" t="n">
        <v>125</v>
      </c>
      <c r="K90" s="5" t="n">
        <v>87</v>
      </c>
      <c r="L90" s="5" t="n">
        <f aca="false">+I90+K90</f>
        <v>181</v>
      </c>
      <c r="M90" s="5" t="n">
        <f aca="false">+L90-J90</f>
        <v>56</v>
      </c>
      <c r="N90" s="128" t="n">
        <f aca="false">+(K90/G90-1)*100</f>
        <v>-29.2682926829268</v>
      </c>
      <c r="O90" s="128" t="n">
        <f aca="false">+K90/F90/0.6*100</f>
        <v>22.4153763554619</v>
      </c>
    </row>
    <row r="91" customFormat="false" ht="12.8" hidden="false" customHeight="false" outlineLevel="0" collapsed="false">
      <c r="A91" s="7" t="s">
        <v>994</v>
      </c>
      <c r="B91" s="7" t="s">
        <v>995</v>
      </c>
      <c r="C91" s="7" t="s">
        <v>996</v>
      </c>
      <c r="D91" s="7" t="n">
        <v>2022</v>
      </c>
      <c r="E91" s="7" t="s">
        <v>997</v>
      </c>
      <c r="F91" s="129" t="n">
        <v>316.015508508338</v>
      </c>
      <c r="G91" s="7" t="n">
        <v>155</v>
      </c>
      <c r="H91" s="7" t="n">
        <v>103</v>
      </c>
      <c r="I91" s="7" t="n">
        <v>120</v>
      </c>
      <c r="J91" s="7" t="n">
        <v>90</v>
      </c>
      <c r="K91" s="7" t="n">
        <v>73</v>
      </c>
      <c r="L91" s="7" t="n">
        <f aca="false">+I91+K91</f>
        <v>193</v>
      </c>
      <c r="M91" s="7" t="n">
        <f aca="false">+L91-J91</f>
        <v>103</v>
      </c>
      <c r="N91" s="130" t="n">
        <f aca="false">+(K91/G91-1)*100</f>
        <v>-52.9032258064516</v>
      </c>
      <c r="O91" s="130" t="n">
        <f aca="false">+K91/F91/0.6*100</f>
        <v>38.5002202078499</v>
      </c>
    </row>
    <row r="92" customFormat="false" ht="12.8" hidden="false" customHeight="false" outlineLevel="0" collapsed="false">
      <c r="A92" s="5" t="s">
        <v>998</v>
      </c>
      <c r="B92" s="5" t="s">
        <v>999</v>
      </c>
      <c r="C92" s="5" t="s">
        <v>1000</v>
      </c>
      <c r="D92" s="5" t="n">
        <v>2024</v>
      </c>
      <c r="E92" s="5" t="s">
        <v>701</v>
      </c>
      <c r="F92" s="127" t="n">
        <v>3804.91155881851</v>
      </c>
      <c r="G92" s="5" t="n">
        <v>0</v>
      </c>
      <c r="H92" s="5" t="n">
        <v>0</v>
      </c>
      <c r="I92" s="5" t="n">
        <v>382</v>
      </c>
      <c r="J92" s="5" t="n">
        <v>600</v>
      </c>
      <c r="K92" s="5" t="n">
        <v>439</v>
      </c>
      <c r="L92" s="5" t="n">
        <f aca="false">+I92+K92</f>
        <v>821</v>
      </c>
      <c r="M92" s="5" t="n">
        <f aca="false">+L92-J92</f>
        <v>221</v>
      </c>
      <c r="N92" s="128"/>
      <c r="O92" s="128" t="n">
        <f aca="false">+K92/F92/0.6*100</f>
        <v>19.229531497806</v>
      </c>
    </row>
    <row r="93" customFormat="false" ht="12.8" hidden="false" customHeight="false" outlineLevel="0" collapsed="false">
      <c r="A93" s="7" t="s">
        <v>1001</v>
      </c>
      <c r="B93" s="7" t="s">
        <v>1002</v>
      </c>
      <c r="C93" s="7" t="s">
        <v>1003</v>
      </c>
      <c r="D93" s="7" t="n">
        <v>2024</v>
      </c>
      <c r="E93" s="7" t="s">
        <v>742</v>
      </c>
      <c r="F93" s="129" t="n">
        <v>2369.05585908599</v>
      </c>
      <c r="G93" s="7" t="n">
        <v>0</v>
      </c>
      <c r="H93" s="7" t="n">
        <v>0</v>
      </c>
      <c r="I93" s="7" t="n">
        <v>60</v>
      </c>
      <c r="J93" s="7" t="n">
        <v>500</v>
      </c>
      <c r="K93" s="7" t="n">
        <v>507</v>
      </c>
      <c r="L93" s="7" t="n">
        <f aca="false">+I93+K93</f>
        <v>567</v>
      </c>
      <c r="M93" s="7" t="n">
        <f aca="false">+L93-J93</f>
        <v>67</v>
      </c>
      <c r="N93" s="130"/>
      <c r="O93" s="130" t="n">
        <f aca="false">+K93/F93/0.6*100</f>
        <v>35.668217647093</v>
      </c>
    </row>
    <row r="94" customFormat="false" ht="12.8" hidden="false" customHeight="false" outlineLevel="0" collapsed="false">
      <c r="A94" s="5" t="s">
        <v>1004</v>
      </c>
      <c r="B94" s="5" t="s">
        <v>1005</v>
      </c>
      <c r="C94" s="5" t="s">
        <v>1006</v>
      </c>
      <c r="D94" s="5" t="n">
        <v>2024</v>
      </c>
      <c r="E94" s="5" t="s">
        <v>955</v>
      </c>
      <c r="F94" s="127" t="n">
        <v>5586.47549940242</v>
      </c>
      <c r="G94" s="5" t="n">
        <v>0</v>
      </c>
      <c r="H94" s="5" t="n">
        <v>0</v>
      </c>
      <c r="I94" s="5" t="n">
        <v>0</v>
      </c>
      <c r="J94" s="5" t="n">
        <v>855</v>
      </c>
      <c r="K94" s="5" t="n">
        <v>288</v>
      </c>
      <c r="L94" s="5" t="n">
        <f aca="false">+I94+K94</f>
        <v>288</v>
      </c>
      <c r="M94" s="5"/>
      <c r="N94" s="128"/>
      <c r="O94" s="128" t="n">
        <f aca="false">+K94/F94/0.6*100</f>
        <v>8.59217945288304</v>
      </c>
    </row>
    <row r="95" customFormat="false" ht="12.8" hidden="false" customHeight="false" outlineLevel="0" collapsed="false">
      <c r="A95" s="7" t="s">
        <v>1007</v>
      </c>
      <c r="B95" s="7" t="s">
        <v>1008</v>
      </c>
      <c r="C95" s="7" t="s">
        <v>1009</v>
      </c>
      <c r="D95" s="7" t="n">
        <v>2023</v>
      </c>
      <c r="E95" s="7" t="s">
        <v>697</v>
      </c>
      <c r="F95" s="129" t="n">
        <v>4511.17440669285</v>
      </c>
      <c r="G95" s="7" t="n">
        <v>953</v>
      </c>
      <c r="H95" s="7" t="n">
        <v>0</v>
      </c>
      <c r="I95" s="7" t="n">
        <v>1343</v>
      </c>
      <c r="J95" s="7" t="n">
        <v>1070</v>
      </c>
      <c r="K95" s="7" t="n">
        <v>726</v>
      </c>
      <c r="L95" s="7" t="n">
        <f aca="false">+I95+K95</f>
        <v>2069</v>
      </c>
      <c r="M95" s="7" t="n">
        <f aca="false">+L95-J95</f>
        <v>999</v>
      </c>
      <c r="N95" s="130" t="n">
        <f aca="false">+(K95/G95-1)*100</f>
        <v>-23.8195173137461</v>
      </c>
      <c r="O95" s="130" t="n">
        <f aca="false">+K95/F95/0.6*100</f>
        <v>26.8222837539783</v>
      </c>
    </row>
    <row r="96" customFormat="false" ht="12.8" hidden="false" customHeight="false" outlineLevel="0" collapsed="false">
      <c r="A96" s="5" t="s">
        <v>1010</v>
      </c>
      <c r="B96" s="5" t="s">
        <v>1011</v>
      </c>
      <c r="C96" s="5" t="s">
        <v>1012</v>
      </c>
      <c r="D96" s="5" t="n">
        <v>2023</v>
      </c>
      <c r="E96" s="5" t="s">
        <v>701</v>
      </c>
      <c r="F96" s="127" t="n">
        <v>3917.31975983154</v>
      </c>
      <c r="G96" s="5" t="n">
        <v>462</v>
      </c>
      <c r="H96" s="5" t="n">
        <v>373</v>
      </c>
      <c r="I96" s="5" t="n">
        <v>610</v>
      </c>
      <c r="J96" s="5" t="n">
        <v>510</v>
      </c>
      <c r="K96" s="5" t="n">
        <v>319</v>
      </c>
      <c r="L96" s="5" t="n">
        <f aca="false">+I96+K96</f>
        <v>929</v>
      </c>
      <c r="M96" s="5" t="n">
        <f aca="false">+L96-J96</f>
        <v>419</v>
      </c>
      <c r="N96" s="128" t="n">
        <f aca="false">+(K96/G96-1)*100</f>
        <v>-30.952380952381</v>
      </c>
      <c r="O96" s="128" t="n">
        <f aca="false">+K96/F96/0.6*100</f>
        <v>13.5722049580535</v>
      </c>
    </row>
    <row r="97" customFormat="false" ht="12.8" hidden="false" customHeight="false" outlineLevel="0" collapsed="false">
      <c r="A97" s="13"/>
      <c r="B97" s="13"/>
      <c r="C97" s="13"/>
      <c r="D97" s="13"/>
      <c r="E97" s="13"/>
      <c r="F97" s="131" t="n">
        <f aca="false">SUM(F2:F96)</f>
        <v>127305.469011439</v>
      </c>
      <c r="G97" s="131" t="n">
        <f aca="false">SUM(G2:G96)</f>
        <v>15165</v>
      </c>
      <c r="H97" s="131" t="n">
        <f aca="false">SUM(H2:H96)*0.6</f>
        <v>5580</v>
      </c>
      <c r="I97" s="131" t="n">
        <f aca="false">SUM(I2:I96)</f>
        <v>22010</v>
      </c>
      <c r="J97" s="131" t="n">
        <f aca="false">SUM(J2:J96)</f>
        <v>25894</v>
      </c>
      <c r="K97" s="131" t="n">
        <f aca="false">SUM(K2:K96)</f>
        <v>16205</v>
      </c>
      <c r="L97" s="131" t="n">
        <f aca="false">SUM(L2:L96)*0.6</f>
        <v>22929</v>
      </c>
      <c r="M97" s="131" t="n">
        <f aca="false">SUM(M2:M96)*0.6</f>
        <v>8179.2</v>
      </c>
      <c r="N97" s="132" t="n">
        <f aca="false">+(K97/G97-1)*100</f>
        <v>6.85789647213979</v>
      </c>
      <c r="O97" s="132" t="n">
        <f aca="false">+K97/F97/0.6*100</f>
        <v>21.2153755396844</v>
      </c>
    </row>
  </sheetData>
  <autoFilter ref="A1:O97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"/>
  <sheetViews>
    <sheetView showFormulas="false" showGridLines="true" showRowColHeaders="true" showZeros="true" rightToLeft="false" tabSelected="false" showOutlineSymbols="true" defaultGridColor="true" view="normal" topLeftCell="R1" colorId="64" zoomScale="212" zoomScaleNormal="21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8" min="7" style="2" width="11.53"/>
    <col collapsed="false" customWidth="false" hidden="false" outlineLevel="0" max="23" min="23" style="15" width="11.53"/>
  </cols>
  <sheetData>
    <row r="1" customFormat="false" ht="12.8" hidden="false" customHeight="false" outlineLevel="0" collapsed="false">
      <c r="A1" s="15" t="s">
        <v>120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6" t="s">
        <v>9</v>
      </c>
      <c r="H1" s="16" t="s">
        <v>5</v>
      </c>
      <c r="I1" s="17" t="s">
        <v>6</v>
      </c>
      <c r="J1" s="17" t="s">
        <v>7</v>
      </c>
      <c r="K1" s="17" t="s">
        <v>8</v>
      </c>
      <c r="L1" s="15" t="s">
        <v>121</v>
      </c>
      <c r="M1" s="15" t="s">
        <v>122</v>
      </c>
      <c r="N1" s="15" t="s">
        <v>123</v>
      </c>
      <c r="O1" s="15" t="s">
        <v>124</v>
      </c>
      <c r="P1" s="15" t="s">
        <v>125</v>
      </c>
      <c r="Q1" s="15" t="s">
        <v>126</v>
      </c>
      <c r="R1" s="15" t="s">
        <v>127</v>
      </c>
      <c r="S1" s="15" t="s">
        <v>128</v>
      </c>
      <c r="T1" s="15" t="s">
        <v>129</v>
      </c>
      <c r="U1" s="15" t="s">
        <v>130</v>
      </c>
      <c r="V1" s="15" t="s">
        <v>131</v>
      </c>
      <c r="W1" s="15" t="s">
        <v>132</v>
      </c>
    </row>
    <row r="2" customFormat="false" ht="12.8" hidden="false" customHeight="false" outlineLevel="0" collapsed="false">
      <c r="A2" s="18" t="n">
        <v>45688</v>
      </c>
      <c r="B2" s="15" t="n">
        <v>49118</v>
      </c>
      <c r="C2" s="15" t="n">
        <v>5428</v>
      </c>
      <c r="D2" s="15" t="n">
        <v>10981</v>
      </c>
      <c r="E2" s="15" t="n">
        <v>40507</v>
      </c>
      <c r="F2" s="15" t="n">
        <v>5328</v>
      </c>
      <c r="G2" s="16" t="n">
        <f aca="false">B2-L2-Q2</f>
        <v>47328</v>
      </c>
      <c r="H2" s="16" t="n">
        <f aca="false">+C2</f>
        <v>5428</v>
      </c>
      <c r="I2" s="16" t="n">
        <f aca="false">D2-N2-R2</f>
        <v>10652</v>
      </c>
      <c r="J2" s="16" t="n">
        <f aca="false">E2-O2-S2</f>
        <v>38651</v>
      </c>
      <c r="K2" s="16" t="n">
        <f aca="false">F2-P2-T2</f>
        <v>5131</v>
      </c>
      <c r="L2" s="15" t="n">
        <v>1383</v>
      </c>
      <c r="M2" s="15"/>
      <c r="N2" s="15" t="n">
        <v>187</v>
      </c>
      <c r="O2" s="15" t="n">
        <v>918</v>
      </c>
      <c r="P2" s="15" t="n">
        <v>57</v>
      </c>
      <c r="Q2" s="15" t="n">
        <v>407</v>
      </c>
      <c r="R2" s="15" t="n">
        <v>142</v>
      </c>
      <c r="S2" s="15" t="n">
        <v>938</v>
      </c>
      <c r="T2" s="15" t="n">
        <v>140</v>
      </c>
      <c r="U2" s="15" t="n">
        <v>1627</v>
      </c>
      <c r="V2" s="15" t="n">
        <v>2545</v>
      </c>
      <c r="W2" s="15" t="n">
        <v>111362</v>
      </c>
    </row>
    <row r="3" customFormat="false" ht="12.8" hidden="false" customHeight="false" outlineLevel="0" collapsed="false">
      <c r="A3" s="18" t="n">
        <v>45716</v>
      </c>
      <c r="B3" s="15" t="n">
        <v>49152</v>
      </c>
      <c r="C3" s="15" t="n">
        <v>5395</v>
      </c>
      <c r="D3" s="15" t="n">
        <v>11087</v>
      </c>
      <c r="E3" s="15" t="n">
        <v>40081</v>
      </c>
      <c r="F3" s="15" t="n">
        <v>5328</v>
      </c>
      <c r="G3" s="16" t="n">
        <f aca="false">B3-L3-Q3</f>
        <v>47616</v>
      </c>
      <c r="H3" s="16" t="n">
        <f aca="false">+C3</f>
        <v>5395</v>
      </c>
      <c r="I3" s="16" t="n">
        <f aca="false">D3-N3-R3</f>
        <v>10696</v>
      </c>
      <c r="J3" s="16" t="n">
        <f aca="false">E3-O3-S3</f>
        <v>38451</v>
      </c>
      <c r="K3" s="16" t="n">
        <f aca="false">F3-P3-T3</f>
        <v>5075</v>
      </c>
      <c r="L3" s="15" t="n">
        <v>1294</v>
      </c>
      <c r="M3" s="15"/>
      <c r="N3" s="15" t="n">
        <v>246</v>
      </c>
      <c r="O3" s="15" t="n">
        <v>1015</v>
      </c>
      <c r="P3" s="15" t="n">
        <v>50</v>
      </c>
      <c r="Q3" s="15" t="n">
        <v>242</v>
      </c>
      <c r="R3" s="15" t="n">
        <v>145</v>
      </c>
      <c r="S3" s="15" t="n">
        <v>615</v>
      </c>
      <c r="T3" s="15" t="n">
        <v>203</v>
      </c>
      <c r="U3" s="15" t="n">
        <v>1205</v>
      </c>
      <c r="V3" s="15" t="n">
        <v>2605</v>
      </c>
      <c r="W3" s="15" t="n">
        <v>111043</v>
      </c>
    </row>
    <row r="4" customFormat="false" ht="12.8" hidden="false" customHeight="false" outlineLevel="0" collapsed="false">
      <c r="A4" s="18" t="n">
        <v>45747</v>
      </c>
      <c r="B4" s="15" t="n">
        <v>49086</v>
      </c>
      <c r="C4" s="15" t="n">
        <v>5370</v>
      </c>
      <c r="D4" s="15" t="n">
        <v>11087</v>
      </c>
      <c r="E4" s="15" t="n">
        <v>39252</v>
      </c>
      <c r="F4" s="15" t="n">
        <v>5266</v>
      </c>
      <c r="G4" s="16" t="n">
        <f aca="false">B4-L4-Q4</f>
        <v>47461</v>
      </c>
      <c r="H4" s="16" t="n">
        <f aca="false">+C4</f>
        <v>5370</v>
      </c>
      <c r="I4" s="16" t="n">
        <f aca="false">D4-N4-R4</f>
        <v>10792</v>
      </c>
      <c r="J4" s="16" t="n">
        <f aca="false">E4-O4-S4</f>
        <v>37774</v>
      </c>
      <c r="K4" s="16" t="n">
        <f aca="false">F4-P4-T4</f>
        <v>5081</v>
      </c>
      <c r="L4" s="15" t="n">
        <v>1212</v>
      </c>
      <c r="M4" s="15"/>
      <c r="N4" s="15" t="n">
        <v>168</v>
      </c>
      <c r="O4" s="15" t="n">
        <v>909</v>
      </c>
      <c r="P4" s="15" t="n">
        <v>60</v>
      </c>
      <c r="Q4" s="15" t="n">
        <v>413</v>
      </c>
      <c r="R4" s="15" t="n">
        <v>127</v>
      </c>
      <c r="S4" s="15" t="n">
        <v>569</v>
      </c>
      <c r="T4" s="15" t="n">
        <v>125</v>
      </c>
      <c r="U4" s="15" t="n">
        <v>1234</v>
      </c>
      <c r="V4" s="15" t="n">
        <v>2349</v>
      </c>
      <c r="W4" s="15" t="n">
        <v>110061</v>
      </c>
    </row>
    <row r="5" customFormat="false" ht="12.8" hidden="false" customHeight="false" outlineLevel="0" collapsed="false">
      <c r="A5" s="18" t="n">
        <v>45777</v>
      </c>
      <c r="B5" s="15" t="n">
        <v>49051</v>
      </c>
      <c r="C5" s="15" t="n">
        <v>5376</v>
      </c>
      <c r="D5" s="15" t="n">
        <v>11100</v>
      </c>
      <c r="E5" s="15" t="n">
        <v>38670</v>
      </c>
      <c r="F5" s="15" t="n">
        <v>5259</v>
      </c>
      <c r="G5" s="16" t="n">
        <f aca="false">B5-L5-Q5</f>
        <v>47668</v>
      </c>
      <c r="H5" s="16" t="n">
        <f aca="false">+C5</f>
        <v>5376</v>
      </c>
      <c r="I5" s="16" t="n">
        <f aca="false">D5-N5-R5</f>
        <v>10907</v>
      </c>
      <c r="J5" s="16" t="n">
        <f aca="false">E5-O5-S5</f>
        <v>37293</v>
      </c>
      <c r="K5" s="16" t="n">
        <f aca="false">F5-P5-T5</f>
        <v>5054</v>
      </c>
      <c r="L5" s="15" t="n">
        <v>1080</v>
      </c>
      <c r="M5" s="15"/>
      <c r="N5" s="15" t="n">
        <v>122</v>
      </c>
      <c r="O5" s="15" t="n">
        <v>654</v>
      </c>
      <c r="P5" s="15" t="n">
        <v>62</v>
      </c>
      <c r="Q5" s="15" t="n">
        <v>303</v>
      </c>
      <c r="R5" s="15" t="n">
        <v>71</v>
      </c>
      <c r="S5" s="15" t="n">
        <v>723</v>
      </c>
      <c r="T5" s="15" t="n">
        <v>143</v>
      </c>
      <c r="U5" s="15" t="n">
        <v>1240</v>
      </c>
      <c r="V5" s="15" t="n">
        <v>1918</v>
      </c>
      <c r="W5" s="15" t="n">
        <v>109456</v>
      </c>
    </row>
    <row r="6" customFormat="false" ht="12.8" hidden="false" customHeight="false" outlineLevel="0" collapsed="false">
      <c r="A6" s="18" t="n">
        <v>45808</v>
      </c>
      <c r="B6" s="15" t="n">
        <v>49093</v>
      </c>
      <c r="C6" s="15" t="n">
        <v>5376</v>
      </c>
      <c r="D6" s="15" t="n">
        <v>11100</v>
      </c>
      <c r="E6" s="15" t="n">
        <v>38589</v>
      </c>
      <c r="F6" s="15" t="n">
        <v>5068</v>
      </c>
      <c r="G6" s="16" t="n">
        <f aca="false">B6-L6-Q6</f>
        <v>47610</v>
      </c>
      <c r="H6" s="16" t="n">
        <f aca="false">+C6</f>
        <v>5376</v>
      </c>
      <c r="I6" s="16" t="n">
        <f aca="false">D6-N6-R6</f>
        <v>10763</v>
      </c>
      <c r="J6" s="16" t="n">
        <f aca="false">E6-O6-S6</f>
        <v>37311</v>
      </c>
      <c r="K6" s="16" t="n">
        <f aca="false">F6-P6-T6</f>
        <v>4877</v>
      </c>
      <c r="L6" s="15" t="n">
        <v>1058</v>
      </c>
      <c r="M6" s="15"/>
      <c r="N6" s="15" t="n">
        <v>177</v>
      </c>
      <c r="O6" s="15" t="n">
        <v>750</v>
      </c>
      <c r="P6" s="15" t="n">
        <v>60</v>
      </c>
      <c r="Q6" s="15" t="n">
        <v>425</v>
      </c>
      <c r="R6" s="15" t="n">
        <v>160</v>
      </c>
      <c r="S6" s="15" t="n">
        <v>528</v>
      </c>
      <c r="T6" s="15" t="n">
        <v>131</v>
      </c>
      <c r="U6" s="15" t="n">
        <v>1244</v>
      </c>
      <c r="V6" s="15" t="n">
        <v>2045</v>
      </c>
      <c r="W6" s="15" t="n">
        <v>109226</v>
      </c>
    </row>
    <row r="7" customFormat="false" ht="12.8" hidden="false" customHeight="false" outlineLevel="0" collapsed="false">
      <c r="A7" s="18" t="n">
        <v>45838</v>
      </c>
      <c r="B7" s="15" t="n">
        <v>49072</v>
      </c>
      <c r="C7" s="15" t="n">
        <v>5376</v>
      </c>
      <c r="D7" s="15" t="n">
        <v>11100</v>
      </c>
      <c r="E7" s="15" t="n">
        <v>38279</v>
      </c>
      <c r="F7" s="15" t="n">
        <v>5170</v>
      </c>
      <c r="G7" s="16" t="n">
        <f aca="false">B7-L7-Q7</f>
        <v>47571</v>
      </c>
      <c r="H7" s="16" t="n">
        <f aca="false">+C7</f>
        <v>5376</v>
      </c>
      <c r="I7" s="16" t="n">
        <f aca="false">D7-N7-R7</f>
        <v>10765</v>
      </c>
      <c r="J7" s="16" t="n">
        <f aca="false">E7-O7-S7</f>
        <v>37117</v>
      </c>
      <c r="K7" s="16" t="n">
        <f aca="false">F7-P7-T7</f>
        <v>5033</v>
      </c>
      <c r="L7" s="15" t="n">
        <v>1155</v>
      </c>
      <c r="M7" s="15"/>
      <c r="N7" s="15" t="n">
        <v>176</v>
      </c>
      <c r="O7" s="15" t="n">
        <v>792</v>
      </c>
      <c r="P7" s="15" t="n">
        <v>78</v>
      </c>
      <c r="Q7" s="15" t="n">
        <v>346</v>
      </c>
      <c r="R7" s="15" t="n">
        <v>159</v>
      </c>
      <c r="S7" s="15" t="n">
        <v>370</v>
      </c>
      <c r="T7" s="15" t="n">
        <v>59</v>
      </c>
      <c r="U7" s="15" t="n">
        <v>934</v>
      </c>
      <c r="V7" s="15" t="n">
        <v>2201</v>
      </c>
      <c r="W7" s="15" t="n">
        <v>108997</v>
      </c>
    </row>
    <row r="8" customFormat="false" ht="12.8" hidden="false" customHeight="false" outlineLevel="0" collapsed="false">
      <c r="A8" s="18" t="n">
        <v>45869</v>
      </c>
      <c r="B8" s="15" t="n">
        <v>49210</v>
      </c>
      <c r="C8" s="15" t="n">
        <v>5376</v>
      </c>
      <c r="D8" s="15" t="n">
        <v>11063</v>
      </c>
      <c r="E8" s="15" t="n">
        <v>37919</v>
      </c>
      <c r="F8" s="15" t="n">
        <v>5160</v>
      </c>
      <c r="G8" s="16" t="n">
        <f aca="false">B8-L8-Q8</f>
        <v>47552</v>
      </c>
      <c r="H8" s="16" t="n">
        <f aca="false">+C8</f>
        <v>5376</v>
      </c>
      <c r="I8" s="16" t="n">
        <f aca="false">D8-N8-R8</f>
        <v>10670</v>
      </c>
      <c r="J8" s="16" t="n">
        <f aca="false">E8-O8-S8</f>
        <v>36745</v>
      </c>
      <c r="K8" s="16" t="n">
        <f aca="false">F8-P8-T8</f>
        <v>5046</v>
      </c>
      <c r="L8" s="15" t="n">
        <v>1150</v>
      </c>
      <c r="M8" s="15"/>
      <c r="N8" s="15" t="n">
        <v>191</v>
      </c>
      <c r="O8" s="15" t="n">
        <v>804</v>
      </c>
      <c r="P8" s="15" t="n">
        <v>63</v>
      </c>
      <c r="Q8" s="15" t="n">
        <v>508</v>
      </c>
      <c r="R8" s="15" t="n">
        <v>202</v>
      </c>
      <c r="S8" s="15" t="n">
        <v>370</v>
      </c>
      <c r="T8" s="15" t="n">
        <v>51</v>
      </c>
      <c r="U8" s="15" t="n">
        <v>1131</v>
      </c>
      <c r="V8" s="15" t="n">
        <v>2208</v>
      </c>
      <c r="W8" s="15" t="n">
        <v>108728</v>
      </c>
    </row>
    <row r="9" customFormat="false" ht="12.8" hidden="false" customHeight="false" outlineLevel="0" collapsed="false">
      <c r="A9" s="18" t="n">
        <v>45900</v>
      </c>
      <c r="B9" s="15" t="n">
        <v>49242</v>
      </c>
      <c r="C9" s="15" t="n">
        <v>5376</v>
      </c>
      <c r="D9" s="15" t="n">
        <v>11059</v>
      </c>
      <c r="E9" s="15" t="n">
        <v>37857</v>
      </c>
      <c r="F9" s="15" t="n">
        <v>5144</v>
      </c>
      <c r="G9" s="16" t="n">
        <f aca="false">B9-L9-Q9</f>
        <v>47581</v>
      </c>
      <c r="H9" s="16" t="n">
        <f aca="false">+C9</f>
        <v>5376</v>
      </c>
      <c r="I9" s="16" t="n">
        <f aca="false">D9-N9-R9</f>
        <v>10700</v>
      </c>
      <c r="J9" s="16" t="n">
        <f aca="false">E9-O9-S9</f>
        <v>36659</v>
      </c>
      <c r="K9" s="16" t="n">
        <f aca="false">F9-P9-T9</f>
        <v>5028</v>
      </c>
      <c r="L9" s="15" t="n">
        <v>1282</v>
      </c>
      <c r="M9" s="15"/>
      <c r="N9" s="15" t="n">
        <v>200</v>
      </c>
      <c r="O9" s="15" t="n">
        <v>791</v>
      </c>
      <c r="P9" s="15" t="n">
        <v>78</v>
      </c>
      <c r="Q9" s="15" t="n">
        <v>379</v>
      </c>
      <c r="R9" s="15" t="n">
        <v>159</v>
      </c>
      <c r="S9" s="15" t="n">
        <v>407</v>
      </c>
      <c r="T9" s="15" t="n">
        <v>38</v>
      </c>
      <c r="U9" s="15" t="n">
        <v>983</v>
      </c>
      <c r="V9" s="15" t="n">
        <v>2351</v>
      </c>
      <c r="W9" s="15" t="n">
        <v>108678</v>
      </c>
    </row>
    <row r="10" customFormat="false" ht="12.8" hidden="false" customHeight="false" outlineLevel="0" collapsed="false">
      <c r="A10" s="18" t="n">
        <v>45930</v>
      </c>
      <c r="B10" s="15" t="n">
        <v>49294</v>
      </c>
      <c r="C10" s="15" t="n">
        <v>5446</v>
      </c>
      <c r="D10" s="15" t="n">
        <v>11842</v>
      </c>
      <c r="E10" s="15" t="n">
        <v>37820</v>
      </c>
      <c r="F10" s="15" t="n">
        <v>5135</v>
      </c>
      <c r="G10" s="16" t="n">
        <f aca="false">B10-L10-Q10</f>
        <v>47805</v>
      </c>
      <c r="H10" s="16" t="n">
        <f aca="false">+C10</f>
        <v>5446</v>
      </c>
      <c r="I10" s="16" t="n">
        <f aca="false">D10-N10-R10</f>
        <v>11568</v>
      </c>
      <c r="J10" s="16" t="n">
        <f aca="false">E10-O10-S10</f>
        <v>36707</v>
      </c>
      <c r="K10" s="16" t="n">
        <f aca="false">F10-P10-T10</f>
        <v>5030</v>
      </c>
      <c r="L10" s="15" t="n">
        <v>1156</v>
      </c>
      <c r="M10" s="15"/>
      <c r="N10" s="15" t="n">
        <v>152</v>
      </c>
      <c r="O10" s="15" t="n">
        <v>838</v>
      </c>
      <c r="P10" s="15" t="n">
        <v>60</v>
      </c>
      <c r="Q10" s="15" t="n">
        <v>333</v>
      </c>
      <c r="R10" s="15" t="n">
        <v>122</v>
      </c>
      <c r="S10" s="15" t="n">
        <v>275</v>
      </c>
      <c r="T10" s="15" t="n">
        <v>45</v>
      </c>
      <c r="U10" s="15" t="n">
        <v>775</v>
      </c>
      <c r="V10" s="15" t="n">
        <v>2206</v>
      </c>
      <c r="W10" s="15" t="n">
        <v>109537</v>
      </c>
    </row>
    <row r="11" customFormat="false" ht="12.8" hidden="false" customHeight="false" outlineLevel="0" collapsed="false">
      <c r="A11" s="18" t="n">
        <v>45961</v>
      </c>
      <c r="B11" s="15" t="n">
        <v>49294</v>
      </c>
      <c r="C11" s="15" t="n">
        <v>5446</v>
      </c>
      <c r="D11" s="15" t="n">
        <v>11831</v>
      </c>
      <c r="E11" s="15" t="n">
        <v>37688</v>
      </c>
      <c r="F11" s="15" t="n">
        <v>5108</v>
      </c>
      <c r="G11" s="16" t="n">
        <f aca="false">B11-L11-Q11</f>
        <v>47642</v>
      </c>
      <c r="H11" s="16" t="n">
        <f aca="false">+C11</f>
        <v>5446</v>
      </c>
      <c r="I11" s="16" t="n">
        <f aca="false">D11-N11-R11</f>
        <v>11538</v>
      </c>
      <c r="J11" s="16" t="n">
        <f aca="false">E11-O11-S11</f>
        <v>36587</v>
      </c>
      <c r="K11" s="16" t="n">
        <f aca="false">F11-P11-T11</f>
        <v>4956</v>
      </c>
      <c r="L11" s="15" t="n">
        <v>1291</v>
      </c>
      <c r="M11" s="15"/>
      <c r="N11" s="15" t="n">
        <v>188</v>
      </c>
      <c r="O11" s="15" t="n">
        <v>843</v>
      </c>
      <c r="P11" s="15" t="n">
        <v>99</v>
      </c>
      <c r="Q11" s="15" t="n">
        <v>361</v>
      </c>
      <c r="R11" s="15" t="n">
        <v>105</v>
      </c>
      <c r="S11" s="15" t="n">
        <v>258</v>
      </c>
      <c r="T11" s="15" t="n">
        <v>53</v>
      </c>
      <c r="U11" s="15" t="n">
        <f aca="false">T11+S11+R11+Q11</f>
        <v>777</v>
      </c>
      <c r="V11" s="15" t="n">
        <v>2421</v>
      </c>
      <c r="W11" s="15" t="n">
        <v>109367</v>
      </c>
    </row>
    <row r="12" customFormat="false" ht="12.8" hidden="false" customHeight="false" outlineLevel="0" collapsed="false">
      <c r="A12" s="18" t="n">
        <v>45991</v>
      </c>
      <c r="B12" s="15" t="n">
        <v>49294</v>
      </c>
      <c r="C12" s="15" t="n">
        <v>5446</v>
      </c>
      <c r="D12" s="15" t="n">
        <v>11830</v>
      </c>
      <c r="E12" s="15" t="n">
        <v>37676</v>
      </c>
      <c r="F12" s="15" t="n">
        <v>5100</v>
      </c>
      <c r="G12" s="16" t="n">
        <f aca="false">B12-L12-Q12</f>
        <v>47674</v>
      </c>
      <c r="H12" s="16" t="n">
        <f aca="false">+C12</f>
        <v>5446</v>
      </c>
      <c r="I12" s="16" t="n">
        <f aca="false">D12-N12-R12</f>
        <v>11528</v>
      </c>
      <c r="J12" s="16" t="n">
        <f aca="false">E12-O12-S12</f>
        <v>36450</v>
      </c>
      <c r="K12" s="16" t="n">
        <f aca="false">F12-P12-T12</f>
        <v>4963</v>
      </c>
      <c r="L12" s="15" t="n">
        <v>1270</v>
      </c>
      <c r="M12" s="15"/>
      <c r="N12" s="15" t="n">
        <v>193</v>
      </c>
      <c r="O12" s="15" t="n">
        <v>920</v>
      </c>
      <c r="P12" s="15" t="n">
        <v>75</v>
      </c>
      <c r="Q12" s="15" t="n">
        <v>350</v>
      </c>
      <c r="R12" s="15" t="n">
        <v>109</v>
      </c>
      <c r="S12" s="15" t="n">
        <v>306</v>
      </c>
      <c r="T12" s="15" t="n">
        <v>62</v>
      </c>
      <c r="U12" s="15" t="n">
        <f aca="false">T12+S12+R12+Q12</f>
        <v>827</v>
      </c>
      <c r="V12" s="15" t="n">
        <v>2458</v>
      </c>
      <c r="W12" s="15" t="n">
        <v>109346</v>
      </c>
    </row>
    <row r="13" customFormat="false" ht="12.8" hidden="false" customHeight="false" outlineLevel="0" collapsed="false">
      <c r="A13" s="18" t="n">
        <v>46022</v>
      </c>
      <c r="B13" s="15" t="n">
        <v>49358</v>
      </c>
      <c r="C13" s="15" t="n">
        <v>5446</v>
      </c>
      <c r="D13" s="15" t="n">
        <v>11898</v>
      </c>
      <c r="E13" s="15" t="n">
        <v>37546</v>
      </c>
      <c r="F13" s="15" t="n">
        <v>5100</v>
      </c>
      <c r="G13" s="16" t="n">
        <f aca="false">B13-L13-Q13</f>
        <v>47974</v>
      </c>
      <c r="H13" s="16" t="n">
        <f aca="false">+C13</f>
        <v>5446</v>
      </c>
      <c r="I13" s="16" t="n">
        <f aca="false">D13-N13-R13</f>
        <v>11664</v>
      </c>
      <c r="J13" s="16" t="n">
        <f aca="false">E13-O13-S13</f>
        <v>36520</v>
      </c>
      <c r="K13" s="16" t="n">
        <f aca="false">F13-P13-T13</f>
        <v>4994</v>
      </c>
      <c r="L13" s="15" t="n">
        <v>1090</v>
      </c>
      <c r="M13" s="15"/>
      <c r="N13" s="15" t="n">
        <v>157</v>
      </c>
      <c r="O13" s="15" t="n">
        <v>676</v>
      </c>
      <c r="P13" s="15" t="n">
        <v>50</v>
      </c>
      <c r="Q13" s="15" t="n">
        <v>294</v>
      </c>
      <c r="R13" s="15" t="n">
        <v>77</v>
      </c>
      <c r="S13" s="15" t="n">
        <v>350</v>
      </c>
      <c r="T13" s="15" t="n">
        <v>56</v>
      </c>
      <c r="U13" s="15" t="n">
        <f aca="false">T13+S13+R13+Q13</f>
        <v>777</v>
      </c>
      <c r="V13" s="15" t="n">
        <v>1973</v>
      </c>
      <c r="W13" s="15" t="n">
        <v>109348</v>
      </c>
    </row>
  </sheetData>
  <autoFilter ref="A1:U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5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pane xSplit="0" ySplit="1" topLeftCell="A29" activePane="bottomLeft" state="frozen"/>
      <selection pane="topLeft" activeCell="A1" activeCellId="0" sqref="A1"/>
      <selection pane="bottomLeft" activeCell="B57" activeCellId="0" sqref="B57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" min="1" style="19" width="11.53"/>
    <col collapsed="false" customWidth="true" hidden="false" outlineLevel="0" max="2" min="2" style="20" width="14.81"/>
    <col collapsed="false" customWidth="false" hidden="false" outlineLevel="0" max="6" min="3" style="19" width="11.53"/>
    <col collapsed="false" customWidth="false" hidden="false" outlineLevel="0" max="7" min="7" style="21" width="11.53"/>
    <col collapsed="false" customWidth="false" hidden="false" outlineLevel="0" max="10" min="8" style="19" width="11.53"/>
  </cols>
  <sheetData>
    <row r="1" customFormat="false" ht="12.8" hidden="false" customHeight="false" outlineLevel="0" collapsed="false">
      <c r="A1" s="19" t="s">
        <v>133</v>
      </c>
      <c r="B1" s="20" t="s">
        <v>134</v>
      </c>
      <c r="C1" s="19" t="s">
        <v>135</v>
      </c>
      <c r="D1" s="19" t="s">
        <v>136</v>
      </c>
      <c r="E1" s="19" t="s">
        <v>130</v>
      </c>
      <c r="F1" s="19" t="s">
        <v>137</v>
      </c>
      <c r="G1" s="21" t="s">
        <v>138</v>
      </c>
      <c r="H1" s="19" t="s">
        <v>139</v>
      </c>
      <c r="I1" s="19" t="s">
        <v>140</v>
      </c>
      <c r="J1" s="19" t="s">
        <v>141</v>
      </c>
    </row>
    <row r="2" customFormat="false" ht="12.8" hidden="true" customHeight="false" outlineLevel="0" collapsed="false">
      <c r="A2" s="19" t="n">
        <v>2021</v>
      </c>
      <c r="B2" s="20" t="n">
        <v>44348</v>
      </c>
      <c r="C2" s="19" t="n">
        <v>111978</v>
      </c>
      <c r="D2" s="19" t="n">
        <v>106917</v>
      </c>
      <c r="E2" s="19" t="n">
        <v>5915</v>
      </c>
      <c r="G2" s="21" t="n">
        <v>87757.431</v>
      </c>
      <c r="H2" s="19" t="n">
        <v>5061</v>
      </c>
      <c r="I2" s="22" t="n">
        <f aca="false">+G2/(D2-F2)*100</f>
        <v>82.0799601560089</v>
      </c>
      <c r="J2" s="22" t="n">
        <f aca="false">+G2/C2*100</f>
        <v>78.3702432620693</v>
      </c>
    </row>
    <row r="3" customFormat="false" ht="12.8" hidden="true" customHeight="false" outlineLevel="0" collapsed="false">
      <c r="A3" s="19" t="n">
        <v>2021</v>
      </c>
      <c r="B3" s="20" t="n">
        <v>44378</v>
      </c>
      <c r="C3" s="19" t="n">
        <v>111978</v>
      </c>
      <c r="D3" s="19" t="n">
        <v>106917</v>
      </c>
      <c r="E3" s="19" t="n">
        <v>6122</v>
      </c>
      <c r="G3" s="21" t="n">
        <v>87231.667</v>
      </c>
      <c r="H3" s="19" t="n">
        <v>5061</v>
      </c>
      <c r="I3" s="22" t="n">
        <f aca="false">+G3/(D3-F3)*100</f>
        <v>81.5882104810274</v>
      </c>
      <c r="J3" s="22" t="n">
        <f aca="false">+G3/C3*100</f>
        <v>77.9007188912108</v>
      </c>
    </row>
    <row r="4" customFormat="false" ht="12.8" hidden="true" customHeight="false" outlineLevel="0" collapsed="false">
      <c r="A4" s="19" t="n">
        <v>2021</v>
      </c>
      <c r="B4" s="20" t="n">
        <v>44409</v>
      </c>
      <c r="C4" s="19" t="n">
        <v>111978</v>
      </c>
      <c r="D4" s="19" t="n">
        <v>107215</v>
      </c>
      <c r="E4" s="19" t="n">
        <v>5228</v>
      </c>
      <c r="G4" s="21" t="n">
        <v>88746.412</v>
      </c>
      <c r="H4" s="19" t="n">
        <v>4763</v>
      </c>
      <c r="I4" s="22" t="n">
        <f aca="false">+G4/(D4-F4)*100</f>
        <v>82.774249871753</v>
      </c>
      <c r="J4" s="22" t="n">
        <f aca="false">+G4/C4*100</f>
        <v>79.2534354962582</v>
      </c>
    </row>
    <row r="5" customFormat="false" ht="12.8" hidden="true" customHeight="false" outlineLevel="0" collapsed="false">
      <c r="A5" s="19" t="n">
        <v>2021</v>
      </c>
      <c r="B5" s="20" t="n">
        <v>44440</v>
      </c>
      <c r="C5" s="19" t="n">
        <v>111978</v>
      </c>
      <c r="D5" s="19" t="n">
        <v>107693</v>
      </c>
      <c r="E5" s="19" t="n">
        <v>3481</v>
      </c>
      <c r="G5" s="21" t="n">
        <v>91124.48</v>
      </c>
      <c r="H5" s="19" t="n">
        <v>4285</v>
      </c>
      <c r="I5" s="22" t="n">
        <f aca="false">+G5/(D5-F5)*100</f>
        <v>84.6150446175703</v>
      </c>
      <c r="J5" s="22" t="n">
        <f aca="false">+G5/C5*100</f>
        <v>81.3771276500741</v>
      </c>
    </row>
    <row r="6" customFormat="false" ht="12.8" hidden="true" customHeight="false" outlineLevel="0" collapsed="false">
      <c r="A6" s="19" t="n">
        <v>2021</v>
      </c>
      <c r="B6" s="20" t="n">
        <v>44470</v>
      </c>
      <c r="C6" s="19" t="n">
        <v>111978</v>
      </c>
      <c r="D6" s="19" t="n">
        <v>107839</v>
      </c>
      <c r="E6" s="19" t="n">
        <v>3061</v>
      </c>
      <c r="G6" s="21" t="n">
        <v>91849.927</v>
      </c>
      <c r="H6" s="19" t="n">
        <v>4139</v>
      </c>
      <c r="I6" s="22" t="n">
        <f aca="false">+G6/(D6-F6)*100</f>
        <v>85.1731998627584</v>
      </c>
      <c r="J6" s="22" t="n">
        <f aca="false">+G6/C6*100</f>
        <v>82.0249754416046</v>
      </c>
    </row>
    <row r="7" customFormat="false" ht="12.8" hidden="true" customHeight="false" outlineLevel="0" collapsed="false">
      <c r="A7" s="19" t="n">
        <v>2021</v>
      </c>
      <c r="B7" s="20" t="n">
        <v>44501</v>
      </c>
      <c r="C7" s="19" t="n">
        <v>111978</v>
      </c>
      <c r="D7" s="19" t="n">
        <v>108072</v>
      </c>
      <c r="E7" s="19" t="n">
        <v>3014</v>
      </c>
      <c r="G7" s="21" t="n">
        <v>91969.019</v>
      </c>
      <c r="H7" s="19" t="n">
        <v>3906</v>
      </c>
      <c r="I7" s="22" t="n">
        <f aca="false">+G7/(D7-F7)*100</f>
        <v>85.0997658968095</v>
      </c>
      <c r="J7" s="22" t="n">
        <f aca="false">+G7/C7*100</f>
        <v>82.1313284752362</v>
      </c>
    </row>
    <row r="8" customFormat="false" ht="12.8" hidden="true" customHeight="false" outlineLevel="0" collapsed="false">
      <c r="A8" s="19" t="n">
        <v>2021</v>
      </c>
      <c r="B8" s="20" t="n">
        <v>44531</v>
      </c>
      <c r="C8" s="19" t="n">
        <v>111978</v>
      </c>
      <c r="D8" s="19" t="n">
        <v>107906</v>
      </c>
      <c r="E8" s="19" t="n">
        <v>3080</v>
      </c>
      <c r="G8" s="21" t="n">
        <v>92357.405</v>
      </c>
      <c r="H8" s="19" t="n">
        <v>4072</v>
      </c>
      <c r="I8" s="22" t="n">
        <f aca="false">+G8/(D8-F8)*100</f>
        <v>85.5906112727745</v>
      </c>
      <c r="J8" s="22" t="n">
        <f aca="false">+G8/C8*100</f>
        <v>82.4781698190716</v>
      </c>
    </row>
    <row r="9" customFormat="false" ht="12.8" hidden="false" customHeight="false" outlineLevel="0" collapsed="false">
      <c r="A9" s="19" t="n">
        <v>2022</v>
      </c>
      <c r="B9" s="20" t="n">
        <v>44562</v>
      </c>
      <c r="C9" s="19" t="n">
        <v>112010</v>
      </c>
      <c r="D9" s="19" t="n">
        <v>108649</v>
      </c>
      <c r="E9" s="19" t="n">
        <v>3019</v>
      </c>
      <c r="G9" s="21" t="n">
        <v>92912</v>
      </c>
      <c r="H9" s="19" t="n">
        <v>3361</v>
      </c>
      <c r="I9" s="22" t="n">
        <f aca="false">+G9/(D9-F9)*100</f>
        <v>85.5157433570489</v>
      </c>
      <c r="J9" s="22" t="n">
        <f aca="false">+G9/C9*100</f>
        <v>82.949736630658</v>
      </c>
    </row>
    <row r="10" customFormat="false" ht="12.8" hidden="false" customHeight="false" outlineLevel="0" collapsed="false">
      <c r="A10" s="19" t="n">
        <v>2022</v>
      </c>
      <c r="B10" s="20" t="n">
        <v>44593</v>
      </c>
      <c r="C10" s="19" t="n">
        <v>112010</v>
      </c>
      <c r="D10" s="19" t="n">
        <v>108899</v>
      </c>
      <c r="E10" s="19" t="n">
        <v>3214</v>
      </c>
      <c r="G10" s="21" t="n">
        <v>93186</v>
      </c>
      <c r="H10" s="19" t="n">
        <v>3111</v>
      </c>
      <c r="I10" s="22" t="n">
        <f aca="false">+G10/(D10-F10)*100</f>
        <v>85.5710337101351</v>
      </c>
      <c r="J10" s="22" t="n">
        <f aca="false">+G10/C10*100</f>
        <v>83.1943576466387</v>
      </c>
    </row>
    <row r="11" customFormat="false" ht="12.8" hidden="false" customHeight="false" outlineLevel="0" collapsed="false">
      <c r="A11" s="19" t="n">
        <v>2022</v>
      </c>
      <c r="B11" s="20" t="n">
        <v>44621</v>
      </c>
      <c r="C11" s="19" t="n">
        <v>112068</v>
      </c>
      <c r="D11" s="19" t="n">
        <v>109120</v>
      </c>
      <c r="E11" s="19" t="n">
        <v>3904</v>
      </c>
      <c r="G11" s="21" t="n">
        <v>93349</v>
      </c>
      <c r="H11" s="19" t="n">
        <v>2948</v>
      </c>
      <c r="I11" s="22" t="n">
        <f aca="false">+G11/(D11-F11)*100</f>
        <v>85.5471041055719</v>
      </c>
      <c r="J11" s="22" t="n">
        <f aca="false">+G11/C11*100</f>
        <v>83.2967484027555</v>
      </c>
    </row>
    <row r="12" customFormat="false" ht="12.8" hidden="false" customHeight="false" outlineLevel="0" collapsed="false">
      <c r="A12" s="19" t="n">
        <v>2022</v>
      </c>
      <c r="B12" s="20" t="n">
        <v>44652</v>
      </c>
      <c r="C12" s="19" t="n">
        <v>112250</v>
      </c>
      <c r="D12" s="19" t="n">
        <v>107164</v>
      </c>
      <c r="E12" s="19" t="n">
        <v>3266</v>
      </c>
      <c r="F12" s="19" t="n">
        <v>6151</v>
      </c>
      <c r="G12" s="21" t="n">
        <v>92901</v>
      </c>
      <c r="H12" s="19" t="n">
        <v>5086</v>
      </c>
      <c r="I12" s="22" t="n">
        <f aca="false">+G12/(D12-F12)*100</f>
        <v>91.9693504796412</v>
      </c>
      <c r="J12" s="22" t="n">
        <f aca="false">+G12/C12*100</f>
        <v>82.762583518931</v>
      </c>
    </row>
    <row r="13" customFormat="false" ht="12.8" hidden="false" customHeight="false" outlineLevel="0" collapsed="false">
      <c r="A13" s="19" t="n">
        <v>2022</v>
      </c>
      <c r="B13" s="20" t="n">
        <v>44682</v>
      </c>
      <c r="C13" s="19" t="n">
        <v>112387</v>
      </c>
      <c r="D13" s="19" t="n">
        <v>107435</v>
      </c>
      <c r="E13" s="19" t="n">
        <v>3240</v>
      </c>
      <c r="F13" s="19" t="n">
        <v>6396</v>
      </c>
      <c r="G13" s="21" t="n">
        <v>92717</v>
      </c>
      <c r="H13" s="19" t="n">
        <v>4952</v>
      </c>
      <c r="I13" s="22" t="n">
        <f aca="false">+G13/(D13-F13)*100</f>
        <v>91.7635764407803</v>
      </c>
      <c r="J13" s="22" t="n">
        <f aca="false">+G13/C13*100</f>
        <v>82.4979757445256</v>
      </c>
    </row>
    <row r="14" customFormat="false" ht="12.8" hidden="false" customHeight="false" outlineLevel="0" collapsed="false">
      <c r="A14" s="19" t="n">
        <v>2022</v>
      </c>
      <c r="B14" s="20" t="n">
        <v>44713</v>
      </c>
      <c r="C14" s="19" t="n">
        <v>112526</v>
      </c>
      <c r="D14" s="19" t="n">
        <v>107891</v>
      </c>
      <c r="E14" s="19" t="n">
        <v>2968</v>
      </c>
      <c r="F14" s="19" t="n">
        <v>7144</v>
      </c>
      <c r="G14" s="21" t="n">
        <v>93686</v>
      </c>
      <c r="H14" s="19" t="n">
        <v>4635</v>
      </c>
      <c r="I14" s="22" t="n">
        <f aca="false">+G14/(D14-F14)*100</f>
        <v>92.9913545812779</v>
      </c>
      <c r="J14" s="22" t="n">
        <f aca="false">+G14/C14*100</f>
        <v>83.257202779802</v>
      </c>
    </row>
    <row r="15" customFormat="false" ht="12.8" hidden="false" customHeight="false" outlineLevel="0" collapsed="false">
      <c r="A15" s="19" t="n">
        <v>2022</v>
      </c>
      <c r="B15" s="20" t="n">
        <v>44743</v>
      </c>
      <c r="C15" s="19" t="n">
        <v>112621</v>
      </c>
      <c r="D15" s="19" t="n">
        <v>108189</v>
      </c>
      <c r="E15" s="19" t="n">
        <v>2897</v>
      </c>
      <c r="F15" s="19" t="n">
        <v>7462</v>
      </c>
      <c r="G15" s="21" t="n">
        <v>93431</v>
      </c>
      <c r="H15" s="19" t="n">
        <v>4432</v>
      </c>
      <c r="I15" s="22" t="n">
        <f aca="false">+G15/(D15-F15)*100</f>
        <v>92.7566590884271</v>
      </c>
      <c r="J15" s="22" t="n">
        <f aca="false">+G15/C15*100</f>
        <v>82.9605490983032</v>
      </c>
    </row>
    <row r="16" customFormat="false" ht="12.8" hidden="false" customHeight="false" outlineLevel="0" collapsed="false">
      <c r="A16" s="19" t="n">
        <v>2022</v>
      </c>
      <c r="B16" s="20" t="n">
        <v>44774</v>
      </c>
      <c r="C16" s="19" t="n">
        <v>112677</v>
      </c>
      <c r="D16" s="19" t="n">
        <v>108610</v>
      </c>
      <c r="E16" s="19" t="n">
        <v>2942</v>
      </c>
      <c r="F16" s="19" t="n">
        <v>7145</v>
      </c>
      <c r="G16" s="21" t="n">
        <v>93873</v>
      </c>
      <c r="H16" s="19" t="n">
        <v>4067</v>
      </c>
      <c r="I16" s="22" t="n">
        <f aca="false">+G16/(D16-F16)*100</f>
        <v>92.5176169122358</v>
      </c>
      <c r="J16" s="22" t="n">
        <f aca="false">+G16/C16*100</f>
        <v>83.3115897654357</v>
      </c>
    </row>
    <row r="17" customFormat="false" ht="12.8" hidden="false" customHeight="false" outlineLevel="0" collapsed="false">
      <c r="A17" s="19" t="n">
        <v>2022</v>
      </c>
      <c r="B17" s="20" t="n">
        <v>44805</v>
      </c>
      <c r="C17" s="19" t="n">
        <v>112752</v>
      </c>
      <c r="D17" s="19" t="n">
        <v>108276</v>
      </c>
      <c r="E17" s="19" t="n">
        <v>2499</v>
      </c>
      <c r="F17" s="19" t="n">
        <v>6502</v>
      </c>
      <c r="G17" s="21" t="n">
        <v>94214</v>
      </c>
      <c r="H17" s="19" t="n">
        <v>4476</v>
      </c>
      <c r="I17" s="22" t="n">
        <f aca="false">+G17/(D17-F17)*100</f>
        <v>92.5717766816672</v>
      </c>
      <c r="J17" s="22" t="n">
        <f aca="false">+G17/C17*100</f>
        <v>83.5586064992195</v>
      </c>
    </row>
    <row r="18" customFormat="false" ht="12.8" hidden="false" customHeight="false" outlineLevel="0" collapsed="false">
      <c r="A18" s="19" t="n">
        <v>2022</v>
      </c>
      <c r="B18" s="20" t="n">
        <v>44835</v>
      </c>
      <c r="C18" s="19" t="n">
        <v>112837</v>
      </c>
      <c r="D18" s="19" t="n">
        <v>108623</v>
      </c>
      <c r="E18" s="19" t="n">
        <v>1765</v>
      </c>
      <c r="F18" s="19" t="n">
        <v>6266</v>
      </c>
      <c r="G18" s="21" t="n">
        <v>95843</v>
      </c>
      <c r="H18" s="19" t="n">
        <v>4214</v>
      </c>
      <c r="I18" s="22" t="n">
        <f aca="false">+G18/(D18-F18)*100</f>
        <v>93.6359994919742</v>
      </c>
      <c r="J18" s="22" t="n">
        <f aca="false">+G18/C18*100</f>
        <v>84.9393372741211</v>
      </c>
    </row>
    <row r="19" customFormat="false" ht="12.8" hidden="false" customHeight="false" outlineLevel="0" collapsed="false">
      <c r="A19" s="19" t="n">
        <v>2022</v>
      </c>
      <c r="B19" s="20" t="n">
        <v>44866</v>
      </c>
      <c r="C19" s="19" t="n">
        <v>112851</v>
      </c>
      <c r="D19" s="19" t="n">
        <v>108835</v>
      </c>
      <c r="E19" s="19" t="n">
        <v>1203</v>
      </c>
      <c r="F19" s="19" t="n">
        <v>6074</v>
      </c>
      <c r="G19" s="21" t="n">
        <v>97011</v>
      </c>
      <c r="H19" s="19" t="n">
        <v>4016</v>
      </c>
      <c r="I19" s="22" t="n">
        <f aca="false">+G19/(D19-F19)*100</f>
        <v>94.4044919765281</v>
      </c>
      <c r="J19" s="22" t="n">
        <f aca="false">+G19/C19*100</f>
        <v>85.9637929659463</v>
      </c>
    </row>
    <row r="20" customFormat="false" ht="12.8" hidden="false" customHeight="false" outlineLevel="0" collapsed="false">
      <c r="A20" s="19" t="n">
        <v>2022</v>
      </c>
      <c r="B20" s="20" t="n">
        <v>44896</v>
      </c>
      <c r="C20" s="19" t="n">
        <v>112866</v>
      </c>
      <c r="D20" s="19" t="n">
        <v>109606</v>
      </c>
      <c r="E20" s="19" t="n">
        <v>1262</v>
      </c>
      <c r="F20" s="19" t="n">
        <v>5787</v>
      </c>
      <c r="G20" s="21" t="n">
        <v>97578</v>
      </c>
      <c r="H20" s="19" t="n">
        <v>3260</v>
      </c>
      <c r="I20" s="22" t="n">
        <f aca="false">+G20/(D20-F20)*100</f>
        <v>93.988576272166</v>
      </c>
      <c r="J20" s="22" t="n">
        <f aca="false">+G20/C20*100</f>
        <v>86.4547339322737</v>
      </c>
    </row>
    <row r="21" customFormat="false" ht="12.8" hidden="false" customHeight="false" outlineLevel="0" collapsed="false">
      <c r="A21" s="19" t="n">
        <v>2023</v>
      </c>
      <c r="B21" s="20" t="n">
        <f aca="false">+EDATE(B20,1)</f>
        <v>44927</v>
      </c>
      <c r="C21" s="19" t="n">
        <v>113426</v>
      </c>
      <c r="D21" s="19" t="n">
        <v>110056</v>
      </c>
      <c r="E21" s="19" t="n">
        <v>1461</v>
      </c>
      <c r="F21" s="19" t="n">
        <v>5725</v>
      </c>
      <c r="G21" s="21" t="n">
        <v>102870</v>
      </c>
      <c r="H21" s="19" t="n">
        <f aca="false">+C21-D21</f>
        <v>3370</v>
      </c>
      <c r="I21" s="22" t="n">
        <f aca="false">+G21/(D21-F21)*100</f>
        <v>98.5996491934324</v>
      </c>
      <c r="J21" s="22" t="n">
        <f aca="false">+G21/C21*100</f>
        <v>90.6934917920054</v>
      </c>
    </row>
    <row r="22" customFormat="false" ht="12.8" hidden="false" customHeight="false" outlineLevel="0" collapsed="false">
      <c r="A22" s="19" t="n">
        <v>2023</v>
      </c>
      <c r="B22" s="20" t="n">
        <f aca="false">+EDATE(B21,1)</f>
        <v>44958</v>
      </c>
      <c r="C22" s="19" t="n">
        <v>114135</v>
      </c>
      <c r="D22" s="19" t="n">
        <v>110765</v>
      </c>
      <c r="E22" s="19" t="n">
        <v>1886</v>
      </c>
      <c r="F22" s="19" t="n">
        <v>5180</v>
      </c>
      <c r="G22" s="21" t="n">
        <v>103699</v>
      </c>
      <c r="H22" s="19" t="n">
        <f aca="false">+C22-D22</f>
        <v>3370</v>
      </c>
      <c r="I22" s="22" t="n">
        <f aca="false">+G22/(D22-F22)*100</f>
        <v>98.2137614244448</v>
      </c>
      <c r="J22" s="22" t="n">
        <f aca="false">+G22/C22*100</f>
        <v>90.8564419327989</v>
      </c>
    </row>
    <row r="23" customFormat="false" ht="12.8" hidden="false" customHeight="false" outlineLevel="0" collapsed="false">
      <c r="A23" s="19" t="n">
        <v>2023</v>
      </c>
      <c r="B23" s="20" t="n">
        <f aca="false">+EDATE(B22,1)</f>
        <v>44986</v>
      </c>
      <c r="C23" s="19" t="n">
        <v>114100</v>
      </c>
      <c r="D23" s="19" t="n">
        <v>110730</v>
      </c>
      <c r="E23" s="19" t="n">
        <v>1740</v>
      </c>
      <c r="F23" s="19" t="n">
        <v>5238</v>
      </c>
      <c r="G23" s="21" t="n">
        <v>103752</v>
      </c>
      <c r="H23" s="19" t="n">
        <f aca="false">+C23-D23</f>
        <v>3370</v>
      </c>
      <c r="I23" s="22" t="n">
        <f aca="false">+G23/(D23-F23)*100</f>
        <v>98.3505858264134</v>
      </c>
      <c r="J23" s="22" t="n">
        <f aca="false">+G23/C23*100</f>
        <v>90.9307624890447</v>
      </c>
    </row>
    <row r="24" customFormat="false" ht="12.8" hidden="false" customHeight="false" outlineLevel="0" collapsed="false">
      <c r="A24" s="19" t="n">
        <v>2023</v>
      </c>
      <c r="B24" s="20" t="n">
        <f aca="false">+EDATE(B23,1)</f>
        <v>45017</v>
      </c>
      <c r="C24" s="19" t="n">
        <v>114334</v>
      </c>
      <c r="D24" s="19" t="n">
        <v>110964</v>
      </c>
      <c r="E24" s="19" t="n">
        <v>1747</v>
      </c>
      <c r="F24" s="19" t="n">
        <v>5186</v>
      </c>
      <c r="G24" s="21" t="n">
        <v>104031</v>
      </c>
      <c r="H24" s="19" t="n">
        <f aca="false">+C24-D24</f>
        <v>3370</v>
      </c>
      <c r="I24" s="22" t="n">
        <f aca="false">+G24/(D24-F24)*100</f>
        <v>98.3484278394373</v>
      </c>
      <c r="J24" s="22" t="n">
        <f aca="false">+G24/C24*100</f>
        <v>90.988682281736</v>
      </c>
    </row>
    <row r="25" customFormat="false" ht="12.8" hidden="false" customHeight="false" outlineLevel="0" collapsed="false">
      <c r="A25" s="19" t="n">
        <v>2023</v>
      </c>
      <c r="B25" s="20" t="n">
        <f aca="false">+EDATE(B24,1)</f>
        <v>45047</v>
      </c>
      <c r="C25" s="19" t="n">
        <v>114124</v>
      </c>
      <c r="D25" s="19" t="n">
        <v>110754</v>
      </c>
      <c r="E25" s="19" t="n">
        <v>1973</v>
      </c>
      <c r="F25" s="19" t="n">
        <v>5393</v>
      </c>
      <c r="G25" s="21" t="n">
        <v>103388</v>
      </c>
      <c r="H25" s="19" t="n">
        <f aca="false">+C25-D25</f>
        <v>3370</v>
      </c>
      <c r="I25" s="22" t="n">
        <f aca="false">+G25/(D25-F25)*100</f>
        <v>98.1273905904462</v>
      </c>
      <c r="J25" s="22" t="n">
        <f aca="false">+G25/C25*100</f>
        <v>90.592688654446</v>
      </c>
    </row>
    <row r="26" customFormat="false" ht="12.8" hidden="false" customHeight="false" outlineLevel="0" collapsed="false">
      <c r="A26" s="19" t="n">
        <v>2023</v>
      </c>
      <c r="B26" s="20" t="n">
        <f aca="false">+EDATE(B25,1)</f>
        <v>45078</v>
      </c>
      <c r="C26" s="19" t="n">
        <v>113944</v>
      </c>
      <c r="D26" s="19" t="n">
        <v>110574</v>
      </c>
      <c r="E26" s="19" t="n">
        <v>1944</v>
      </c>
      <c r="F26" s="19" t="n">
        <v>5510</v>
      </c>
      <c r="G26" s="21" t="n">
        <v>103120</v>
      </c>
      <c r="H26" s="19" t="n">
        <f aca="false">+C26-D26</f>
        <v>3370</v>
      </c>
      <c r="I26" s="22" t="n">
        <f aca="false">+G26/(D26-F26)*100</f>
        <v>98.149699230945</v>
      </c>
      <c r="J26" s="22" t="n">
        <f aca="false">+G26/C26*100</f>
        <v>90.5005967843853</v>
      </c>
    </row>
    <row r="27" customFormat="false" ht="12.8" hidden="false" customHeight="false" outlineLevel="0" collapsed="false">
      <c r="A27" s="19" t="n">
        <v>2023</v>
      </c>
      <c r="B27" s="20" t="n">
        <f aca="false">+EDATE(B26,1)</f>
        <v>45108</v>
      </c>
      <c r="C27" s="19" t="n">
        <v>113978</v>
      </c>
      <c r="D27" s="19" t="n">
        <v>110608</v>
      </c>
      <c r="E27" s="19" t="n">
        <v>2383</v>
      </c>
      <c r="F27" s="19" t="n">
        <v>5650</v>
      </c>
      <c r="G27" s="21" t="n">
        <v>102575</v>
      </c>
      <c r="H27" s="19" t="n">
        <f aca="false">+C27-D27</f>
        <v>3370</v>
      </c>
      <c r="I27" s="22" t="n">
        <f aca="false">+G27/(D27-F27)*100</f>
        <v>97.7295680176833</v>
      </c>
      <c r="J27" s="22" t="n">
        <f aca="false">+G27/C27*100</f>
        <v>89.9954377160505</v>
      </c>
    </row>
    <row r="28" customFormat="false" ht="12.8" hidden="false" customHeight="false" outlineLevel="0" collapsed="false">
      <c r="A28" s="19" t="n">
        <v>2023</v>
      </c>
      <c r="B28" s="20" t="n">
        <f aca="false">+EDATE(B27,1)</f>
        <v>45139</v>
      </c>
      <c r="C28" s="19" t="n">
        <v>114077</v>
      </c>
      <c r="D28" s="19" t="n">
        <v>110707</v>
      </c>
      <c r="E28" s="19" t="n">
        <v>2076</v>
      </c>
      <c r="F28" s="19" t="n">
        <v>5157</v>
      </c>
      <c r="G28" s="21" t="n">
        <v>103474</v>
      </c>
      <c r="H28" s="19" t="n">
        <f aca="false">+C28-D28</f>
        <v>3370</v>
      </c>
      <c r="I28" s="22" t="n">
        <f aca="false">+G28/(D28-F28)*100</f>
        <v>98.0331596399811</v>
      </c>
      <c r="J28" s="22" t="n">
        <f aca="false">+G28/C28*100</f>
        <v>90.705400738098</v>
      </c>
    </row>
    <row r="29" customFormat="false" ht="12.8" hidden="false" customHeight="false" outlineLevel="0" collapsed="false">
      <c r="A29" s="19" t="n">
        <v>2023</v>
      </c>
      <c r="B29" s="20" t="n">
        <f aca="false">+EDATE(B28,1)</f>
        <v>45170</v>
      </c>
      <c r="C29" s="19" t="n">
        <v>114735</v>
      </c>
      <c r="D29" s="19" t="n">
        <v>111365</v>
      </c>
      <c r="E29" s="19" t="n">
        <v>1708</v>
      </c>
      <c r="F29" s="19" t="n">
        <v>5512</v>
      </c>
      <c r="G29" s="21" t="n">
        <v>104145</v>
      </c>
      <c r="H29" s="19" t="n">
        <f aca="false">+C29-D29</f>
        <v>3370</v>
      </c>
      <c r="I29" s="22" t="n">
        <f aca="false">+G29/(D29-F29)*100</f>
        <v>98.3864415746365</v>
      </c>
      <c r="J29" s="22" t="n">
        <f aca="false">+G29/C29*100</f>
        <v>90.7700352987319</v>
      </c>
    </row>
    <row r="30" customFormat="false" ht="12.8" hidden="false" customHeight="false" outlineLevel="0" collapsed="false">
      <c r="A30" s="19" t="n">
        <v>2023</v>
      </c>
      <c r="B30" s="20" t="n">
        <f aca="false">+EDATE(B29,1)</f>
        <v>45200</v>
      </c>
      <c r="C30" s="19" t="n">
        <v>114804</v>
      </c>
      <c r="D30" s="19" t="n">
        <v>111434</v>
      </c>
      <c r="E30" s="19" t="n">
        <v>1607</v>
      </c>
      <c r="F30" s="19" t="n">
        <v>5140</v>
      </c>
      <c r="G30" s="21" t="n">
        <v>104687</v>
      </c>
      <c r="H30" s="19" t="n">
        <f aca="false">+C30-D30</f>
        <v>3370</v>
      </c>
      <c r="I30" s="22" t="n">
        <f aca="false">+G30/(D30-F30)*100</f>
        <v>98.4881554932546</v>
      </c>
      <c r="J30" s="22" t="n">
        <f aca="false">+G30/C30*100</f>
        <v>91.1875892826034</v>
      </c>
    </row>
    <row r="31" customFormat="false" ht="12.8" hidden="false" customHeight="false" outlineLevel="0" collapsed="false">
      <c r="A31" s="19" t="n">
        <v>2023</v>
      </c>
      <c r="B31" s="20" t="n">
        <f aca="false">+EDATE(B30,1)</f>
        <v>45231</v>
      </c>
      <c r="C31" s="19" t="n">
        <v>115532</v>
      </c>
      <c r="D31" s="19" t="n">
        <v>112162</v>
      </c>
      <c r="E31" s="19" t="n">
        <v>2786</v>
      </c>
      <c r="F31" s="19" t="n">
        <v>3125</v>
      </c>
      <c r="G31" s="21" t="n">
        <v>106251</v>
      </c>
      <c r="H31" s="19" t="n">
        <f aca="false">+C31-D31</f>
        <v>3370</v>
      </c>
      <c r="I31" s="22" t="n">
        <f aca="false">+G31/(D31-F31)*100</f>
        <v>97.4449040234049</v>
      </c>
      <c r="J31" s="22" t="n">
        <f aca="false">+G31/C31*100</f>
        <v>91.9667278329814</v>
      </c>
    </row>
    <row r="32" customFormat="false" ht="12.8" hidden="false" customHeight="false" outlineLevel="0" collapsed="false">
      <c r="A32" s="19" t="n">
        <v>2023</v>
      </c>
      <c r="B32" s="20" t="n">
        <f aca="false">+EDATE(B31,1)</f>
        <v>45261</v>
      </c>
      <c r="C32" s="19" t="n">
        <v>115911</v>
      </c>
      <c r="D32" s="19" t="n">
        <v>112541</v>
      </c>
      <c r="E32" s="19" t="n">
        <v>2838</v>
      </c>
      <c r="F32" s="19" t="n">
        <v>3123</v>
      </c>
      <c r="G32" s="21" t="n">
        <v>108112</v>
      </c>
      <c r="H32" s="19" t="n">
        <f aca="false">+C32-D32</f>
        <v>3370</v>
      </c>
      <c r="I32" s="22" t="n">
        <f aca="false">+G32/(D32-F32)*100</f>
        <v>98.8064121076971</v>
      </c>
      <c r="J32" s="22" t="n">
        <f aca="false">+G32/C32*100</f>
        <v>93.2715618017272</v>
      </c>
    </row>
    <row r="33" customFormat="false" ht="12.8" hidden="false" customHeight="false" outlineLevel="0" collapsed="false">
      <c r="A33" s="19" t="n">
        <v>2024</v>
      </c>
      <c r="B33" s="20" t="n">
        <f aca="false">+EDATE(B32,1)</f>
        <v>45292</v>
      </c>
      <c r="C33" s="19" t="n">
        <v>117198</v>
      </c>
      <c r="D33" s="19" t="n">
        <v>112811</v>
      </c>
      <c r="E33" s="19" t="n">
        <v>2213</v>
      </c>
      <c r="F33" s="19" t="n">
        <v>2696</v>
      </c>
      <c r="G33" s="21" t="n">
        <f aca="false">+D33-E33-F33</f>
        <v>107902</v>
      </c>
      <c r="H33" s="19" t="n">
        <f aca="false">+C33-D33</f>
        <v>4387</v>
      </c>
      <c r="I33" s="22" t="n">
        <f aca="false">G33/D33*100</f>
        <v>95.6484739963301</v>
      </c>
      <c r="J33" s="23" t="n">
        <f aca="false">+G33/C33*100</f>
        <v>92.0681240294203</v>
      </c>
    </row>
    <row r="34" customFormat="false" ht="12.8" hidden="false" customHeight="false" outlineLevel="0" collapsed="false">
      <c r="A34" s="19" t="n">
        <v>2024</v>
      </c>
      <c r="B34" s="20" t="n">
        <f aca="false">+EDATE(B33,1)</f>
        <v>45323</v>
      </c>
      <c r="C34" s="19" t="n">
        <v>117198</v>
      </c>
      <c r="D34" s="19" t="n">
        <v>112553</v>
      </c>
      <c r="E34" s="19" t="n">
        <v>2542</v>
      </c>
      <c r="F34" s="19" t="n">
        <v>2549</v>
      </c>
      <c r="G34" s="21" t="n">
        <f aca="false">+D34-E34-F34</f>
        <v>107462</v>
      </c>
      <c r="H34" s="19" t="n">
        <f aca="false">+C34-D34</f>
        <v>4645</v>
      </c>
      <c r="I34" s="22" t="n">
        <f aca="false">G34/D34*100</f>
        <v>95.4767975975763</v>
      </c>
      <c r="J34" s="23" t="n">
        <f aca="false">+G34/C34*100</f>
        <v>91.6926910015529</v>
      </c>
    </row>
    <row r="35" customFormat="false" ht="12.8" hidden="false" customHeight="false" outlineLevel="0" collapsed="false">
      <c r="A35" s="19" t="n">
        <v>2024</v>
      </c>
      <c r="B35" s="20" t="n">
        <f aca="false">+EDATE(B34,1)</f>
        <v>45352</v>
      </c>
      <c r="C35" s="19" t="n">
        <v>117198</v>
      </c>
      <c r="D35" s="19" t="n">
        <v>113084</v>
      </c>
      <c r="E35" s="19" t="n">
        <v>2552</v>
      </c>
      <c r="F35" s="19" t="n">
        <v>2556</v>
      </c>
      <c r="G35" s="21" t="n">
        <f aca="false">+D35-E35-F35</f>
        <v>107976</v>
      </c>
      <c r="H35" s="19" t="n">
        <f aca="false">+C35-D35</f>
        <v>4114</v>
      </c>
      <c r="I35" s="22" t="n">
        <f aca="false">G35/D35*100</f>
        <v>95.4830037847971</v>
      </c>
      <c r="J35" s="23" t="n">
        <f aca="false">+G35/C35*100</f>
        <v>92.1312650386525</v>
      </c>
    </row>
    <row r="36" customFormat="false" ht="12.8" hidden="false" customHeight="false" outlineLevel="0" collapsed="false">
      <c r="A36" s="19" t="n">
        <v>2024</v>
      </c>
      <c r="B36" s="20" t="n">
        <f aca="false">+EDATE(B35,1)</f>
        <v>45383</v>
      </c>
      <c r="C36" s="19" t="n">
        <v>117198</v>
      </c>
      <c r="D36" s="19" t="n">
        <v>112526</v>
      </c>
      <c r="E36" s="19" t="n">
        <v>2523</v>
      </c>
      <c r="F36" s="19" t="n">
        <v>2724</v>
      </c>
      <c r="G36" s="21" t="n">
        <f aca="false">+D36-E37-F36</f>
        <v>107331</v>
      </c>
      <c r="H36" s="19" t="n">
        <f aca="false">+C36-D36</f>
        <v>4672</v>
      </c>
      <c r="I36" s="22" t="n">
        <f aca="false">G36/D36*100</f>
        <v>95.383289195386</v>
      </c>
      <c r="J36" s="23" t="n">
        <f aca="false">+G36/C36*100</f>
        <v>91.5809143500742</v>
      </c>
    </row>
    <row r="37" customFormat="false" ht="12.8" hidden="false" customHeight="false" outlineLevel="0" collapsed="false">
      <c r="A37" s="19" t="n">
        <v>2024</v>
      </c>
      <c r="B37" s="20" t="n">
        <f aca="false">+EDATE(B36,1)</f>
        <v>45413</v>
      </c>
      <c r="C37" s="19" t="n">
        <v>117198</v>
      </c>
      <c r="D37" s="19" t="n">
        <v>112869</v>
      </c>
      <c r="E37" s="19" t="n">
        <v>2471</v>
      </c>
      <c r="F37" s="19" t="n">
        <v>3001</v>
      </c>
      <c r="G37" s="21" t="n">
        <f aca="false">+D37-E38-F37</f>
        <v>107163</v>
      </c>
      <c r="H37" s="19" t="n">
        <f aca="false">+C37-D37</f>
        <v>4329</v>
      </c>
      <c r="I37" s="22" t="n">
        <f aca="false">G37/D37*100</f>
        <v>94.9445817717885</v>
      </c>
      <c r="J37" s="23" t="n">
        <f aca="false">+G37/C37*100</f>
        <v>91.4375671939794</v>
      </c>
    </row>
    <row r="38" customFormat="false" ht="12.8" hidden="false" customHeight="false" outlineLevel="0" collapsed="false">
      <c r="A38" s="19" t="n">
        <v>2024</v>
      </c>
      <c r="B38" s="20" t="n">
        <f aca="false">+EDATE(B37,1)</f>
        <v>45444</v>
      </c>
      <c r="C38" s="19" t="n">
        <v>117198</v>
      </c>
      <c r="D38" s="19" t="n">
        <v>113041</v>
      </c>
      <c r="E38" s="19" t="n">
        <v>2705</v>
      </c>
      <c r="F38" s="19" t="n">
        <v>2632</v>
      </c>
      <c r="G38" s="21" t="n">
        <f aca="false">+D38-E39-F38</f>
        <v>108023</v>
      </c>
      <c r="H38" s="19" t="n">
        <f aca="false">+C38-D38</f>
        <v>4157</v>
      </c>
      <c r="I38" s="22" t="n">
        <f aca="false">G38/D38*100</f>
        <v>95.560902681328</v>
      </c>
      <c r="J38" s="23" t="n">
        <f aca="false">+G38/C38*100</f>
        <v>92.1713681120838</v>
      </c>
    </row>
    <row r="39" customFormat="false" ht="12.8" hidden="false" customHeight="false" outlineLevel="0" collapsed="false">
      <c r="A39" s="19" t="n">
        <v>2024</v>
      </c>
      <c r="B39" s="20" t="n">
        <f aca="false">+EDATE(B38,1)</f>
        <v>45474</v>
      </c>
      <c r="C39" s="19" t="n">
        <v>117198</v>
      </c>
      <c r="D39" s="19" t="n">
        <v>113899</v>
      </c>
      <c r="E39" s="19" t="n">
        <v>2386</v>
      </c>
      <c r="F39" s="19" t="n">
        <v>2969</v>
      </c>
      <c r="G39" s="21" t="n">
        <f aca="false">+D39-E40-F39</f>
        <v>108525</v>
      </c>
      <c r="H39" s="19" t="n">
        <f aca="false">+C39-D39</f>
        <v>3299</v>
      </c>
      <c r="I39" s="22" t="n">
        <f aca="false">G39/D39*100</f>
        <v>95.281784739111</v>
      </c>
      <c r="J39" s="23" t="n">
        <f aca="false">+G39/C39*100</f>
        <v>92.5997030666052</v>
      </c>
    </row>
    <row r="40" customFormat="false" ht="12.8" hidden="false" customHeight="false" outlineLevel="0" collapsed="false">
      <c r="A40" s="19" t="n">
        <v>2024</v>
      </c>
      <c r="B40" s="20" t="n">
        <f aca="false">+EDATE(B39,1)</f>
        <v>45505</v>
      </c>
      <c r="C40" s="19" t="n">
        <v>117198</v>
      </c>
      <c r="D40" s="19" t="n">
        <v>113975</v>
      </c>
      <c r="E40" s="19" t="n">
        <v>2405</v>
      </c>
      <c r="F40" s="19" t="n">
        <v>3082</v>
      </c>
      <c r="G40" s="21" t="n">
        <f aca="false">+D40-E41-F40</f>
        <v>108197</v>
      </c>
      <c r="H40" s="19" t="n">
        <f aca="false">+C40-D40</f>
        <v>3223</v>
      </c>
      <c r="I40" s="22" t="n">
        <f aca="false">G40/D40*100</f>
        <v>94.930467207721</v>
      </c>
      <c r="J40" s="23" t="n">
        <f aca="false">+G40/C40*100</f>
        <v>92.3198348094677</v>
      </c>
    </row>
    <row r="41" customFormat="false" ht="12.8" hidden="false" customHeight="false" outlineLevel="0" collapsed="false">
      <c r="A41" s="19" t="n">
        <v>2024</v>
      </c>
      <c r="B41" s="20" t="n">
        <f aca="false">+EDATE(B40,1)</f>
        <v>45536</v>
      </c>
      <c r="C41" s="19" t="n">
        <v>117198</v>
      </c>
      <c r="D41" s="19" t="n">
        <v>112866</v>
      </c>
      <c r="E41" s="19" t="n">
        <v>2696</v>
      </c>
      <c r="F41" s="19" t="n">
        <v>2758</v>
      </c>
      <c r="G41" s="21" t="n">
        <f aca="false">+D41-E42-F41</f>
        <v>108188</v>
      </c>
      <c r="H41" s="19" t="n">
        <f aca="false">+C41-D41</f>
        <v>4332</v>
      </c>
      <c r="I41" s="22" t="n">
        <f aca="false">G41/D41*100</f>
        <v>95.8552619920968</v>
      </c>
      <c r="J41" s="23" t="n">
        <f aca="false">+G41/C41*100</f>
        <v>92.3121554975341</v>
      </c>
    </row>
    <row r="42" customFormat="false" ht="12.8" hidden="false" customHeight="false" outlineLevel="0" collapsed="false">
      <c r="A42" s="19" t="n">
        <v>2024</v>
      </c>
      <c r="B42" s="20" t="n">
        <f aca="false">+EDATE(B41,1)</f>
        <v>45566</v>
      </c>
      <c r="C42" s="19" t="n">
        <v>117198</v>
      </c>
      <c r="D42" s="19" t="n">
        <v>112863</v>
      </c>
      <c r="E42" s="19" t="n">
        <v>1920</v>
      </c>
      <c r="F42" s="19" t="n">
        <v>2764</v>
      </c>
      <c r="G42" s="21" t="n">
        <f aca="false">+D42-E43-F42</f>
        <v>107688</v>
      </c>
      <c r="H42" s="19" t="n">
        <f aca="false">+C42-D42</f>
        <v>4335</v>
      </c>
      <c r="I42" s="22" t="n">
        <f aca="false">G42/D42*100</f>
        <v>95.4147949283645</v>
      </c>
      <c r="J42" s="23" t="n">
        <f aca="false">+G42/C42*100</f>
        <v>91.8855270567757</v>
      </c>
    </row>
    <row r="43" customFormat="false" ht="12.8" hidden="false" customHeight="false" outlineLevel="0" collapsed="false">
      <c r="A43" s="19" t="n">
        <v>2024</v>
      </c>
      <c r="B43" s="20" t="n">
        <f aca="false">+EDATE(B42,1)</f>
        <v>45597</v>
      </c>
      <c r="C43" s="19" t="n">
        <v>117198</v>
      </c>
      <c r="D43" s="19" t="n">
        <v>112687</v>
      </c>
      <c r="E43" s="19" t="n">
        <v>2411</v>
      </c>
      <c r="F43" s="19" t="n">
        <v>2882</v>
      </c>
      <c r="G43" s="21" t="n">
        <f aca="false">+D43-E44-F43</f>
        <v>107908</v>
      </c>
      <c r="H43" s="19" t="n">
        <f aca="false">+C43-D43</f>
        <v>4511</v>
      </c>
      <c r="I43" s="22" t="n">
        <f aca="false">G43/D43*100</f>
        <v>95.7590494023268</v>
      </c>
      <c r="J43" s="23" t="n">
        <f aca="false">+G43/C43*100</f>
        <v>92.0732435707094</v>
      </c>
    </row>
    <row r="44" customFormat="false" ht="12.8" hidden="false" customHeight="false" outlineLevel="0" collapsed="false">
      <c r="A44" s="19" t="n">
        <v>2024</v>
      </c>
      <c r="B44" s="20" t="n">
        <f aca="false">+EDATE(B43,1)</f>
        <v>45627</v>
      </c>
      <c r="C44" s="19" t="n">
        <v>117198</v>
      </c>
      <c r="D44" s="19" t="n">
        <v>112339</v>
      </c>
      <c r="E44" s="19" t="n">
        <v>1897</v>
      </c>
      <c r="F44" s="19" t="n">
        <v>2729</v>
      </c>
      <c r="G44" s="21" t="n">
        <f aca="false">+D44-E45-F44</f>
        <v>107983</v>
      </c>
      <c r="H44" s="19" t="n">
        <f aca="false">+C44-D44</f>
        <v>4859</v>
      </c>
      <c r="I44" s="22" t="n">
        <f aca="false">G44/D44*100</f>
        <v>96.1224507962506</v>
      </c>
      <c r="J44" s="23" t="n">
        <f aca="false">+G44/C44*100</f>
        <v>92.1372378368232</v>
      </c>
    </row>
    <row r="45" customFormat="false" ht="12.8" hidden="false" customHeight="true" outlineLevel="0" collapsed="false">
      <c r="A45" s="19" t="n">
        <v>2025</v>
      </c>
      <c r="B45" s="20" t="n">
        <f aca="false">+EDATE(B44,1)</f>
        <v>45658</v>
      </c>
      <c r="C45" s="19" t="n">
        <v>117198</v>
      </c>
      <c r="D45" s="19" t="n">
        <v>111362</v>
      </c>
      <c r="E45" s="19" t="n">
        <v>1627</v>
      </c>
      <c r="F45" s="19" t="n">
        <v>2545</v>
      </c>
      <c r="G45" s="21" t="n">
        <f aca="false">+D45-E45-F45</f>
        <v>107190</v>
      </c>
      <c r="H45" s="19" t="n">
        <f aca="false">+C45-D45</f>
        <v>5836</v>
      </c>
      <c r="I45" s="22" t="n">
        <f aca="false">G45/D45*100</f>
        <v>96.2536592374419</v>
      </c>
      <c r="J45" s="23" t="n">
        <f aca="false">+G45/C45*100</f>
        <v>91.4606051297804</v>
      </c>
    </row>
    <row r="46" customFormat="false" ht="12.8" hidden="false" customHeight="true" outlineLevel="0" collapsed="false">
      <c r="A46" s="19" t="n">
        <v>2025</v>
      </c>
      <c r="B46" s="20" t="n">
        <f aca="false">+EDATE(B45,1)</f>
        <v>45689</v>
      </c>
      <c r="C46" s="19" t="n">
        <v>117198</v>
      </c>
      <c r="D46" s="19" t="n">
        <v>111043</v>
      </c>
      <c r="E46" s="19" t="n">
        <v>1205</v>
      </c>
      <c r="F46" s="19" t="n">
        <v>2605</v>
      </c>
      <c r="G46" s="21" t="n">
        <f aca="false">+D46-E46-F46</f>
        <v>107233</v>
      </c>
      <c r="H46" s="19" t="n">
        <f aca="false">+C46-D46</f>
        <v>6155</v>
      </c>
      <c r="I46" s="22" t="n">
        <f aca="false">G46/D46*100</f>
        <v>96.5688967336978</v>
      </c>
      <c r="J46" s="23" t="n">
        <f aca="false">+G46/C46*100</f>
        <v>91.4972951756856</v>
      </c>
    </row>
    <row r="47" customFormat="false" ht="12.8" hidden="false" customHeight="false" outlineLevel="0" collapsed="false">
      <c r="A47" s="19" t="n">
        <v>2025</v>
      </c>
      <c r="B47" s="20" t="n">
        <f aca="false">+EDATE(B46,1)</f>
        <v>45717</v>
      </c>
      <c r="C47" s="19" t="n">
        <v>117198</v>
      </c>
      <c r="D47" s="19" t="n">
        <v>110061</v>
      </c>
      <c r="E47" s="19" t="n">
        <v>1234</v>
      </c>
      <c r="F47" s="19" t="n">
        <v>2349</v>
      </c>
      <c r="G47" s="21" t="n">
        <f aca="false">+D47-E47-F47</f>
        <v>106478</v>
      </c>
      <c r="H47" s="19" t="n">
        <f aca="false">+C47-D47</f>
        <v>7137</v>
      </c>
      <c r="I47" s="22" t="n">
        <f aca="false">G47/D47*100</f>
        <v>96.7445325773889</v>
      </c>
      <c r="J47" s="23" t="n">
        <f aca="false">+G47/C47*100</f>
        <v>90.8530862301405</v>
      </c>
    </row>
    <row r="48" customFormat="false" ht="12.8" hidden="false" customHeight="false" outlineLevel="0" collapsed="false">
      <c r="A48" s="19" t="n">
        <v>2025</v>
      </c>
      <c r="B48" s="20" t="n">
        <f aca="false">+EDATE(B47,1)</f>
        <v>45748</v>
      </c>
      <c r="C48" s="19" t="n">
        <v>117198</v>
      </c>
      <c r="D48" s="19" t="n">
        <v>109456</v>
      </c>
      <c r="E48" s="19" t="n">
        <v>1240</v>
      </c>
      <c r="F48" s="19" t="n">
        <v>1918</v>
      </c>
      <c r="G48" s="21" t="n">
        <f aca="false">+D48-E48-F48</f>
        <v>106298</v>
      </c>
      <c r="H48" s="19" t="n">
        <f aca="false">+C48-D48</f>
        <v>7742</v>
      </c>
      <c r="I48" s="22" t="n">
        <f aca="false">G48/D48*100</f>
        <v>97.1148223943868</v>
      </c>
      <c r="J48" s="23" t="n">
        <f aca="false">+G48/C48*100</f>
        <v>90.6994999914674</v>
      </c>
    </row>
    <row r="49" customFormat="false" ht="12.8" hidden="false" customHeight="false" outlineLevel="0" collapsed="false">
      <c r="A49" s="19" t="n">
        <v>2025</v>
      </c>
      <c r="B49" s="20" t="n">
        <f aca="false">+EDATE(B48,1)</f>
        <v>45778</v>
      </c>
      <c r="C49" s="19" t="n">
        <v>117198</v>
      </c>
      <c r="D49" s="19" t="n">
        <v>109226</v>
      </c>
      <c r="E49" s="19" t="n">
        <v>1244</v>
      </c>
      <c r="F49" s="19" t="n">
        <v>2045</v>
      </c>
      <c r="G49" s="21" t="n">
        <f aca="false">+D49-E49-F49</f>
        <v>105937</v>
      </c>
      <c r="H49" s="19" t="n">
        <f aca="false">+C49-D49</f>
        <v>7972</v>
      </c>
      <c r="I49" s="22" t="n">
        <f aca="false">G49/D49*100</f>
        <v>96.9888121875744</v>
      </c>
      <c r="J49" s="23" t="n">
        <f aca="false">+G49/C49*100</f>
        <v>90.3914742572399</v>
      </c>
    </row>
    <row r="50" customFormat="false" ht="12.8" hidden="false" customHeight="false" outlineLevel="0" collapsed="false">
      <c r="A50" s="19" t="n">
        <v>2025</v>
      </c>
      <c r="B50" s="20" t="n">
        <f aca="false">+EDATE(B49,1)</f>
        <v>45809</v>
      </c>
      <c r="C50" s="19" t="n">
        <v>117198</v>
      </c>
      <c r="D50" s="19" t="n">
        <v>108997</v>
      </c>
      <c r="E50" s="19" t="n">
        <v>934</v>
      </c>
      <c r="F50" s="19" t="n">
        <v>2201</v>
      </c>
      <c r="G50" s="21" t="n">
        <f aca="false">+D50-E50-F50</f>
        <v>105862</v>
      </c>
      <c r="H50" s="19" t="n">
        <f aca="false">+C50-D50</f>
        <v>8201</v>
      </c>
      <c r="I50" s="22" t="n">
        <f aca="false">G50/D50*100</f>
        <v>97.123774048827</v>
      </c>
      <c r="J50" s="23" t="n">
        <f aca="false">+G50/C50*100</f>
        <v>90.3274799911261</v>
      </c>
    </row>
    <row r="51" customFormat="false" ht="12.8" hidden="false" customHeight="false" outlineLevel="0" collapsed="false">
      <c r="A51" s="19" t="n">
        <v>2025</v>
      </c>
      <c r="B51" s="20" t="n">
        <f aca="false">+EDATE(B50,1)</f>
        <v>45839</v>
      </c>
      <c r="C51" s="19" t="n">
        <v>117198</v>
      </c>
      <c r="D51" s="19" t="n">
        <v>108728</v>
      </c>
      <c r="E51" s="19" t="n">
        <v>1131</v>
      </c>
      <c r="F51" s="19" t="n">
        <v>2208</v>
      </c>
      <c r="G51" s="21" t="n">
        <f aca="false">+D51-E51-F51</f>
        <v>105389</v>
      </c>
      <c r="H51" s="19" t="n">
        <f aca="false">+C51-D51</f>
        <v>8470</v>
      </c>
      <c r="I51" s="22" t="n">
        <f aca="false">G51/D51*100</f>
        <v>96.9290339195056</v>
      </c>
      <c r="J51" s="23" t="n">
        <f aca="false">+G51/C51*100</f>
        <v>89.9238894861687</v>
      </c>
    </row>
    <row r="52" customFormat="false" ht="12.8" hidden="false" customHeight="false" outlineLevel="0" collapsed="false">
      <c r="A52" s="19" t="n">
        <v>2025</v>
      </c>
      <c r="B52" s="20" t="n">
        <f aca="false">+EDATE(B51,1)</f>
        <v>45870</v>
      </c>
      <c r="C52" s="19" t="n">
        <v>117198</v>
      </c>
      <c r="D52" s="19" t="n">
        <v>108678</v>
      </c>
      <c r="E52" s="19" t="n">
        <v>983</v>
      </c>
      <c r="F52" s="19" t="n">
        <v>2351</v>
      </c>
      <c r="G52" s="21" t="n">
        <f aca="false">+D52-E52-F52</f>
        <v>105344</v>
      </c>
      <c r="H52" s="19" t="n">
        <f aca="false">+C52-D52</f>
        <v>8520</v>
      </c>
      <c r="I52" s="22" t="n">
        <f aca="false">G52/D52*100</f>
        <v>96.9322217928192</v>
      </c>
      <c r="J52" s="23" t="n">
        <f aca="false">+G52/C52*100</f>
        <v>89.8854929265005</v>
      </c>
    </row>
    <row r="53" customFormat="false" ht="12.8" hidden="false" customHeight="false" outlineLevel="0" collapsed="false">
      <c r="A53" s="19" t="n">
        <v>2025</v>
      </c>
      <c r="B53" s="20" t="n">
        <f aca="false">+EDATE(B52,1)</f>
        <v>45901</v>
      </c>
      <c r="C53" s="19" t="n">
        <v>117198</v>
      </c>
      <c r="D53" s="19" t="n">
        <v>109537</v>
      </c>
      <c r="E53" s="19" t="n">
        <v>775</v>
      </c>
      <c r="F53" s="19" t="n">
        <v>2206</v>
      </c>
      <c r="G53" s="21" t="n">
        <f aca="false">+D53-E53-F53</f>
        <v>106556</v>
      </c>
      <c r="H53" s="19" t="n">
        <f aca="false">+C53-D53</f>
        <v>7661</v>
      </c>
      <c r="I53" s="22" t="n">
        <f aca="false">G53/D53*100</f>
        <v>97.2785451491277</v>
      </c>
      <c r="J53" s="23" t="n">
        <f aca="false">+G53/C53*100</f>
        <v>90.9196402668988</v>
      </c>
    </row>
    <row r="54" customFormat="false" ht="12.8" hidden="false" customHeight="false" outlineLevel="0" collapsed="false">
      <c r="A54" s="19" t="n">
        <v>2025</v>
      </c>
      <c r="B54" s="20" t="n">
        <f aca="false">+EDATE(B53,1)</f>
        <v>45931</v>
      </c>
      <c r="C54" s="19" t="n">
        <v>117198</v>
      </c>
      <c r="D54" s="19" t="n">
        <v>109367</v>
      </c>
      <c r="E54" s="19" t="n">
        <v>777</v>
      </c>
      <c r="F54" s="19" t="n">
        <v>2421</v>
      </c>
      <c r="G54" s="21" t="n">
        <f aca="false">+D54-E54-F54</f>
        <v>106169</v>
      </c>
      <c r="H54" s="19" t="n">
        <f aca="false">+C54-D54</f>
        <v>7831</v>
      </c>
      <c r="I54" s="22" t="n">
        <f aca="false">G54/D54*100</f>
        <v>97.0759004087156</v>
      </c>
      <c r="J54" s="23" t="n">
        <f aca="false">+G54/C54*100</f>
        <v>90.5894298537518</v>
      </c>
    </row>
    <row r="55" customFormat="false" ht="12.8" hidden="false" customHeight="false" outlineLevel="0" collapsed="false">
      <c r="A55" s="19" t="n">
        <v>2025</v>
      </c>
      <c r="B55" s="20" t="n">
        <f aca="false">+EDATE(B54,1)</f>
        <v>45962</v>
      </c>
      <c r="C55" s="19" t="n">
        <v>117198</v>
      </c>
      <c r="D55" s="19" t="n">
        <v>109346</v>
      </c>
      <c r="E55" s="19" t="n">
        <v>827</v>
      </c>
      <c r="F55" s="19" t="n">
        <v>2458</v>
      </c>
      <c r="G55" s="21" t="n">
        <f aca="false">+D55-E55-F55</f>
        <v>106061</v>
      </c>
      <c r="H55" s="19" t="n">
        <f aca="false">+C55-D55</f>
        <v>7852</v>
      </c>
      <c r="I55" s="22" t="n">
        <f aca="false">G55/D55*100</f>
        <v>96.9957748797395</v>
      </c>
      <c r="J55" s="23" t="n">
        <f aca="false">+G55/C55*100</f>
        <v>90.497278110548</v>
      </c>
    </row>
    <row r="56" customFormat="false" ht="12.8" hidden="false" customHeight="false" outlineLevel="0" collapsed="false">
      <c r="A56" s="19" t="n">
        <v>2025</v>
      </c>
      <c r="B56" s="20" t="n">
        <f aca="false">+EDATE(B55,1)</f>
        <v>45992</v>
      </c>
      <c r="C56" s="19" t="n">
        <v>117198</v>
      </c>
      <c r="D56" s="19" t="n">
        <v>109348</v>
      </c>
      <c r="E56" s="19" t="n">
        <v>777</v>
      </c>
      <c r="F56" s="19" t="n">
        <v>1973</v>
      </c>
      <c r="G56" s="21" t="n">
        <f aca="false">+D56-E56-F56</f>
        <v>106598</v>
      </c>
      <c r="H56" s="19" t="n">
        <f aca="false">+C56-D56</f>
        <v>7850</v>
      </c>
      <c r="I56" s="22" t="n">
        <f aca="false">G56/D56*100</f>
        <v>97.485093463072</v>
      </c>
      <c r="J56" s="23" t="n">
        <f aca="false">+G56/C56*100</f>
        <v>90.9554770559225</v>
      </c>
    </row>
    <row r="57" customFormat="false" ht="12.8" hidden="false" customHeight="false" outlineLevel="0" collapsed="false"/>
    <row r="58" customFormat="false" ht="12.8" hidden="false" customHeight="false" outlineLevel="0" collapsed="false"/>
  </sheetData>
  <autoFilter ref="A1:J56">
    <filterColumn colId="0">
      <filters>
        <filter val="2022"/>
        <filter val="2023"/>
        <filter val="2024"/>
        <filter val="2025"/>
      </filters>
    </filterColumn>
  </autoFilter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A4" colorId="64" zoomScale="140" zoomScaleNormal="140" zoomScalePageLayoutView="100" workbookViewId="0">
      <selection pane="topLeft" activeCell="M37" activeCellId="0" sqref="M37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" min="1" style="18" width="11.53"/>
  </cols>
  <sheetData>
    <row r="1" customFormat="false" ht="12.8" hidden="false" customHeight="false" outlineLevel="0" collapsed="false">
      <c r="A1" s="24" t="s">
        <v>134</v>
      </c>
      <c r="B1" s="19" t="s">
        <v>4</v>
      </c>
      <c r="C1" s="19" t="s">
        <v>7</v>
      </c>
      <c r="D1" s="19" t="s">
        <v>8</v>
      </c>
      <c r="E1" s="19" t="s">
        <v>132</v>
      </c>
      <c r="F1" s="19" t="s">
        <v>142</v>
      </c>
      <c r="G1" s="19" t="s">
        <v>143</v>
      </c>
      <c r="H1" s="19" t="s">
        <v>144</v>
      </c>
      <c r="I1" s="19" t="s">
        <v>145</v>
      </c>
      <c r="J1" s="19" t="s">
        <v>146</v>
      </c>
      <c r="K1" s="19" t="s">
        <v>147</v>
      </c>
      <c r="L1" s="19" t="s">
        <v>148</v>
      </c>
      <c r="M1" s="19" t="s">
        <v>149</v>
      </c>
    </row>
    <row r="2" customFormat="false" ht="12.8" hidden="false" customHeight="false" outlineLevel="0" collapsed="false">
      <c r="A2" s="24" t="n">
        <v>44957</v>
      </c>
      <c r="B2" s="19" t="n">
        <v>3093</v>
      </c>
      <c r="C2" s="19" t="n">
        <v>2995</v>
      </c>
      <c r="D2" s="19" t="n">
        <v>384</v>
      </c>
      <c r="E2" s="19" t="n">
        <v>6472</v>
      </c>
      <c r="F2" s="19" t="n">
        <v>1079</v>
      </c>
      <c r="G2" s="19" t="n">
        <v>1378</v>
      </c>
      <c r="H2" s="19" t="n">
        <v>229</v>
      </c>
      <c r="I2" s="19" t="n">
        <v>2686</v>
      </c>
      <c r="J2" s="19" t="n">
        <v>2014</v>
      </c>
      <c r="K2" s="19" t="n">
        <v>1617</v>
      </c>
      <c r="L2" s="19" t="n">
        <v>155</v>
      </c>
      <c r="M2" s="19" t="n">
        <v>3786</v>
      </c>
    </row>
    <row r="3" customFormat="false" ht="12.8" hidden="false" customHeight="false" outlineLevel="0" collapsed="false">
      <c r="A3" s="24" t="n">
        <v>44985</v>
      </c>
      <c r="B3" s="19" t="n">
        <v>2825</v>
      </c>
      <c r="C3" s="19" t="n">
        <v>2802</v>
      </c>
      <c r="D3" s="19" t="n">
        <v>307</v>
      </c>
      <c r="E3" s="19" t="n">
        <v>5934</v>
      </c>
      <c r="F3" s="19" t="n">
        <v>1023</v>
      </c>
      <c r="G3" s="19" t="n">
        <v>1374</v>
      </c>
      <c r="H3" s="19" t="n">
        <v>191</v>
      </c>
      <c r="I3" s="19" t="n">
        <v>2588</v>
      </c>
      <c r="J3" s="19" t="n">
        <v>1802</v>
      </c>
      <c r="K3" s="19" t="n">
        <v>1428</v>
      </c>
      <c r="L3" s="19" t="n">
        <v>116</v>
      </c>
      <c r="M3" s="19" t="n">
        <v>3346</v>
      </c>
    </row>
    <row r="4" customFormat="false" ht="12.8" hidden="false" customHeight="false" outlineLevel="0" collapsed="false">
      <c r="A4" s="24" t="n">
        <v>45016</v>
      </c>
      <c r="B4" s="19" t="n">
        <v>2892</v>
      </c>
      <c r="C4" s="19" t="n">
        <v>2789</v>
      </c>
      <c r="D4" s="19" t="n">
        <v>336</v>
      </c>
      <c r="E4" s="19" t="n">
        <v>6017</v>
      </c>
      <c r="F4" s="19" t="n">
        <v>988</v>
      </c>
      <c r="G4" s="19" t="n">
        <v>1294</v>
      </c>
      <c r="H4" s="19" t="n">
        <v>195</v>
      </c>
      <c r="I4" s="19" t="n">
        <v>2477</v>
      </c>
      <c r="J4" s="19" t="n">
        <v>1904</v>
      </c>
      <c r="K4" s="19" t="n">
        <v>1495</v>
      </c>
      <c r="L4" s="19" t="n">
        <v>141</v>
      </c>
      <c r="M4" s="19" t="n">
        <v>3540</v>
      </c>
    </row>
    <row r="5" customFormat="false" ht="12.8" hidden="false" customHeight="false" outlineLevel="0" collapsed="false">
      <c r="A5" s="24" t="n">
        <v>45046</v>
      </c>
      <c r="B5" s="19" t="n">
        <v>2639</v>
      </c>
      <c r="C5" s="19" t="n">
        <v>2658</v>
      </c>
      <c r="D5" s="19" t="n">
        <v>341</v>
      </c>
      <c r="E5" s="19" t="n">
        <v>5638</v>
      </c>
      <c r="F5" s="19" t="n">
        <v>1061</v>
      </c>
      <c r="G5" s="19" t="n">
        <v>1192</v>
      </c>
      <c r="H5" s="19" t="n">
        <v>213</v>
      </c>
      <c r="I5" s="19" t="n">
        <v>2466</v>
      </c>
      <c r="J5" s="19" t="n">
        <v>1578</v>
      </c>
      <c r="K5" s="19" t="n">
        <v>1466</v>
      </c>
      <c r="L5" s="19" t="n">
        <v>128</v>
      </c>
      <c r="M5" s="19" t="n">
        <v>3172</v>
      </c>
    </row>
    <row r="6" customFormat="false" ht="12.8" hidden="false" customHeight="false" outlineLevel="0" collapsed="false">
      <c r="A6" s="24" t="n">
        <v>45077</v>
      </c>
      <c r="B6" s="19" t="n">
        <v>2613</v>
      </c>
      <c r="C6" s="19" t="n">
        <v>2280</v>
      </c>
      <c r="D6" s="19" t="n">
        <v>286</v>
      </c>
      <c r="E6" s="19" t="n">
        <v>5179</v>
      </c>
      <c r="F6" s="19" t="n">
        <v>963</v>
      </c>
      <c r="G6" s="19" t="n">
        <v>1122</v>
      </c>
      <c r="H6" s="19" t="n">
        <v>152</v>
      </c>
      <c r="I6" s="19" t="n">
        <v>2237</v>
      </c>
      <c r="J6" s="19" t="n">
        <v>1650</v>
      </c>
      <c r="K6" s="19" t="n">
        <v>1158</v>
      </c>
      <c r="L6" s="19" t="n">
        <v>134</v>
      </c>
      <c r="M6" s="19" t="n">
        <v>2942</v>
      </c>
    </row>
    <row r="7" customFormat="false" ht="12.8" hidden="false" customHeight="false" outlineLevel="0" collapsed="false">
      <c r="A7" s="24" t="n">
        <v>45107</v>
      </c>
      <c r="B7" s="19" t="n">
        <v>2769</v>
      </c>
      <c r="C7" s="19" t="n">
        <v>2796</v>
      </c>
      <c r="D7" s="19" t="n">
        <v>344</v>
      </c>
      <c r="E7" s="19" t="n">
        <v>5909</v>
      </c>
      <c r="F7" s="19" t="n">
        <v>1108</v>
      </c>
      <c r="G7" s="19" t="n">
        <v>1256</v>
      </c>
      <c r="H7" s="19" t="n">
        <v>199</v>
      </c>
      <c r="I7" s="19" t="n">
        <v>2563</v>
      </c>
      <c r="J7" s="19" t="n">
        <v>1661</v>
      </c>
      <c r="K7" s="19" t="n">
        <v>1540</v>
      </c>
      <c r="L7" s="19" t="n">
        <v>145</v>
      </c>
      <c r="M7" s="19" t="n">
        <v>3346</v>
      </c>
    </row>
    <row r="8" customFormat="false" ht="12.8" hidden="false" customHeight="false" outlineLevel="0" collapsed="false">
      <c r="A8" s="24" t="n">
        <v>45138</v>
      </c>
      <c r="B8" s="19" t="n">
        <v>2971</v>
      </c>
      <c r="C8" s="19" t="n">
        <v>2735</v>
      </c>
      <c r="D8" s="19" t="n">
        <v>361</v>
      </c>
      <c r="E8" s="19" t="n">
        <v>6067</v>
      </c>
      <c r="F8" s="19" t="n">
        <v>1095</v>
      </c>
      <c r="G8" s="19" t="n">
        <v>1313</v>
      </c>
      <c r="H8" s="19" t="n">
        <v>205</v>
      </c>
      <c r="I8" s="19" t="n">
        <v>2613</v>
      </c>
      <c r="J8" s="19" t="n">
        <v>1876</v>
      </c>
      <c r="K8" s="19" t="n">
        <v>1422</v>
      </c>
      <c r="L8" s="19" t="n">
        <v>156</v>
      </c>
      <c r="M8" s="19" t="n">
        <v>3454</v>
      </c>
    </row>
    <row r="9" customFormat="false" ht="12.8" hidden="false" customHeight="false" outlineLevel="0" collapsed="false">
      <c r="A9" s="24" t="n">
        <v>45169</v>
      </c>
      <c r="B9" s="19" t="n">
        <v>2972</v>
      </c>
      <c r="C9" s="19" t="n">
        <v>2706</v>
      </c>
      <c r="D9" s="19" t="n">
        <v>443</v>
      </c>
      <c r="E9" s="19" t="n">
        <v>6121</v>
      </c>
      <c r="F9" s="19" t="n">
        <v>993</v>
      </c>
      <c r="G9" s="19" t="n">
        <v>1336</v>
      </c>
      <c r="H9" s="19" t="n">
        <v>223</v>
      </c>
      <c r="I9" s="19" t="n">
        <v>2552</v>
      </c>
      <c r="J9" s="19" t="n">
        <v>1979</v>
      </c>
      <c r="K9" s="19" t="n">
        <v>1370</v>
      </c>
      <c r="L9" s="19" t="n">
        <v>220</v>
      </c>
      <c r="M9" s="19" t="n">
        <v>3569</v>
      </c>
    </row>
    <row r="10" customFormat="false" ht="12.8" hidden="false" customHeight="false" outlineLevel="0" collapsed="false">
      <c r="A10" s="24" t="n">
        <v>45199</v>
      </c>
      <c r="B10" s="19" t="n">
        <v>2907</v>
      </c>
      <c r="C10" s="19" t="n">
        <v>2787</v>
      </c>
      <c r="D10" s="19" t="n">
        <v>424</v>
      </c>
      <c r="E10" s="19" t="n">
        <v>6118</v>
      </c>
      <c r="F10" s="19" t="n">
        <v>962</v>
      </c>
      <c r="G10" s="19" t="n">
        <v>1230</v>
      </c>
      <c r="H10" s="19" t="n">
        <v>269</v>
      </c>
      <c r="I10" s="19" t="n">
        <v>2461</v>
      </c>
      <c r="J10" s="19" t="n">
        <v>1945</v>
      </c>
      <c r="K10" s="19" t="n">
        <v>1557</v>
      </c>
      <c r="L10" s="19" t="n">
        <v>155</v>
      </c>
      <c r="M10" s="19" t="n">
        <v>3657</v>
      </c>
    </row>
    <row r="11" customFormat="false" ht="12.8" hidden="false" customHeight="false" outlineLevel="0" collapsed="false">
      <c r="A11" s="24" t="n">
        <v>45230</v>
      </c>
      <c r="B11" s="19" t="n">
        <v>2907</v>
      </c>
      <c r="C11" s="19" t="n">
        <v>2824</v>
      </c>
      <c r="D11" s="19" t="n">
        <v>368</v>
      </c>
      <c r="E11" s="19" t="n">
        <v>6099</v>
      </c>
      <c r="F11" s="19" t="n">
        <v>1005</v>
      </c>
      <c r="G11" s="19" t="n">
        <v>1338</v>
      </c>
      <c r="H11" s="19" t="n">
        <v>218</v>
      </c>
      <c r="I11" s="19" t="n">
        <v>2561</v>
      </c>
      <c r="J11" s="19" t="n">
        <v>1902</v>
      </c>
      <c r="K11" s="19" t="n">
        <v>1486</v>
      </c>
      <c r="L11" s="19" t="n">
        <v>150</v>
      </c>
      <c r="M11" s="19" t="n">
        <v>3538</v>
      </c>
    </row>
    <row r="12" customFormat="false" ht="12.8" hidden="false" customHeight="false" outlineLevel="0" collapsed="false">
      <c r="A12" s="24" t="n">
        <v>45260</v>
      </c>
      <c r="B12" s="19" t="n">
        <v>2914</v>
      </c>
      <c r="C12" s="19" t="n">
        <v>2683</v>
      </c>
      <c r="D12" s="19" t="n">
        <v>295</v>
      </c>
      <c r="E12" s="19" t="n">
        <v>5892</v>
      </c>
      <c r="F12" s="19" t="n">
        <v>970</v>
      </c>
      <c r="G12" s="19" t="n">
        <v>1244</v>
      </c>
      <c r="H12" s="19" t="n">
        <v>173</v>
      </c>
      <c r="I12" s="19" t="n">
        <v>2387</v>
      </c>
      <c r="J12" s="19" t="n">
        <v>1944</v>
      </c>
      <c r="K12" s="19" t="n">
        <v>1439</v>
      </c>
      <c r="L12" s="19" t="n">
        <v>122</v>
      </c>
      <c r="M12" s="19" t="n">
        <v>3505</v>
      </c>
    </row>
    <row r="13" customFormat="false" ht="12.8" hidden="false" customHeight="false" outlineLevel="0" collapsed="false">
      <c r="A13" s="24" t="n">
        <v>45291</v>
      </c>
      <c r="B13" s="19" t="n">
        <v>2952</v>
      </c>
      <c r="C13" s="19" t="n">
        <v>2865</v>
      </c>
      <c r="D13" s="19" t="n">
        <v>339</v>
      </c>
      <c r="E13" s="19" t="n">
        <v>6156</v>
      </c>
      <c r="F13" s="19" t="n">
        <v>1390</v>
      </c>
      <c r="G13" s="19" t="n">
        <v>1407</v>
      </c>
      <c r="H13" s="19" t="n">
        <v>226</v>
      </c>
      <c r="I13" s="19" t="n">
        <v>3023</v>
      </c>
      <c r="J13" s="19" t="n">
        <v>1562</v>
      </c>
      <c r="K13" s="19" t="n">
        <v>1458</v>
      </c>
      <c r="L13" s="19" t="n">
        <v>113</v>
      </c>
      <c r="M13" s="19" t="n">
        <v>3133</v>
      </c>
    </row>
    <row r="14" customFormat="false" ht="12.8" hidden="false" customHeight="false" outlineLevel="0" collapsed="false">
      <c r="A14" s="24" t="n">
        <v>45322</v>
      </c>
      <c r="B14" s="19" t="n">
        <v>2195</v>
      </c>
      <c r="C14" s="19" t="n">
        <v>2248</v>
      </c>
      <c r="D14" s="19" t="n">
        <v>254</v>
      </c>
      <c r="E14" s="19" t="n">
        <v>4697</v>
      </c>
      <c r="F14" s="19" t="n">
        <v>1079</v>
      </c>
      <c r="G14" s="19" t="n">
        <v>1010</v>
      </c>
      <c r="H14" s="19" t="n">
        <v>152</v>
      </c>
      <c r="I14" s="19" t="n">
        <v>1960</v>
      </c>
      <c r="J14" s="19" t="n">
        <v>1397</v>
      </c>
      <c r="K14" s="19" t="n">
        <v>1238</v>
      </c>
      <c r="L14" s="19" t="n">
        <v>102</v>
      </c>
      <c r="M14" s="19" t="n">
        <v>2737</v>
      </c>
    </row>
    <row r="15" customFormat="false" ht="12.8" hidden="false" customHeight="false" outlineLevel="0" collapsed="false">
      <c r="A15" s="24" t="n">
        <v>45351</v>
      </c>
      <c r="B15" s="19" t="n">
        <v>3466</v>
      </c>
      <c r="C15" s="19" t="n">
        <v>3052</v>
      </c>
      <c r="D15" s="19" t="n">
        <v>383</v>
      </c>
      <c r="E15" s="19" t="n">
        <v>6901</v>
      </c>
      <c r="F15" s="19" t="n">
        <v>1255</v>
      </c>
      <c r="G15" s="19" t="n">
        <v>1361</v>
      </c>
      <c r="H15" s="19" t="n">
        <v>219</v>
      </c>
      <c r="I15" s="19" t="n">
        <v>3314</v>
      </c>
      <c r="J15" s="19" t="n">
        <v>2211</v>
      </c>
      <c r="K15" s="19" t="n">
        <v>1691</v>
      </c>
      <c r="L15" s="19" t="n">
        <v>164</v>
      </c>
      <c r="M15" s="19" t="n">
        <v>3587</v>
      </c>
    </row>
    <row r="16" customFormat="false" ht="12.8" hidden="false" customHeight="false" outlineLevel="0" collapsed="false">
      <c r="A16" s="24" t="n">
        <v>45382</v>
      </c>
      <c r="B16" s="19" t="n">
        <v>2730</v>
      </c>
      <c r="C16" s="19" t="n">
        <v>2230</v>
      </c>
      <c r="D16" s="19" t="n">
        <v>291</v>
      </c>
      <c r="E16" s="19" t="n">
        <v>5251</v>
      </c>
      <c r="F16" s="19" t="n">
        <v>1027</v>
      </c>
      <c r="G16" s="19" t="n">
        <v>1086</v>
      </c>
      <c r="H16" s="19" t="n">
        <v>186</v>
      </c>
      <c r="I16" s="19" t="n">
        <v>1820</v>
      </c>
      <c r="J16" s="19" t="n">
        <v>1703</v>
      </c>
      <c r="K16" s="19" t="n">
        <v>1144</v>
      </c>
      <c r="L16" s="19" t="n">
        <v>105</v>
      </c>
      <c r="M16" s="19" t="n">
        <v>3431</v>
      </c>
    </row>
    <row r="17" customFormat="false" ht="12.8" hidden="false" customHeight="false" outlineLevel="0" collapsed="false">
      <c r="A17" s="24" t="n">
        <v>45412</v>
      </c>
      <c r="B17" s="19" t="n">
        <v>2822</v>
      </c>
      <c r="C17" s="19" t="n">
        <v>2648</v>
      </c>
      <c r="D17" s="19" t="n">
        <v>317</v>
      </c>
      <c r="E17" s="19" t="n">
        <v>5787</v>
      </c>
      <c r="F17" s="19" t="n">
        <v>1702</v>
      </c>
      <c r="G17" s="19" t="n">
        <v>1421</v>
      </c>
      <c r="H17" s="19" t="n">
        <v>208</v>
      </c>
      <c r="I17" s="19" t="n">
        <v>3331</v>
      </c>
      <c r="J17" s="19" t="n">
        <v>1120</v>
      </c>
      <c r="K17" s="19" t="n">
        <v>1227</v>
      </c>
      <c r="L17" s="19" t="n">
        <v>109</v>
      </c>
      <c r="M17" s="19" t="n">
        <v>2456</v>
      </c>
    </row>
    <row r="18" customFormat="false" ht="12.8" hidden="false" customHeight="false" outlineLevel="0" collapsed="false">
      <c r="A18" s="24" t="n">
        <v>45443</v>
      </c>
      <c r="B18" s="19" t="n">
        <v>2992</v>
      </c>
      <c r="C18" s="19" t="n">
        <v>2696</v>
      </c>
      <c r="D18" s="19" t="n">
        <v>328</v>
      </c>
      <c r="E18" s="19" t="n">
        <v>6016</v>
      </c>
      <c r="F18" s="19" t="n">
        <v>852</v>
      </c>
      <c r="G18" s="19" t="n">
        <v>1434</v>
      </c>
      <c r="H18" s="19" t="n">
        <v>113</v>
      </c>
      <c r="I18" s="19" t="n">
        <v>2399</v>
      </c>
      <c r="J18" s="19" t="n">
        <v>2140</v>
      </c>
      <c r="K18" s="19" t="n">
        <v>1262</v>
      </c>
      <c r="L18" s="19" t="n">
        <v>215</v>
      </c>
      <c r="M18" s="19" t="n">
        <v>3617</v>
      </c>
    </row>
    <row r="19" customFormat="false" ht="12.8" hidden="false" customHeight="false" outlineLevel="0" collapsed="false">
      <c r="A19" s="24" t="n">
        <v>45473</v>
      </c>
      <c r="B19" s="19" t="n">
        <v>3079</v>
      </c>
      <c r="C19" s="19" t="n">
        <v>2381</v>
      </c>
      <c r="D19" s="19" t="n">
        <v>314</v>
      </c>
      <c r="E19" s="19" t="n">
        <v>5774</v>
      </c>
      <c r="F19" s="19" t="n">
        <v>798</v>
      </c>
      <c r="G19" s="19" t="n">
        <v>1024</v>
      </c>
      <c r="H19" s="19" t="n">
        <v>295</v>
      </c>
      <c r="I19" s="19" t="n">
        <v>2117</v>
      </c>
      <c r="J19" s="19" t="n">
        <v>2281</v>
      </c>
      <c r="K19" s="19" t="n">
        <v>1357</v>
      </c>
      <c r="L19" s="19" t="n">
        <v>19</v>
      </c>
      <c r="M19" s="19" t="n">
        <v>3657</v>
      </c>
    </row>
    <row r="20" customFormat="false" ht="12.8" hidden="false" customHeight="false" outlineLevel="0" collapsed="false">
      <c r="A20" s="24" t="n">
        <v>45504</v>
      </c>
      <c r="B20" s="19" t="n">
        <v>3535</v>
      </c>
      <c r="C20" s="19" t="n">
        <v>3649</v>
      </c>
      <c r="D20" s="19" t="n">
        <v>351</v>
      </c>
      <c r="E20" s="19" t="n">
        <v>7535</v>
      </c>
      <c r="F20" s="19" t="n">
        <v>1291</v>
      </c>
      <c r="G20" s="19" t="n">
        <v>1312</v>
      </c>
      <c r="H20" s="19" t="n">
        <v>173</v>
      </c>
      <c r="I20" s="19" t="n">
        <v>2776</v>
      </c>
      <c r="J20" s="19" t="n">
        <v>2244</v>
      </c>
      <c r="K20" s="19" t="n">
        <v>2337</v>
      </c>
      <c r="L20" s="19" t="n">
        <v>178</v>
      </c>
      <c r="M20" s="19" t="n">
        <v>4759</v>
      </c>
    </row>
    <row r="21" customFormat="false" ht="12.8" hidden="false" customHeight="false" outlineLevel="0" collapsed="false">
      <c r="A21" s="24" t="n">
        <v>45535</v>
      </c>
      <c r="B21" s="19" t="n">
        <v>2585</v>
      </c>
      <c r="C21" s="19" t="n">
        <v>1244</v>
      </c>
      <c r="D21" s="19" t="n">
        <v>287</v>
      </c>
      <c r="E21" s="19" t="n">
        <v>4116</v>
      </c>
      <c r="F21" s="19" t="n">
        <v>924</v>
      </c>
      <c r="G21" s="19" t="n">
        <v>975</v>
      </c>
      <c r="H21" s="19" t="n">
        <v>194</v>
      </c>
      <c r="I21" s="19" t="n">
        <v>2093</v>
      </c>
      <c r="J21" s="19" t="n">
        <v>1661</v>
      </c>
      <c r="K21" s="19" t="n">
        <v>269</v>
      </c>
      <c r="L21" s="19" t="n">
        <v>93</v>
      </c>
      <c r="M21" s="19" t="n">
        <v>2023</v>
      </c>
    </row>
    <row r="22" customFormat="false" ht="12.8" hidden="false" customHeight="false" outlineLevel="0" collapsed="false">
      <c r="A22" s="24" t="n">
        <v>45565</v>
      </c>
      <c r="B22" s="19" t="n">
        <v>2746</v>
      </c>
      <c r="C22" s="19" t="n">
        <v>1986</v>
      </c>
      <c r="D22" s="19" t="n">
        <v>371</v>
      </c>
      <c r="E22" s="19" t="n">
        <v>5103</v>
      </c>
      <c r="F22" s="19" t="n">
        <v>965</v>
      </c>
      <c r="G22" s="19" t="n">
        <v>964</v>
      </c>
      <c r="H22" s="19" t="n">
        <v>211</v>
      </c>
      <c r="I22" s="19" t="n">
        <v>2140</v>
      </c>
      <c r="J22" s="19" t="n">
        <v>1781</v>
      </c>
      <c r="K22" s="19" t="n">
        <v>1022</v>
      </c>
      <c r="L22" s="19" t="n">
        <v>160</v>
      </c>
      <c r="M22" s="19" t="n">
        <v>2963</v>
      </c>
    </row>
    <row r="23" customFormat="false" ht="12.8" hidden="false" customHeight="false" outlineLevel="0" collapsed="false">
      <c r="A23" s="24" t="n">
        <v>45596</v>
      </c>
      <c r="B23" s="19" t="n">
        <v>3258</v>
      </c>
      <c r="C23" s="19" t="n">
        <v>2879</v>
      </c>
      <c r="D23" s="19" t="n">
        <v>489</v>
      </c>
      <c r="E23" s="19" t="n">
        <v>6626</v>
      </c>
      <c r="F23" s="19" t="n">
        <v>1093</v>
      </c>
      <c r="G23" s="19" t="n">
        <v>1430</v>
      </c>
      <c r="H23" s="19" t="n">
        <v>272</v>
      </c>
      <c r="I23" s="19" t="n">
        <v>2795</v>
      </c>
      <c r="J23" s="19" t="n">
        <v>2165</v>
      </c>
      <c r="K23" s="19" t="n">
        <v>1449</v>
      </c>
      <c r="L23" s="19" t="n">
        <v>217</v>
      </c>
      <c r="M23" s="19" t="n">
        <v>3831</v>
      </c>
    </row>
    <row r="24" customFormat="false" ht="12.8" hidden="false" customHeight="false" outlineLevel="0" collapsed="false">
      <c r="A24" s="24" t="n">
        <v>45626</v>
      </c>
      <c r="B24" s="19" t="n">
        <v>2312</v>
      </c>
      <c r="C24" s="19" t="n">
        <v>1557</v>
      </c>
      <c r="D24" s="19" t="n">
        <v>314</v>
      </c>
      <c r="E24" s="19" t="n">
        <v>4183</v>
      </c>
      <c r="F24" s="19" t="n">
        <v>542</v>
      </c>
      <c r="G24" s="19" t="n">
        <v>731</v>
      </c>
      <c r="H24" s="19" t="n">
        <v>244</v>
      </c>
      <c r="I24" s="19" t="n">
        <v>1517</v>
      </c>
      <c r="J24" s="19" t="n">
        <v>1770</v>
      </c>
      <c r="K24" s="19" t="n">
        <v>826</v>
      </c>
      <c r="L24" s="19" t="n">
        <v>70</v>
      </c>
      <c r="M24" s="19" t="n">
        <v>2666</v>
      </c>
    </row>
    <row r="25" customFormat="false" ht="12.8" hidden="false" customHeight="false" outlineLevel="0" collapsed="false">
      <c r="A25" s="24" t="n">
        <v>45657</v>
      </c>
      <c r="B25" s="19" t="n">
        <v>2317</v>
      </c>
      <c r="C25" s="19" t="n">
        <v>1654</v>
      </c>
      <c r="D25" s="19" t="n">
        <v>278</v>
      </c>
      <c r="E25" s="19" t="n">
        <v>4249</v>
      </c>
      <c r="F25" s="19" t="n">
        <v>1124</v>
      </c>
      <c r="G25" s="19" t="n">
        <v>790</v>
      </c>
      <c r="H25" s="19" t="n">
        <v>143</v>
      </c>
      <c r="I25" s="19" t="n">
        <v>2057</v>
      </c>
      <c r="J25" s="19" t="n">
        <v>1193</v>
      </c>
      <c r="K25" s="19" t="n">
        <v>864</v>
      </c>
      <c r="L25" s="19" t="n">
        <v>135</v>
      </c>
      <c r="M25" s="19" t="n">
        <v>2192</v>
      </c>
    </row>
    <row r="26" customFormat="false" ht="12.8" hidden="false" customHeight="true" outlineLevel="0" collapsed="false">
      <c r="A26" s="18" t="n">
        <v>45658</v>
      </c>
      <c r="B26" s="15" t="n">
        <v>2736</v>
      </c>
      <c r="C26" s="15" t="n">
        <v>1626</v>
      </c>
      <c r="D26" s="15" t="n">
        <v>314</v>
      </c>
      <c r="E26" s="15" t="n">
        <v>4676</v>
      </c>
      <c r="F26" s="15" t="n">
        <v>999</v>
      </c>
      <c r="G26" s="15" t="n">
        <v>735</v>
      </c>
      <c r="H26" s="15" t="n">
        <v>190</v>
      </c>
      <c r="I26" s="15" t="n">
        <v>1924</v>
      </c>
      <c r="J26" s="15" t="n">
        <f aca="false">B26-F26</f>
        <v>1737</v>
      </c>
      <c r="K26" s="15" t="n">
        <f aca="false">C26-G26</f>
        <v>891</v>
      </c>
      <c r="L26" s="15" t="n">
        <f aca="false">D26-H26</f>
        <v>124</v>
      </c>
      <c r="M26" s="15" t="n">
        <f aca="false">E26-I26</f>
        <v>2752</v>
      </c>
    </row>
    <row r="27" customFormat="false" ht="12.8" hidden="false" customHeight="true" outlineLevel="0" collapsed="false">
      <c r="A27" s="18" t="n">
        <v>45689</v>
      </c>
      <c r="B27" s="15" t="n">
        <v>2858</v>
      </c>
      <c r="C27" s="15" t="n">
        <v>1783</v>
      </c>
      <c r="D27" s="15" t="n">
        <v>280</v>
      </c>
      <c r="E27" s="15" t="n">
        <v>4921</v>
      </c>
      <c r="F27" s="15" t="n">
        <v>1124</v>
      </c>
      <c r="G27" s="15" t="n">
        <v>869</v>
      </c>
      <c r="H27" s="15" t="n">
        <v>181</v>
      </c>
      <c r="I27" s="15" t="n">
        <v>2174</v>
      </c>
      <c r="J27" s="15" t="n">
        <f aca="false">B27-F27</f>
        <v>1734</v>
      </c>
      <c r="K27" s="15" t="n">
        <f aca="false">C27-G27</f>
        <v>914</v>
      </c>
      <c r="L27" s="15" t="n">
        <f aca="false">D27-H27</f>
        <v>99</v>
      </c>
      <c r="M27" s="15" t="n">
        <f aca="false">E27-I27</f>
        <v>2747</v>
      </c>
    </row>
    <row r="28" customFormat="false" ht="12.8" hidden="false" customHeight="true" outlineLevel="0" collapsed="false">
      <c r="A28" s="18" t="n">
        <v>45717</v>
      </c>
      <c r="B28" s="15" t="n">
        <v>2398</v>
      </c>
      <c r="C28" s="15" t="n">
        <v>2284</v>
      </c>
      <c r="D28" s="15" t="n">
        <v>276</v>
      </c>
      <c r="E28" s="15" t="n">
        <v>4958</v>
      </c>
      <c r="F28" s="15" t="n">
        <v>847</v>
      </c>
      <c r="G28" s="15" t="n">
        <v>1158</v>
      </c>
      <c r="H28" s="15" t="n">
        <v>176</v>
      </c>
      <c r="I28" s="15" t="n">
        <v>2181</v>
      </c>
      <c r="J28" s="15" t="n">
        <f aca="false">B28-F28</f>
        <v>1551</v>
      </c>
      <c r="K28" s="15" t="n">
        <f aca="false">C28-G28</f>
        <v>1126</v>
      </c>
      <c r="L28" s="15" t="n">
        <f aca="false">D28-H28</f>
        <v>100</v>
      </c>
      <c r="M28" s="15" t="n">
        <f aca="false">E28-I28</f>
        <v>2777</v>
      </c>
    </row>
    <row r="29" customFormat="false" ht="12.8" hidden="false" customHeight="true" outlineLevel="0" collapsed="false">
      <c r="A29" s="18" t="n">
        <v>45748</v>
      </c>
      <c r="B29" s="15" t="n">
        <v>2942</v>
      </c>
      <c r="C29" s="15" t="n">
        <v>1992</v>
      </c>
      <c r="D29" s="15" t="n">
        <v>351</v>
      </c>
      <c r="E29" s="15" t="n">
        <v>5285</v>
      </c>
      <c r="F29" s="15" t="n">
        <v>1103</v>
      </c>
      <c r="G29" s="15" t="n">
        <v>1003</v>
      </c>
      <c r="H29" s="15" t="n">
        <v>247</v>
      </c>
      <c r="I29" s="15" t="n">
        <v>2353</v>
      </c>
      <c r="J29" s="15" t="n">
        <f aca="false">B29-F29</f>
        <v>1839</v>
      </c>
      <c r="K29" s="15" t="n">
        <f aca="false">C29-G29</f>
        <v>989</v>
      </c>
      <c r="L29" s="15" t="n">
        <f aca="false">D29-H29</f>
        <v>104</v>
      </c>
      <c r="M29" s="15" t="n">
        <f aca="false">E29-I29</f>
        <v>2932</v>
      </c>
    </row>
    <row r="30" customFormat="false" ht="12.8" hidden="false" customHeight="true" outlineLevel="0" collapsed="false">
      <c r="A30" s="18" t="n">
        <v>45778</v>
      </c>
      <c r="B30" s="15" t="n">
        <v>2402</v>
      </c>
      <c r="C30" s="15" t="n">
        <v>1734</v>
      </c>
      <c r="D30" s="15" t="n">
        <v>334</v>
      </c>
      <c r="E30" s="15" t="n">
        <v>4470</v>
      </c>
      <c r="F30" s="15" t="n">
        <v>855</v>
      </c>
      <c r="G30" s="15" t="n">
        <v>876</v>
      </c>
      <c r="H30" s="15" t="n">
        <v>242</v>
      </c>
      <c r="I30" s="15" t="n">
        <v>1973</v>
      </c>
      <c r="J30" s="15" t="n">
        <f aca="false">B30-F30</f>
        <v>1547</v>
      </c>
      <c r="K30" s="15" t="n">
        <f aca="false">C30-G30</f>
        <v>858</v>
      </c>
      <c r="L30" s="15" t="n">
        <f aca="false">D30-H30</f>
        <v>92</v>
      </c>
      <c r="M30" s="15" t="n">
        <f aca="false">E30-I30</f>
        <v>2497</v>
      </c>
    </row>
    <row r="31" customFormat="false" ht="12.8" hidden="false" customHeight="true" outlineLevel="0" collapsed="false">
      <c r="A31" s="18" t="n">
        <v>45809</v>
      </c>
      <c r="B31" s="15" t="n">
        <v>2229</v>
      </c>
      <c r="C31" s="15" t="n">
        <v>1812</v>
      </c>
      <c r="D31" s="15" t="n">
        <v>310</v>
      </c>
      <c r="E31" s="15" t="n">
        <v>4351</v>
      </c>
      <c r="F31" s="15" t="n">
        <v>756</v>
      </c>
      <c r="G31" s="15" t="n">
        <v>947</v>
      </c>
      <c r="H31" s="15" t="n">
        <v>226</v>
      </c>
      <c r="I31" s="15" t="n">
        <v>1929</v>
      </c>
      <c r="J31" s="15" t="n">
        <f aca="false">B31-F31</f>
        <v>1473</v>
      </c>
      <c r="K31" s="15" t="n">
        <f aca="false">C31-G31</f>
        <v>865</v>
      </c>
      <c r="L31" s="15" t="n">
        <f aca="false">D31-H31</f>
        <v>84</v>
      </c>
      <c r="M31" s="15" t="n">
        <f aca="false">E31-I31</f>
        <v>2422</v>
      </c>
    </row>
    <row r="32" customFormat="false" ht="12.8" hidden="false" customHeight="true" outlineLevel="0" collapsed="false">
      <c r="A32" s="18" t="n">
        <v>45839</v>
      </c>
      <c r="B32" s="15" t="n">
        <v>3189</v>
      </c>
      <c r="C32" s="15" t="n">
        <v>2326</v>
      </c>
      <c r="D32" s="15" t="n">
        <v>361</v>
      </c>
      <c r="E32" s="15" t="n">
        <v>5876</v>
      </c>
      <c r="F32" s="15" t="n">
        <v>1165</v>
      </c>
      <c r="G32" s="15" t="n">
        <v>1138</v>
      </c>
      <c r="H32" s="15" t="n">
        <v>251</v>
      </c>
      <c r="I32" s="15" t="n">
        <v>2554</v>
      </c>
      <c r="J32" s="15" t="n">
        <f aca="false">B32-F32</f>
        <v>2024</v>
      </c>
      <c r="K32" s="15" t="n">
        <f aca="false">C32-G32</f>
        <v>1188</v>
      </c>
      <c r="L32" s="15" t="n">
        <f aca="false">D32-H32</f>
        <v>110</v>
      </c>
      <c r="M32" s="15" t="n">
        <f aca="false">E32-I32</f>
        <v>3322</v>
      </c>
    </row>
    <row r="33" customFormat="false" ht="12.8" hidden="false" customHeight="true" outlineLevel="0" collapsed="false">
      <c r="A33" s="18" t="n">
        <v>45870</v>
      </c>
      <c r="B33" s="15" t="n">
        <v>1484</v>
      </c>
      <c r="C33" s="15" t="n">
        <v>1368</v>
      </c>
      <c r="D33" s="15" t="n">
        <v>205</v>
      </c>
      <c r="E33" s="15" t="n">
        <v>3057</v>
      </c>
      <c r="F33" s="15" t="n">
        <v>835</v>
      </c>
      <c r="G33" s="15" t="n">
        <v>904</v>
      </c>
      <c r="H33" s="15" t="n">
        <v>163</v>
      </c>
      <c r="I33" s="15" t="n">
        <v>1902</v>
      </c>
      <c r="J33" s="15" t="n">
        <f aca="false">B33-F33</f>
        <v>649</v>
      </c>
      <c r="K33" s="15" t="n">
        <f aca="false">C33-G33</f>
        <v>464</v>
      </c>
      <c r="L33" s="15" t="n">
        <f aca="false">D33-H33</f>
        <v>42</v>
      </c>
      <c r="M33" s="15" t="n">
        <f aca="false">E33-I33</f>
        <v>1155</v>
      </c>
    </row>
    <row r="34" customFormat="false" ht="12.8" hidden="false" customHeight="true" outlineLevel="0" collapsed="false">
      <c r="A34" s="18" t="n">
        <v>45901</v>
      </c>
      <c r="B34" s="15" t="n">
        <v>2557</v>
      </c>
      <c r="C34" s="15" t="n">
        <v>2121</v>
      </c>
      <c r="D34" s="15" t="n">
        <v>288</v>
      </c>
      <c r="E34" s="15" t="n">
        <v>4966</v>
      </c>
      <c r="F34" s="15" t="n">
        <v>1046</v>
      </c>
      <c r="G34" s="15" t="n">
        <v>1219</v>
      </c>
      <c r="H34" s="15" t="n">
        <v>197</v>
      </c>
      <c r="I34" s="15" t="n">
        <v>2462</v>
      </c>
      <c r="J34" s="15" t="n">
        <f aca="false">B34-F34</f>
        <v>1511</v>
      </c>
      <c r="K34" s="15" t="n">
        <f aca="false">C34-G34</f>
        <v>902</v>
      </c>
      <c r="L34" s="15" t="n">
        <f aca="false">D34-H34</f>
        <v>91</v>
      </c>
      <c r="M34" s="15" t="n">
        <f aca="false">E34-I34</f>
        <v>2504</v>
      </c>
    </row>
    <row r="35" customFormat="false" ht="12.8" hidden="false" customHeight="true" outlineLevel="0" collapsed="false">
      <c r="A35" s="18" t="n">
        <v>45940</v>
      </c>
      <c r="B35" s="15" t="n">
        <v>2335</v>
      </c>
      <c r="C35" s="15" t="n">
        <v>1849</v>
      </c>
      <c r="D35" s="15" t="n">
        <v>351</v>
      </c>
      <c r="E35" s="15" t="n">
        <v>4535</v>
      </c>
      <c r="F35" s="15" t="n">
        <v>883</v>
      </c>
      <c r="G35" s="15" t="n">
        <v>1033</v>
      </c>
      <c r="H35" s="15" t="n">
        <v>244</v>
      </c>
      <c r="I35" s="15" t="n">
        <v>2160</v>
      </c>
      <c r="J35" s="15" t="n">
        <f aca="false">B35-F35</f>
        <v>1452</v>
      </c>
      <c r="K35" s="15" t="n">
        <f aca="false">C35-G35</f>
        <v>816</v>
      </c>
      <c r="L35" s="15" t="n">
        <f aca="false">D35-H35</f>
        <v>107</v>
      </c>
      <c r="M35" s="15" t="n">
        <f aca="false">E35-I35</f>
        <v>2375</v>
      </c>
    </row>
    <row r="36" customFormat="false" ht="12.8" hidden="false" customHeight="true" outlineLevel="0" collapsed="false">
      <c r="A36" s="18" t="n">
        <v>45962</v>
      </c>
      <c r="B36" s="15" t="n">
        <v>2466</v>
      </c>
      <c r="C36" s="15" t="n">
        <v>1908</v>
      </c>
      <c r="D36" s="15" t="n">
        <v>221</v>
      </c>
      <c r="E36" s="15" t="n">
        <v>4595</v>
      </c>
      <c r="F36" s="15" t="n">
        <v>893</v>
      </c>
      <c r="G36" s="15" t="n">
        <v>974</v>
      </c>
      <c r="H36" s="15" t="n">
        <v>149</v>
      </c>
      <c r="I36" s="15" t="n">
        <v>2016</v>
      </c>
      <c r="J36" s="15" t="n">
        <f aca="false">B36-F36</f>
        <v>1573</v>
      </c>
      <c r="K36" s="15" t="n">
        <f aca="false">C36-G36</f>
        <v>934</v>
      </c>
      <c r="L36" s="15" t="n">
        <f aca="false">D36-H36</f>
        <v>72</v>
      </c>
      <c r="M36" s="15" t="n">
        <f aca="false">E36-I36</f>
        <v>2579</v>
      </c>
    </row>
    <row r="37" customFormat="false" ht="12.8" hidden="false" customHeight="true" outlineLevel="0" collapsed="false">
      <c r="A37" s="18" t="n">
        <v>45992</v>
      </c>
      <c r="B37" s="15" t="n">
        <v>2331</v>
      </c>
      <c r="C37" s="15" t="n">
        <v>1775</v>
      </c>
      <c r="D37" s="15" t="n">
        <v>285</v>
      </c>
      <c r="E37" s="15" t="n">
        <v>4391</v>
      </c>
      <c r="F37" s="15" t="n">
        <v>992</v>
      </c>
      <c r="G37" s="15" t="n">
        <v>993</v>
      </c>
      <c r="H37" s="15" t="n">
        <v>203</v>
      </c>
      <c r="I37" s="15" t="n">
        <v>2188</v>
      </c>
      <c r="J37" s="15" t="n">
        <f aca="false">B37-F37</f>
        <v>1339</v>
      </c>
      <c r="K37" s="15" t="n">
        <f aca="false">C37-G37</f>
        <v>782</v>
      </c>
      <c r="L37" s="15" t="n">
        <f aca="false">D37-H37</f>
        <v>82</v>
      </c>
      <c r="M37" s="15" t="n">
        <f aca="false">E37-I37</f>
        <v>2203</v>
      </c>
    </row>
  </sheetData>
  <autoFilter ref="A1:M2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6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1" style="15" width="8.68"/>
    <col collapsed="false" customWidth="true" hidden="false" outlineLevel="0" max="4" min="4" style="15" width="12.86"/>
    <col collapsed="false" customWidth="true" hidden="false" outlineLevel="0" max="5" min="5" style="15" width="9.02"/>
    <col collapsed="false" customWidth="true" hidden="false" outlineLevel="0" max="6" min="6" style="15" width="9.2"/>
    <col collapsed="false" customWidth="true" hidden="false" outlineLevel="0" max="7" min="7" style="15" width="10.94"/>
    <col collapsed="false" customWidth="true" hidden="false" outlineLevel="0" max="8" min="8" style="15" width="8.15"/>
    <col collapsed="false" customWidth="true" hidden="false" outlineLevel="0" max="9" min="9" style="15" width="9.02"/>
    <col collapsed="false" customWidth="true" hidden="false" outlineLevel="0" max="10" min="10" style="15" width="9.2"/>
    <col collapsed="false" customWidth="true" hidden="false" outlineLevel="0" max="11" min="11" style="15" width="10.94"/>
    <col collapsed="false" customWidth="true" hidden="false" outlineLevel="0" max="12" min="12" style="15" width="8.15"/>
    <col collapsed="false" customWidth="true" hidden="false" outlineLevel="0" max="13" min="13" style="16" width="9.02"/>
    <col collapsed="false" customWidth="true" hidden="false" outlineLevel="0" max="14" min="14" style="16" width="9.2"/>
    <col collapsed="false" customWidth="true" hidden="false" outlineLevel="0" max="15" min="15" style="16" width="10.94"/>
    <col collapsed="false" customWidth="true" hidden="false" outlineLevel="0" max="16" min="16" style="16" width="8.15"/>
  </cols>
  <sheetData>
    <row r="1" customFormat="false" ht="12.8" hidden="false" customHeight="false" outlineLevel="0" collapsed="false">
      <c r="A1" s="25" t="s">
        <v>150</v>
      </c>
      <c r="B1" s="25" t="s">
        <v>151</v>
      </c>
      <c r="C1" s="26" t="s">
        <v>152</v>
      </c>
      <c r="D1" s="27" t="s">
        <v>3</v>
      </c>
      <c r="E1" s="27" t="s">
        <v>4</v>
      </c>
      <c r="F1" s="27" t="s">
        <v>7</v>
      </c>
      <c r="G1" s="27" t="s">
        <v>8</v>
      </c>
      <c r="H1" s="27" t="s">
        <v>23</v>
      </c>
      <c r="I1" s="27" t="s">
        <v>4</v>
      </c>
      <c r="J1" s="27" t="s">
        <v>7</v>
      </c>
      <c r="K1" s="27" t="s">
        <v>8</v>
      </c>
      <c r="L1" s="27" t="s">
        <v>23</v>
      </c>
      <c r="M1" s="28" t="s">
        <v>4</v>
      </c>
      <c r="N1" s="28" t="s">
        <v>7</v>
      </c>
      <c r="O1" s="28" t="s">
        <v>8</v>
      </c>
      <c r="P1" s="28" t="s">
        <v>23</v>
      </c>
    </row>
    <row r="2" customFormat="false" ht="12.8" hidden="false" customHeight="false" outlineLevel="0" collapsed="false">
      <c r="A2" s="29" t="n">
        <v>84</v>
      </c>
      <c r="B2" s="29" t="n">
        <v>63</v>
      </c>
      <c r="C2" s="29" t="n">
        <v>3</v>
      </c>
      <c r="D2" s="30" t="s">
        <v>24</v>
      </c>
      <c r="E2" s="29" t="n">
        <v>361</v>
      </c>
      <c r="F2" s="29" t="n">
        <v>126</v>
      </c>
      <c r="G2" s="29" t="n">
        <v>78</v>
      </c>
      <c r="H2" s="29" t="n">
        <v>565</v>
      </c>
      <c r="I2" s="29" t="n">
        <v>149</v>
      </c>
      <c r="J2" s="29" t="n">
        <v>80</v>
      </c>
      <c r="K2" s="29" t="n">
        <v>29</v>
      </c>
      <c r="L2" s="29" t="n">
        <v>258</v>
      </c>
      <c r="M2" s="31" t="n">
        <f aca="false">+I2/E2*100</f>
        <v>41.2742382271468</v>
      </c>
      <c r="N2" s="31" t="n">
        <f aca="false">+J2/F2*100</f>
        <v>63.4920634920635</v>
      </c>
      <c r="O2" s="31" t="n">
        <f aca="false">+K2/G2*100</f>
        <v>37.1794871794872</v>
      </c>
      <c r="P2" s="31" t="n">
        <f aca="false">+L2/H2*100</f>
        <v>45.6637168141593</v>
      </c>
    </row>
    <row r="3" customFormat="false" ht="12.8" hidden="false" customHeight="false" outlineLevel="0" collapsed="false">
      <c r="A3" s="32" t="n">
        <v>84</v>
      </c>
      <c r="B3" s="32" t="n">
        <v>63</v>
      </c>
      <c r="C3" s="32" t="n">
        <v>15</v>
      </c>
      <c r="D3" s="33" t="s">
        <v>25</v>
      </c>
      <c r="E3" s="32" t="n">
        <v>198</v>
      </c>
      <c r="F3" s="32"/>
      <c r="G3" s="32"/>
      <c r="H3" s="32" t="n">
        <v>198</v>
      </c>
      <c r="I3" s="32" t="n">
        <v>112</v>
      </c>
      <c r="J3" s="32"/>
      <c r="K3" s="32"/>
      <c r="L3" s="32" t="n">
        <v>112</v>
      </c>
      <c r="M3" s="34" t="n">
        <f aca="false">+I3/E3*100</f>
        <v>56.5656565656566</v>
      </c>
      <c r="N3" s="34"/>
      <c r="O3" s="34"/>
      <c r="P3" s="34" t="n">
        <f aca="false">+L3/H3*100</f>
        <v>56.5656565656566</v>
      </c>
    </row>
    <row r="4" customFormat="false" ht="12.8" hidden="false" customHeight="false" outlineLevel="0" collapsed="false">
      <c r="A4" s="29" t="n">
        <v>84</v>
      </c>
      <c r="B4" s="29" t="n">
        <v>63</v>
      </c>
      <c r="C4" s="29" t="n">
        <v>43</v>
      </c>
      <c r="D4" s="30" t="s">
        <v>26</v>
      </c>
      <c r="E4" s="29" t="n">
        <v>143</v>
      </c>
      <c r="F4" s="29"/>
      <c r="G4" s="29"/>
      <c r="H4" s="29" t="n">
        <v>143</v>
      </c>
      <c r="I4" s="29" t="n">
        <v>47</v>
      </c>
      <c r="J4" s="29"/>
      <c r="K4" s="29"/>
      <c r="L4" s="29" t="n">
        <v>47</v>
      </c>
      <c r="M4" s="31" t="n">
        <f aca="false">+I4/E4*100</f>
        <v>32.8671328671329</v>
      </c>
      <c r="N4" s="31"/>
      <c r="O4" s="31"/>
      <c r="P4" s="31" t="n">
        <f aca="false">+L4/H4*100</f>
        <v>32.8671328671329</v>
      </c>
    </row>
    <row r="5" customFormat="false" ht="12.8" hidden="false" customHeight="false" outlineLevel="0" collapsed="false">
      <c r="A5" s="32" t="n">
        <v>84</v>
      </c>
      <c r="B5" s="32" t="n">
        <v>63</v>
      </c>
      <c r="C5" s="35" t="n">
        <v>63</v>
      </c>
      <c r="D5" s="33" t="s">
        <v>27</v>
      </c>
      <c r="E5" s="32" t="n">
        <v>326</v>
      </c>
      <c r="F5" s="32" t="n">
        <v>301</v>
      </c>
      <c r="G5" s="32"/>
      <c r="H5" s="32" t="n">
        <v>627</v>
      </c>
      <c r="I5" s="32" t="n">
        <v>105</v>
      </c>
      <c r="J5" s="32" t="n">
        <v>98</v>
      </c>
      <c r="K5" s="32"/>
      <c r="L5" s="32" t="n">
        <v>203</v>
      </c>
      <c r="M5" s="34" t="n">
        <f aca="false">+I5/E5*100</f>
        <v>32.2085889570552</v>
      </c>
      <c r="N5" s="34" t="n">
        <f aca="false">+J5/F5*100</f>
        <v>32.5581395348837</v>
      </c>
      <c r="O5" s="34"/>
      <c r="P5" s="34" t="n">
        <f aca="false">+L5/H5*100</f>
        <v>32.3763955342903</v>
      </c>
    </row>
    <row r="6" customFormat="false" ht="12.8" hidden="false" customHeight="false" outlineLevel="0" collapsed="false">
      <c r="A6" s="29" t="n">
        <v>84</v>
      </c>
      <c r="B6" s="29" t="n">
        <v>38</v>
      </c>
      <c r="C6" s="29" t="n">
        <v>26</v>
      </c>
      <c r="D6" s="30" t="s">
        <v>28</v>
      </c>
      <c r="E6" s="29" t="n">
        <v>199</v>
      </c>
      <c r="F6" s="29" t="n">
        <v>161</v>
      </c>
      <c r="G6" s="29" t="n">
        <v>3</v>
      </c>
      <c r="H6" s="29" t="n">
        <v>363</v>
      </c>
      <c r="I6" s="29" t="n">
        <v>52</v>
      </c>
      <c r="J6" s="29" t="n">
        <v>57</v>
      </c>
      <c r="K6" s="29" t="n">
        <v>0</v>
      </c>
      <c r="L6" s="29" t="n">
        <v>109</v>
      </c>
      <c r="M6" s="31" t="n">
        <f aca="false">+I6/E6*100</f>
        <v>26.1306532663317</v>
      </c>
      <c r="N6" s="31" t="n">
        <f aca="false">+J6/F6*100</f>
        <v>35.4037267080745</v>
      </c>
      <c r="O6" s="31" t="n">
        <f aca="false">+K6/G6*100</f>
        <v>0</v>
      </c>
      <c r="P6" s="31" t="n">
        <f aca="false">+L6/H6*100</f>
        <v>30.0275482093664</v>
      </c>
    </row>
    <row r="7" customFormat="false" ht="12.8" hidden="false" customHeight="false" outlineLevel="0" collapsed="false">
      <c r="A7" s="32" t="n">
        <v>84</v>
      </c>
      <c r="B7" s="32" t="n">
        <v>38</v>
      </c>
      <c r="C7" s="35" t="n">
        <v>74</v>
      </c>
      <c r="D7" s="33" t="s">
        <v>29</v>
      </c>
      <c r="E7" s="32" t="n">
        <v>275</v>
      </c>
      <c r="F7" s="32" t="n">
        <v>268</v>
      </c>
      <c r="G7" s="32"/>
      <c r="H7" s="32" t="n">
        <v>543</v>
      </c>
      <c r="I7" s="32" t="n">
        <v>89</v>
      </c>
      <c r="J7" s="32" t="n">
        <v>74</v>
      </c>
      <c r="K7" s="32"/>
      <c r="L7" s="32" t="n">
        <v>163</v>
      </c>
      <c r="M7" s="34" t="n">
        <f aca="false">+I7/E7*100</f>
        <v>32.3636363636364</v>
      </c>
      <c r="N7" s="34" t="n">
        <f aca="false">+J7/F7*100</f>
        <v>27.6119402985075</v>
      </c>
      <c r="O7" s="34"/>
      <c r="P7" s="34" t="n">
        <f aca="false">+L7/H7*100</f>
        <v>30.0184162062615</v>
      </c>
    </row>
    <row r="8" customFormat="false" ht="12.8" hidden="false" customHeight="false" outlineLevel="0" collapsed="false">
      <c r="A8" s="29" t="n">
        <v>84</v>
      </c>
      <c r="B8" s="29" t="n">
        <v>38</v>
      </c>
      <c r="C8" s="29" t="n">
        <v>38</v>
      </c>
      <c r="D8" s="30" t="s">
        <v>30</v>
      </c>
      <c r="E8" s="29" t="n">
        <v>418</v>
      </c>
      <c r="F8" s="29" t="n">
        <v>273</v>
      </c>
      <c r="G8" s="29" t="n">
        <v>155</v>
      </c>
      <c r="H8" s="29" t="n">
        <v>846</v>
      </c>
      <c r="I8" s="29" t="n">
        <v>105</v>
      </c>
      <c r="J8" s="29" t="n">
        <v>105</v>
      </c>
      <c r="K8" s="29" t="n">
        <v>84</v>
      </c>
      <c r="L8" s="29" t="n">
        <v>294</v>
      </c>
      <c r="M8" s="31" t="n">
        <f aca="false">+I8/E8*100</f>
        <v>25.1196172248804</v>
      </c>
      <c r="N8" s="31" t="n">
        <f aca="false">+J8/F8*100</f>
        <v>38.4615384615385</v>
      </c>
      <c r="O8" s="31" t="n">
        <f aca="false">+K8/G8*100</f>
        <v>54.1935483870968</v>
      </c>
      <c r="P8" s="31" t="n">
        <f aca="false">+L8/H8*100</f>
        <v>34.7517730496454</v>
      </c>
    </row>
    <row r="9" customFormat="false" ht="12.8" hidden="false" customHeight="false" outlineLevel="0" collapsed="false">
      <c r="A9" s="32" t="n">
        <v>84</v>
      </c>
      <c r="B9" s="32" t="n">
        <v>38</v>
      </c>
      <c r="C9" s="32" t="n">
        <v>73</v>
      </c>
      <c r="D9" s="33" t="s">
        <v>31</v>
      </c>
      <c r="E9" s="32" t="n">
        <v>200</v>
      </c>
      <c r="F9" s="32" t="n">
        <v>175</v>
      </c>
      <c r="G9" s="32" t="n">
        <v>54</v>
      </c>
      <c r="H9" s="32" t="n">
        <v>429</v>
      </c>
      <c r="I9" s="32" t="n">
        <v>65</v>
      </c>
      <c r="J9" s="32" t="n">
        <v>99</v>
      </c>
      <c r="K9" s="32" t="n">
        <v>39</v>
      </c>
      <c r="L9" s="32" t="n">
        <v>203</v>
      </c>
      <c r="M9" s="34" t="n">
        <f aca="false">+I9/E9*100</f>
        <v>32.5</v>
      </c>
      <c r="N9" s="34" t="n">
        <f aca="false">+J9/F9*100</f>
        <v>56.5714285714286</v>
      </c>
      <c r="O9" s="34" t="n">
        <f aca="false">+K9/G9*100</f>
        <v>72.2222222222222</v>
      </c>
      <c r="P9" s="34" t="n">
        <f aca="false">+L9/H9*100</f>
        <v>47.3193473193473</v>
      </c>
    </row>
    <row r="10" customFormat="false" ht="12.8" hidden="false" customHeight="false" outlineLevel="0" collapsed="false">
      <c r="A10" s="29" t="n">
        <v>84</v>
      </c>
      <c r="B10" s="29" t="n">
        <v>69</v>
      </c>
      <c r="C10" s="29" t="n">
        <v>1</v>
      </c>
      <c r="D10" s="30" t="s">
        <v>32</v>
      </c>
      <c r="E10" s="29" t="n">
        <v>261</v>
      </c>
      <c r="F10" s="29" t="n">
        <v>432</v>
      </c>
      <c r="G10" s="29" t="n">
        <v>79</v>
      </c>
      <c r="H10" s="29" t="n">
        <v>772</v>
      </c>
      <c r="I10" s="29" t="n">
        <v>65</v>
      </c>
      <c r="J10" s="29" t="n">
        <v>155</v>
      </c>
      <c r="K10" s="29" t="n">
        <v>38</v>
      </c>
      <c r="L10" s="29" t="n">
        <v>258</v>
      </c>
      <c r="M10" s="31" t="n">
        <f aca="false">+I10/E10*100</f>
        <v>24.904214559387</v>
      </c>
      <c r="N10" s="31" t="n">
        <f aca="false">+J10/F10*100</f>
        <v>35.8796296296296</v>
      </c>
      <c r="O10" s="31" t="n">
        <f aca="false">+K10/G10*100</f>
        <v>48.1012658227848</v>
      </c>
      <c r="P10" s="31" t="n">
        <f aca="false">+L10/H10*100</f>
        <v>33.419689119171</v>
      </c>
    </row>
    <row r="11" customFormat="false" ht="12.8" hidden="false" customHeight="false" outlineLevel="0" collapsed="false">
      <c r="A11" s="32" t="n">
        <v>84</v>
      </c>
      <c r="B11" s="32" t="n">
        <v>69</v>
      </c>
      <c r="C11" s="35" t="n">
        <v>7</v>
      </c>
      <c r="D11" s="33" t="s">
        <v>33</v>
      </c>
      <c r="E11" s="32" t="n">
        <v>173</v>
      </c>
      <c r="F11" s="32" t="n">
        <v>22</v>
      </c>
      <c r="G11" s="32"/>
      <c r="H11" s="32" t="n">
        <v>195</v>
      </c>
      <c r="I11" s="32" t="n">
        <v>63</v>
      </c>
      <c r="J11" s="32" t="n">
        <v>2</v>
      </c>
      <c r="K11" s="32"/>
      <c r="L11" s="32" t="n">
        <v>65</v>
      </c>
      <c r="M11" s="34" t="n">
        <f aca="false">+I11/E11*100</f>
        <v>36.4161849710983</v>
      </c>
      <c r="N11" s="34" t="n">
        <f aca="false">+J11/F11*100</f>
        <v>9.09090909090909</v>
      </c>
      <c r="O11" s="34"/>
      <c r="P11" s="34" t="n">
        <f aca="false">+L11/H11*100</f>
        <v>33.3333333333333</v>
      </c>
    </row>
    <row r="12" customFormat="false" ht="12.8" hidden="false" customHeight="false" outlineLevel="0" collapsed="false">
      <c r="A12" s="29" t="n">
        <v>84</v>
      </c>
      <c r="B12" s="29" t="n">
        <v>69</v>
      </c>
      <c r="C12" s="36" t="n">
        <v>42</v>
      </c>
      <c r="D12" s="30" t="s">
        <v>34</v>
      </c>
      <c r="E12" s="29" t="n">
        <v>483</v>
      </c>
      <c r="F12" s="29" t="n">
        <v>386</v>
      </c>
      <c r="G12" s="29"/>
      <c r="H12" s="29" t="n">
        <v>869</v>
      </c>
      <c r="I12" s="29" t="n">
        <v>78</v>
      </c>
      <c r="J12" s="29" t="n">
        <v>130</v>
      </c>
      <c r="K12" s="29"/>
      <c r="L12" s="29" t="n">
        <v>208</v>
      </c>
      <c r="M12" s="31" t="n">
        <f aca="false">+I12/E12*100</f>
        <v>16.1490683229814</v>
      </c>
      <c r="N12" s="31" t="n">
        <f aca="false">+J12/F12*100</f>
        <v>33.6787564766839</v>
      </c>
      <c r="O12" s="31"/>
      <c r="P12" s="31" t="n">
        <f aca="false">+L12/H12*100</f>
        <v>23.9355581127733</v>
      </c>
    </row>
    <row r="13" customFormat="false" ht="12.8" hidden="false" customHeight="false" outlineLevel="0" collapsed="false">
      <c r="A13" s="32" t="n">
        <v>84</v>
      </c>
      <c r="B13" s="32" t="n">
        <v>69</v>
      </c>
      <c r="C13" s="32" t="n">
        <v>69</v>
      </c>
      <c r="D13" s="33" t="s">
        <v>35</v>
      </c>
      <c r="E13" s="32" t="n">
        <v>556</v>
      </c>
      <c r="F13" s="32" t="n">
        <v>219</v>
      </c>
      <c r="G13" s="32" t="n">
        <v>77</v>
      </c>
      <c r="H13" s="32" t="n">
        <v>852</v>
      </c>
      <c r="I13" s="32" t="n">
        <v>170</v>
      </c>
      <c r="J13" s="32" t="n">
        <v>42</v>
      </c>
      <c r="K13" s="32" t="n">
        <v>34</v>
      </c>
      <c r="L13" s="32" t="n">
        <v>246</v>
      </c>
      <c r="M13" s="34" t="n">
        <f aca="false">+I13/E13*100</f>
        <v>30.5755395683453</v>
      </c>
      <c r="N13" s="34" t="n">
        <f aca="false">+J13/F13*100</f>
        <v>19.1780821917808</v>
      </c>
      <c r="O13" s="34" t="n">
        <f aca="false">+K13/G13*100</f>
        <v>44.1558441558442</v>
      </c>
      <c r="P13" s="34" t="n">
        <f aca="false">+L13/H13*100</f>
        <v>28.8732394366197</v>
      </c>
    </row>
    <row r="14" customFormat="false" ht="12.8" hidden="false" customHeight="false" outlineLevel="0" collapsed="false">
      <c r="A14" s="29" t="n">
        <v>27</v>
      </c>
      <c r="B14" s="29" t="n">
        <v>25</v>
      </c>
      <c r="C14" s="29" t="n">
        <v>25</v>
      </c>
      <c r="D14" s="30" t="s">
        <v>36</v>
      </c>
      <c r="E14" s="29" t="n">
        <v>308</v>
      </c>
      <c r="F14" s="29" t="n">
        <v>375</v>
      </c>
      <c r="G14" s="29" t="n">
        <v>206</v>
      </c>
      <c r="H14" s="29" t="n">
        <v>889</v>
      </c>
      <c r="I14" s="29" t="n">
        <v>108</v>
      </c>
      <c r="J14" s="29" t="n">
        <v>178</v>
      </c>
      <c r="K14" s="29" t="n">
        <v>160</v>
      </c>
      <c r="L14" s="29" t="n">
        <v>446</v>
      </c>
      <c r="M14" s="31" t="n">
        <f aca="false">+I14/E14*100</f>
        <v>35.0649350649351</v>
      </c>
      <c r="N14" s="31" t="n">
        <f aca="false">+J14/F14*100</f>
        <v>47.4666666666667</v>
      </c>
      <c r="O14" s="31" t="n">
        <f aca="false">+K14/G14*100</f>
        <v>77.6699029126214</v>
      </c>
      <c r="P14" s="31" t="n">
        <f aca="false">+L14/H14*100</f>
        <v>50.1687289088864</v>
      </c>
    </row>
    <row r="15" customFormat="false" ht="12.8" hidden="false" customHeight="false" outlineLevel="0" collapsed="false">
      <c r="A15" s="32" t="n">
        <v>27</v>
      </c>
      <c r="B15" s="32" t="n">
        <v>25</v>
      </c>
      <c r="C15" s="35" t="n">
        <v>70</v>
      </c>
      <c r="D15" s="33" t="s">
        <v>37</v>
      </c>
      <c r="E15" s="32" t="n">
        <v>182</v>
      </c>
      <c r="F15" s="32" t="n">
        <v>63</v>
      </c>
      <c r="G15" s="32"/>
      <c r="H15" s="32" t="n">
        <v>245</v>
      </c>
      <c r="I15" s="32" t="n">
        <v>90</v>
      </c>
      <c r="J15" s="32" t="n">
        <v>55</v>
      </c>
      <c r="K15" s="32"/>
      <c r="L15" s="32" t="n">
        <v>145</v>
      </c>
      <c r="M15" s="34" t="n">
        <f aca="false">+I15/E15*100</f>
        <v>49.4505494505495</v>
      </c>
      <c r="N15" s="34" t="n">
        <f aca="false">+J15/F15*100</f>
        <v>87.3015873015873</v>
      </c>
      <c r="O15" s="34"/>
      <c r="P15" s="34" t="n">
        <f aca="false">+L15/H15*100</f>
        <v>59.1836734693878</v>
      </c>
    </row>
    <row r="16" customFormat="false" ht="12.8" hidden="false" customHeight="false" outlineLevel="0" collapsed="false">
      <c r="A16" s="29" t="n">
        <v>27</v>
      </c>
      <c r="B16" s="29" t="n">
        <v>25</v>
      </c>
      <c r="C16" s="36" t="n">
        <v>39</v>
      </c>
      <c r="D16" s="30" t="s">
        <v>38</v>
      </c>
      <c r="E16" s="29" t="n">
        <v>239</v>
      </c>
      <c r="F16" s="29" t="n">
        <v>69</v>
      </c>
      <c r="G16" s="29"/>
      <c r="H16" s="29" t="n">
        <v>308</v>
      </c>
      <c r="I16" s="29" t="n">
        <v>166</v>
      </c>
      <c r="J16" s="29" t="n">
        <v>30</v>
      </c>
      <c r="K16" s="29"/>
      <c r="L16" s="29" t="n">
        <v>196</v>
      </c>
      <c r="M16" s="31" t="n">
        <f aca="false">+I16/E16*100</f>
        <v>69.4560669456067</v>
      </c>
      <c r="N16" s="31" t="n">
        <f aca="false">+J16/F16*100</f>
        <v>43.4782608695652</v>
      </c>
      <c r="O16" s="31"/>
      <c r="P16" s="31" t="n">
        <f aca="false">+L16/H16*100</f>
        <v>63.6363636363636</v>
      </c>
    </row>
    <row r="17" customFormat="false" ht="12.8" hidden="false" customHeight="false" outlineLevel="0" collapsed="false">
      <c r="A17" s="32" t="n">
        <v>27</v>
      </c>
      <c r="B17" s="32" t="n">
        <v>25</v>
      </c>
      <c r="C17" s="35" t="n">
        <v>90</v>
      </c>
      <c r="D17" s="33" t="s">
        <v>39</v>
      </c>
      <c r="E17" s="32" t="n">
        <v>185</v>
      </c>
      <c r="F17" s="32" t="n">
        <v>67</v>
      </c>
      <c r="G17" s="32"/>
      <c r="H17" s="32" t="n">
        <v>252</v>
      </c>
      <c r="I17" s="32" t="n">
        <v>81</v>
      </c>
      <c r="J17" s="32" t="n">
        <v>27</v>
      </c>
      <c r="K17" s="32"/>
      <c r="L17" s="32" t="n">
        <v>108</v>
      </c>
      <c r="M17" s="34" t="n">
        <f aca="false">+I17/E17*100</f>
        <v>43.7837837837838</v>
      </c>
      <c r="N17" s="34" t="n">
        <f aca="false">+J17/F17*100</f>
        <v>40.2985074626866</v>
      </c>
      <c r="O17" s="34"/>
      <c r="P17" s="34" t="n">
        <f aca="false">+L17/H17*100</f>
        <v>42.8571428571429</v>
      </c>
    </row>
    <row r="18" customFormat="false" ht="12.8" hidden="false" customHeight="false" outlineLevel="0" collapsed="false">
      <c r="A18" s="29" t="n">
        <v>27</v>
      </c>
      <c r="B18" s="29" t="n">
        <v>21</v>
      </c>
      <c r="C18" s="36" t="n">
        <v>21</v>
      </c>
      <c r="D18" s="30" t="s">
        <v>40</v>
      </c>
      <c r="E18" s="29" t="n">
        <v>590</v>
      </c>
      <c r="F18" s="29" t="n">
        <v>289</v>
      </c>
      <c r="G18" s="29"/>
      <c r="H18" s="29" t="n">
        <v>879</v>
      </c>
      <c r="I18" s="29" t="n">
        <v>228</v>
      </c>
      <c r="J18" s="29" t="n">
        <v>199</v>
      </c>
      <c r="K18" s="29"/>
      <c r="L18" s="29" t="n">
        <v>427</v>
      </c>
      <c r="M18" s="31" t="n">
        <f aca="false">+I18/E18*100</f>
        <v>38.6440677966102</v>
      </c>
      <c r="N18" s="31" t="n">
        <f aca="false">+J18/F18*100</f>
        <v>68.8581314878893</v>
      </c>
      <c r="O18" s="31"/>
      <c r="P18" s="31" t="n">
        <f aca="false">+L18/H18*100</f>
        <v>48.5779294653015</v>
      </c>
    </row>
    <row r="19" customFormat="false" ht="12.8" hidden="false" customHeight="false" outlineLevel="0" collapsed="false">
      <c r="A19" s="32" t="n">
        <v>27</v>
      </c>
      <c r="B19" s="32" t="n">
        <v>21</v>
      </c>
      <c r="C19" s="35" t="n">
        <v>58</v>
      </c>
      <c r="D19" s="33" t="s">
        <v>41</v>
      </c>
      <c r="E19" s="32" t="n">
        <v>262</v>
      </c>
      <c r="F19" s="32" t="n">
        <v>52</v>
      </c>
      <c r="G19" s="32"/>
      <c r="H19" s="32" t="n">
        <v>314</v>
      </c>
      <c r="I19" s="32" t="n">
        <v>128</v>
      </c>
      <c r="J19" s="32" t="n">
        <v>28</v>
      </c>
      <c r="K19" s="32"/>
      <c r="L19" s="32" t="n">
        <v>156</v>
      </c>
      <c r="M19" s="34" t="n">
        <f aca="false">+I19/E19*100</f>
        <v>48.8549618320611</v>
      </c>
      <c r="N19" s="34" t="n">
        <f aca="false">+J19/F19*100</f>
        <v>53.8461538461539</v>
      </c>
      <c r="O19" s="34"/>
      <c r="P19" s="34" t="n">
        <f aca="false">+L19/H19*100</f>
        <v>49.6815286624204</v>
      </c>
    </row>
    <row r="20" customFormat="false" ht="12.8" hidden="false" customHeight="false" outlineLevel="0" collapsed="false">
      <c r="A20" s="29" t="n">
        <v>27</v>
      </c>
      <c r="B20" s="29" t="n">
        <v>71</v>
      </c>
      <c r="C20" s="29" t="n">
        <v>71</v>
      </c>
      <c r="D20" s="30" t="s">
        <v>42</v>
      </c>
      <c r="E20" s="29" t="n">
        <v>285</v>
      </c>
      <c r="F20" s="29" t="n">
        <v>199</v>
      </c>
      <c r="G20" s="29" t="n">
        <v>78</v>
      </c>
      <c r="H20" s="29" t="n">
        <v>562</v>
      </c>
      <c r="I20" s="29" t="n">
        <v>140</v>
      </c>
      <c r="J20" s="29" t="n">
        <v>71</v>
      </c>
      <c r="K20" s="29" t="n">
        <v>24</v>
      </c>
      <c r="L20" s="29" t="n">
        <v>235</v>
      </c>
      <c r="M20" s="31" t="n">
        <f aca="false">+I20/E20*100</f>
        <v>49.1228070175439</v>
      </c>
      <c r="N20" s="31" t="n">
        <f aca="false">+J20/F20*100</f>
        <v>35.678391959799</v>
      </c>
      <c r="O20" s="31" t="n">
        <f aca="false">+K20/G20*100</f>
        <v>30.7692307692308</v>
      </c>
      <c r="P20" s="31" t="n">
        <f aca="false">+L20/H20*100</f>
        <v>41.8149466192171</v>
      </c>
    </row>
    <row r="21" customFormat="false" ht="12.8" hidden="false" customHeight="false" outlineLevel="0" collapsed="false">
      <c r="A21" s="32" t="n">
        <v>27</v>
      </c>
      <c r="B21" s="32" t="n">
        <v>21</v>
      </c>
      <c r="C21" s="32" t="n">
        <v>89</v>
      </c>
      <c r="D21" s="33" t="s">
        <v>43</v>
      </c>
      <c r="E21" s="32" t="n">
        <v>456</v>
      </c>
      <c r="F21" s="32"/>
      <c r="G21" s="32" t="n">
        <v>66</v>
      </c>
      <c r="H21" s="32" t="n">
        <v>522</v>
      </c>
      <c r="I21" s="32" t="n">
        <v>269</v>
      </c>
      <c r="J21" s="32"/>
      <c r="K21" s="32" t="n">
        <v>55</v>
      </c>
      <c r="L21" s="32" t="n">
        <v>324</v>
      </c>
      <c r="M21" s="34" t="n">
        <f aca="false">+I21/E21*100</f>
        <v>58.9912280701754</v>
      </c>
      <c r="N21" s="34"/>
      <c r="O21" s="34" t="n">
        <f aca="false">+K21/G21*100</f>
        <v>83.3333333333333</v>
      </c>
      <c r="P21" s="34" t="n">
        <f aca="false">+L21/H21*100</f>
        <v>62.0689655172414</v>
      </c>
    </row>
    <row r="22" customFormat="false" ht="12.8" hidden="false" customHeight="false" outlineLevel="0" collapsed="false">
      <c r="A22" s="29" t="n">
        <v>53</v>
      </c>
      <c r="B22" s="29" t="n">
        <v>35</v>
      </c>
      <c r="C22" s="36" t="n">
        <v>22</v>
      </c>
      <c r="D22" s="30" t="s">
        <v>44</v>
      </c>
      <c r="E22" s="29" t="n">
        <v>320</v>
      </c>
      <c r="F22" s="29" t="n">
        <v>210</v>
      </c>
      <c r="G22" s="29"/>
      <c r="H22" s="29" t="n">
        <v>530</v>
      </c>
      <c r="I22" s="29" t="n">
        <v>142</v>
      </c>
      <c r="J22" s="29" t="n">
        <v>124</v>
      </c>
      <c r="K22" s="29"/>
      <c r="L22" s="29" t="n">
        <v>266</v>
      </c>
      <c r="M22" s="31" t="n">
        <f aca="false">+I22/E22*100</f>
        <v>44.375</v>
      </c>
      <c r="N22" s="31" t="n">
        <f aca="false">+J22/F22*100</f>
        <v>59.0476190476191</v>
      </c>
      <c r="O22" s="31"/>
      <c r="P22" s="31" t="n">
        <f aca="false">+L22/H22*100</f>
        <v>50.188679245283</v>
      </c>
    </row>
    <row r="23" customFormat="false" ht="12.8" hidden="false" customHeight="false" outlineLevel="0" collapsed="false">
      <c r="A23" s="32" t="n">
        <v>53</v>
      </c>
      <c r="B23" s="32" t="n">
        <v>35</v>
      </c>
      <c r="C23" s="32" t="n">
        <v>29</v>
      </c>
      <c r="D23" s="33" t="s">
        <v>45</v>
      </c>
      <c r="E23" s="32" t="n">
        <v>321</v>
      </c>
      <c r="F23" s="32" t="n">
        <v>218</v>
      </c>
      <c r="G23" s="32" t="n">
        <v>97</v>
      </c>
      <c r="H23" s="32" t="n">
        <v>636</v>
      </c>
      <c r="I23" s="32" t="n">
        <v>181</v>
      </c>
      <c r="J23" s="32" t="n">
        <v>134</v>
      </c>
      <c r="K23" s="32" t="n">
        <v>70</v>
      </c>
      <c r="L23" s="32" t="n">
        <v>385</v>
      </c>
      <c r="M23" s="34" t="n">
        <f aca="false">+I23/E23*100</f>
        <v>56.386292834891</v>
      </c>
      <c r="N23" s="34" t="n">
        <f aca="false">+J23/F23*100</f>
        <v>61.4678899082569</v>
      </c>
      <c r="O23" s="34" t="n">
        <f aca="false">+K23/G23*100</f>
        <v>72.1649484536083</v>
      </c>
      <c r="P23" s="34" t="n">
        <f aca="false">+L23/H23*100</f>
        <v>60.5345911949686</v>
      </c>
    </row>
    <row r="24" customFormat="false" ht="12.8" hidden="false" customHeight="false" outlineLevel="0" collapsed="false">
      <c r="A24" s="29" t="n">
        <v>53</v>
      </c>
      <c r="B24" s="29" t="n">
        <v>35</v>
      </c>
      <c r="C24" s="29" t="n">
        <v>25</v>
      </c>
      <c r="D24" s="30" t="s">
        <v>46</v>
      </c>
      <c r="E24" s="29" t="n">
        <v>459</v>
      </c>
      <c r="F24" s="29" t="n">
        <v>174</v>
      </c>
      <c r="G24" s="29" t="n">
        <v>53</v>
      </c>
      <c r="H24" s="29" t="n">
        <v>686</v>
      </c>
      <c r="I24" s="29" t="n">
        <v>196</v>
      </c>
      <c r="J24" s="29" t="n">
        <v>87</v>
      </c>
      <c r="K24" s="29" t="n">
        <v>9</v>
      </c>
      <c r="L24" s="29" t="n">
        <v>292</v>
      </c>
      <c r="M24" s="31" t="n">
        <f aca="false">+I24/E24*100</f>
        <v>42.7015250544662</v>
      </c>
      <c r="N24" s="31" t="n">
        <f aca="false">+J24/F24*100</f>
        <v>50</v>
      </c>
      <c r="O24" s="31" t="n">
        <f aca="false">+K24/G24*100</f>
        <v>16.9811320754717</v>
      </c>
      <c r="P24" s="31" t="n">
        <f aca="false">+L24/H24*100</f>
        <v>42.5655976676385</v>
      </c>
    </row>
    <row r="25" customFormat="false" ht="12.8" hidden="false" customHeight="false" outlineLevel="0" collapsed="false">
      <c r="A25" s="32" t="n">
        <v>53</v>
      </c>
      <c r="B25" s="32" t="n">
        <v>35</v>
      </c>
      <c r="C25" s="32" t="n">
        <v>56</v>
      </c>
      <c r="D25" s="33" t="s">
        <v>47</v>
      </c>
      <c r="E25" s="32" t="n">
        <v>353</v>
      </c>
      <c r="F25" s="32" t="n">
        <v>256</v>
      </c>
      <c r="G25" s="32" t="n">
        <v>32</v>
      </c>
      <c r="H25" s="32" t="n">
        <v>641</v>
      </c>
      <c r="I25" s="32" t="n">
        <v>167</v>
      </c>
      <c r="J25" s="32" t="n">
        <v>142</v>
      </c>
      <c r="K25" s="32" t="n">
        <v>10</v>
      </c>
      <c r="L25" s="32" t="n">
        <v>319</v>
      </c>
      <c r="M25" s="34" t="n">
        <f aca="false">+I25/E25*100</f>
        <v>47.3087818696884</v>
      </c>
      <c r="N25" s="34" t="n">
        <f aca="false">+J25/F25*100</f>
        <v>55.46875</v>
      </c>
      <c r="O25" s="34" t="n">
        <f aca="false">+K25/G25*100</f>
        <v>31.25</v>
      </c>
      <c r="P25" s="34" t="n">
        <f aca="false">+L25/H25*100</f>
        <v>49.7659906396256</v>
      </c>
    </row>
    <row r="26" customFormat="false" ht="12.8" hidden="false" customHeight="false" outlineLevel="0" collapsed="false">
      <c r="A26" s="29" t="n">
        <v>24</v>
      </c>
      <c r="B26" s="29" t="n">
        <v>45</v>
      </c>
      <c r="C26" s="29" t="n">
        <v>18</v>
      </c>
      <c r="D26" s="30" t="s">
        <v>48</v>
      </c>
      <c r="E26" s="29" t="n">
        <v>345</v>
      </c>
      <c r="F26" s="29" t="n">
        <v>54</v>
      </c>
      <c r="G26" s="29" t="n">
        <v>80</v>
      </c>
      <c r="H26" s="29" t="n">
        <v>479</v>
      </c>
      <c r="I26" s="29" t="n">
        <v>156</v>
      </c>
      <c r="J26" s="29" t="n">
        <v>48</v>
      </c>
      <c r="K26" s="29" t="n">
        <v>80</v>
      </c>
      <c r="L26" s="29" t="n">
        <v>284</v>
      </c>
      <c r="M26" s="31" t="n">
        <f aca="false">+I26/E26*100</f>
        <v>45.2173913043478</v>
      </c>
      <c r="N26" s="31" t="n">
        <f aca="false">+J26/F26*100</f>
        <v>88.8888888888889</v>
      </c>
      <c r="O26" s="31" t="n">
        <f aca="false">+K26/G26*100</f>
        <v>100</v>
      </c>
      <c r="P26" s="31" t="n">
        <f aca="false">+L26/H26*100</f>
        <v>59.2901878914405</v>
      </c>
    </row>
    <row r="27" customFormat="false" ht="12.8" hidden="false" customHeight="false" outlineLevel="0" collapsed="false">
      <c r="A27" s="32" t="n">
        <v>24</v>
      </c>
      <c r="B27" s="32" t="n">
        <v>45</v>
      </c>
      <c r="C27" s="35" t="n">
        <v>28</v>
      </c>
      <c r="D27" s="33" t="s">
        <v>49</v>
      </c>
      <c r="E27" s="32" t="n">
        <v>309</v>
      </c>
      <c r="F27" s="32" t="n">
        <v>150</v>
      </c>
      <c r="G27" s="32"/>
      <c r="H27" s="32" t="n">
        <v>459</v>
      </c>
      <c r="I27" s="32" t="n">
        <v>119</v>
      </c>
      <c r="J27" s="32" t="n">
        <v>79</v>
      </c>
      <c r="K27" s="32"/>
      <c r="L27" s="32" t="n">
        <v>198</v>
      </c>
      <c r="M27" s="34" t="n">
        <f aca="false">+I27/E27*100</f>
        <v>38.5113268608414</v>
      </c>
      <c r="N27" s="34" t="n">
        <f aca="false">+J27/F27*100</f>
        <v>52.6666666666667</v>
      </c>
      <c r="O27" s="34"/>
      <c r="P27" s="34" t="n">
        <f aca="false">+L27/H27*100</f>
        <v>43.1372549019608</v>
      </c>
    </row>
    <row r="28" customFormat="false" ht="12.8" hidden="false" customHeight="false" outlineLevel="0" collapsed="false">
      <c r="A28" s="29" t="n">
        <v>24</v>
      </c>
      <c r="B28" s="29" t="n">
        <v>45</v>
      </c>
      <c r="C28" s="36" t="n">
        <v>36</v>
      </c>
      <c r="D28" s="30" t="s">
        <v>50</v>
      </c>
      <c r="E28" s="29" t="n">
        <v>227</v>
      </c>
      <c r="F28" s="29" t="n">
        <v>89</v>
      </c>
      <c r="G28" s="29"/>
      <c r="H28" s="29" t="n">
        <v>316</v>
      </c>
      <c r="I28" s="29" t="n">
        <v>47</v>
      </c>
      <c r="J28" s="29" t="n">
        <v>72</v>
      </c>
      <c r="K28" s="29"/>
      <c r="L28" s="29" t="n">
        <v>119</v>
      </c>
      <c r="M28" s="31" t="n">
        <f aca="false">+I28/E28*100</f>
        <v>20.704845814978</v>
      </c>
      <c r="N28" s="31" t="n">
        <f aca="false">+J28/F28*100</f>
        <v>80.8988764044944</v>
      </c>
      <c r="O28" s="31"/>
      <c r="P28" s="31" t="n">
        <f aca="false">+L28/H28*100</f>
        <v>37.6582278481013</v>
      </c>
    </row>
    <row r="29" customFormat="false" ht="12.8" hidden="false" customHeight="false" outlineLevel="0" collapsed="false">
      <c r="A29" s="32" t="n">
        <v>24</v>
      </c>
      <c r="B29" s="32" t="n">
        <v>45</v>
      </c>
      <c r="C29" s="35" t="n">
        <v>37</v>
      </c>
      <c r="D29" s="33" t="s">
        <v>51</v>
      </c>
      <c r="E29" s="32" t="n">
        <v>173</v>
      </c>
      <c r="F29" s="32" t="n">
        <v>164</v>
      </c>
      <c r="G29" s="32"/>
      <c r="H29" s="32" t="n">
        <v>337</v>
      </c>
      <c r="I29" s="32" t="n">
        <v>50</v>
      </c>
      <c r="J29" s="32" t="n">
        <v>52</v>
      </c>
      <c r="K29" s="32"/>
      <c r="L29" s="32" t="n">
        <v>102</v>
      </c>
      <c r="M29" s="34" t="n">
        <f aca="false">+I29/E29*100</f>
        <v>28.9017341040462</v>
      </c>
      <c r="N29" s="34" t="n">
        <f aca="false">+J29/F29*100</f>
        <v>31.7073170731707</v>
      </c>
      <c r="O29" s="34"/>
      <c r="P29" s="34" t="n">
        <f aca="false">+L29/H29*100</f>
        <v>30.2670623145401</v>
      </c>
    </row>
    <row r="30" customFormat="false" ht="12.8" hidden="false" customHeight="false" outlineLevel="0" collapsed="false">
      <c r="A30" s="29" t="n">
        <v>24</v>
      </c>
      <c r="B30" s="29" t="n">
        <v>45</v>
      </c>
      <c r="C30" s="29" t="n">
        <v>45</v>
      </c>
      <c r="D30" s="30" t="s">
        <v>52</v>
      </c>
      <c r="E30" s="29" t="n">
        <v>475</v>
      </c>
      <c r="F30" s="29" t="n">
        <v>186</v>
      </c>
      <c r="G30" s="29" t="n">
        <v>82</v>
      </c>
      <c r="H30" s="29" t="n">
        <v>743</v>
      </c>
      <c r="I30" s="29" t="n">
        <v>219</v>
      </c>
      <c r="J30" s="29" t="n">
        <v>104</v>
      </c>
      <c r="K30" s="29" t="n">
        <v>41</v>
      </c>
      <c r="L30" s="29" t="n">
        <v>364</v>
      </c>
      <c r="M30" s="31" t="n">
        <f aca="false">+I30/E30*100</f>
        <v>46.1052631578947</v>
      </c>
      <c r="N30" s="31" t="n">
        <f aca="false">+J30/F30*100</f>
        <v>55.9139784946237</v>
      </c>
      <c r="O30" s="31" t="n">
        <f aca="false">+K30/G30*100</f>
        <v>50</v>
      </c>
      <c r="P30" s="31" t="n">
        <f aca="false">+L30/H30*100</f>
        <v>48.9905787348587</v>
      </c>
    </row>
    <row r="31" customFormat="false" ht="12.8" hidden="false" customHeight="false" outlineLevel="0" collapsed="false">
      <c r="A31" s="32" t="n">
        <v>24</v>
      </c>
      <c r="B31" s="32" t="n">
        <v>45</v>
      </c>
      <c r="C31" s="35" t="n">
        <v>41</v>
      </c>
      <c r="D31" s="33" t="s">
        <v>53</v>
      </c>
      <c r="E31" s="32" t="n">
        <v>346</v>
      </c>
      <c r="F31" s="32" t="n">
        <v>83</v>
      </c>
      <c r="G31" s="32"/>
      <c r="H31" s="32" t="n">
        <v>429</v>
      </c>
      <c r="I31" s="32" t="n">
        <v>195</v>
      </c>
      <c r="J31" s="32" t="n">
        <v>30</v>
      </c>
      <c r="K31" s="32"/>
      <c r="L31" s="32" t="n">
        <v>225</v>
      </c>
      <c r="M31" s="34" t="n">
        <f aca="false">+I31/E31*100</f>
        <v>56.3583815028902</v>
      </c>
      <c r="N31" s="34" t="n">
        <f aca="false">+J31/F31*100</f>
        <v>36.144578313253</v>
      </c>
      <c r="O31" s="34"/>
      <c r="P31" s="34" t="n">
        <f aca="false">+L31/H31*100</f>
        <v>52.4475524475525</v>
      </c>
    </row>
    <row r="32" customFormat="false" ht="12.8" hidden="false" customHeight="false" outlineLevel="0" collapsed="false">
      <c r="A32" s="29" t="n">
        <v>44</v>
      </c>
      <c r="B32" s="29" t="n">
        <v>57</v>
      </c>
      <c r="C32" s="29" t="n">
        <v>54</v>
      </c>
      <c r="D32" s="30" t="s">
        <v>54</v>
      </c>
      <c r="E32" s="29" t="n">
        <v>453</v>
      </c>
      <c r="F32" s="29" t="n">
        <v>523</v>
      </c>
      <c r="G32" s="29" t="n">
        <v>74</v>
      </c>
      <c r="H32" s="29" t="n">
        <v>1050</v>
      </c>
      <c r="I32" s="29" t="n">
        <v>111</v>
      </c>
      <c r="J32" s="29" t="n">
        <v>169</v>
      </c>
      <c r="K32" s="29" t="n">
        <v>15</v>
      </c>
      <c r="L32" s="29" t="n">
        <v>295</v>
      </c>
      <c r="M32" s="31" t="n">
        <f aca="false">+I32/E32*100</f>
        <v>24.5033112582781</v>
      </c>
      <c r="N32" s="31" t="n">
        <f aca="false">+J32/F32*100</f>
        <v>32.3135755258126</v>
      </c>
      <c r="O32" s="31" t="n">
        <f aca="false">+K32/G32*100</f>
        <v>20.2702702702703</v>
      </c>
      <c r="P32" s="31" t="n">
        <f aca="false">+L32/H32*100</f>
        <v>28.0952380952381</v>
      </c>
    </row>
    <row r="33" customFormat="false" ht="12.8" hidden="false" customHeight="false" outlineLevel="0" collapsed="false">
      <c r="A33" s="32" t="n">
        <v>44</v>
      </c>
      <c r="B33" s="32" t="n">
        <v>57</v>
      </c>
      <c r="C33" s="35" t="n">
        <v>55</v>
      </c>
      <c r="D33" s="33" t="s">
        <v>55</v>
      </c>
      <c r="E33" s="32" t="n">
        <v>229</v>
      </c>
      <c r="F33" s="32" t="n">
        <v>116</v>
      </c>
      <c r="G33" s="32"/>
      <c r="H33" s="32" t="n">
        <v>345</v>
      </c>
      <c r="I33" s="32" t="n">
        <v>31</v>
      </c>
      <c r="J33" s="32" t="n">
        <v>90</v>
      </c>
      <c r="K33" s="32"/>
      <c r="L33" s="32" t="n">
        <v>121</v>
      </c>
      <c r="M33" s="34" t="n">
        <f aca="false">+I33/E33*100</f>
        <v>13.5371179039301</v>
      </c>
      <c r="N33" s="34" t="n">
        <f aca="false">+J33/F33*100</f>
        <v>77.5862068965517</v>
      </c>
      <c r="O33" s="34"/>
      <c r="P33" s="34" t="n">
        <f aca="false">+L33/H33*100</f>
        <v>35.0724637681159</v>
      </c>
    </row>
    <row r="34" customFormat="false" ht="12.8" hidden="false" customHeight="false" outlineLevel="0" collapsed="false">
      <c r="A34" s="29" t="n">
        <v>44</v>
      </c>
      <c r="B34" s="29" t="n">
        <v>57</v>
      </c>
      <c r="C34" s="29" t="n">
        <v>57</v>
      </c>
      <c r="D34" s="30" t="s">
        <v>56</v>
      </c>
      <c r="E34" s="29" t="n">
        <v>650</v>
      </c>
      <c r="F34" s="29" t="n">
        <v>1240</v>
      </c>
      <c r="G34" s="29" t="n">
        <v>49</v>
      </c>
      <c r="H34" s="29" t="n">
        <v>1939</v>
      </c>
      <c r="I34" s="29" t="n">
        <v>259</v>
      </c>
      <c r="J34" s="29" t="n">
        <v>520</v>
      </c>
      <c r="K34" s="29" t="n">
        <v>22</v>
      </c>
      <c r="L34" s="29" t="n">
        <v>801</v>
      </c>
      <c r="M34" s="31" t="n">
        <f aca="false">+I34/E34*100</f>
        <v>39.8461538461539</v>
      </c>
      <c r="N34" s="31" t="n">
        <f aca="false">+J34/F34*100</f>
        <v>41.9354838709677</v>
      </c>
      <c r="O34" s="31" t="n">
        <f aca="false">+K34/G34*100</f>
        <v>44.8979591836735</v>
      </c>
      <c r="P34" s="31" t="n">
        <f aca="false">+L34/H34*100</f>
        <v>41.3099535843218</v>
      </c>
    </row>
    <row r="35" customFormat="false" ht="12.8" hidden="false" customHeight="false" outlineLevel="0" collapsed="false">
      <c r="A35" s="32" t="n">
        <v>44</v>
      </c>
      <c r="B35" s="32" t="n">
        <v>57</v>
      </c>
      <c r="C35" s="35" t="n">
        <v>88</v>
      </c>
      <c r="D35" s="33" t="s">
        <v>57</v>
      </c>
      <c r="E35" s="32" t="n">
        <v>308</v>
      </c>
      <c r="F35" s="32" t="n">
        <v>270</v>
      </c>
      <c r="G35" s="32"/>
      <c r="H35" s="32" t="n">
        <v>578</v>
      </c>
      <c r="I35" s="32" t="n">
        <v>134</v>
      </c>
      <c r="J35" s="32" t="n">
        <v>88</v>
      </c>
      <c r="K35" s="32"/>
      <c r="L35" s="32" t="n">
        <v>222</v>
      </c>
      <c r="M35" s="34" t="n">
        <f aca="false">+I35/E35*100</f>
        <v>43.5064935064935</v>
      </c>
      <c r="N35" s="34" t="n">
        <f aca="false">+J35/F35*100</f>
        <v>32.5925925925926</v>
      </c>
      <c r="O35" s="34"/>
      <c r="P35" s="34" t="n">
        <f aca="false">+L35/H35*100</f>
        <v>38.4083044982699</v>
      </c>
    </row>
    <row r="36" customFormat="false" ht="12.8" hidden="false" customHeight="false" outlineLevel="0" collapsed="false">
      <c r="A36" s="29" t="n">
        <v>44</v>
      </c>
      <c r="B36" s="29" t="n">
        <v>51</v>
      </c>
      <c r="C36" s="36" t="n">
        <v>8</v>
      </c>
      <c r="D36" s="30" t="s">
        <v>58</v>
      </c>
      <c r="E36" s="29" t="n">
        <v>319</v>
      </c>
      <c r="F36" s="29" t="n">
        <v>120</v>
      </c>
      <c r="G36" s="29"/>
      <c r="H36" s="29" t="n">
        <v>439</v>
      </c>
      <c r="I36" s="29" t="n">
        <v>95</v>
      </c>
      <c r="J36" s="29" t="n">
        <v>38</v>
      </c>
      <c r="K36" s="29"/>
      <c r="L36" s="29" t="n">
        <v>133</v>
      </c>
      <c r="M36" s="31" t="n">
        <f aca="false">+I36/E36*100</f>
        <v>29.7805642633229</v>
      </c>
      <c r="N36" s="31" t="n">
        <f aca="false">+J36/F36*100</f>
        <v>31.6666666666667</v>
      </c>
      <c r="O36" s="31"/>
      <c r="P36" s="31" t="n">
        <f aca="false">+L36/H36*100</f>
        <v>30.2961275626424</v>
      </c>
    </row>
    <row r="37" customFormat="false" ht="12.8" hidden="false" customHeight="false" outlineLevel="0" collapsed="false">
      <c r="A37" s="32" t="n">
        <v>44</v>
      </c>
      <c r="B37" s="32" t="n">
        <v>51</v>
      </c>
      <c r="C37" s="32" t="n">
        <v>10</v>
      </c>
      <c r="D37" s="33" t="s">
        <v>59</v>
      </c>
      <c r="E37" s="32" t="n">
        <v>209</v>
      </c>
      <c r="F37" s="32" t="n">
        <v>219</v>
      </c>
      <c r="G37" s="32" t="n">
        <v>65</v>
      </c>
      <c r="H37" s="32" t="n">
        <v>493</v>
      </c>
      <c r="I37" s="32" t="n">
        <v>122</v>
      </c>
      <c r="J37" s="32" t="n">
        <v>113</v>
      </c>
      <c r="K37" s="32" t="n">
        <v>65</v>
      </c>
      <c r="L37" s="32" t="n">
        <v>300</v>
      </c>
      <c r="M37" s="34" t="n">
        <f aca="false">+I37/E37*100</f>
        <v>58.3732057416268</v>
      </c>
      <c r="N37" s="34" t="n">
        <f aca="false">+J37/F37*100</f>
        <v>51.5981735159817</v>
      </c>
      <c r="O37" s="34" t="n">
        <f aca="false">+K37/G37*100</f>
        <v>100</v>
      </c>
      <c r="P37" s="34" t="n">
        <f aca="false">+L37/H37*100</f>
        <v>60.8519269776876</v>
      </c>
    </row>
    <row r="38" customFormat="false" ht="12.8" hidden="false" customHeight="false" outlineLevel="0" collapsed="false">
      <c r="A38" s="29" t="n">
        <v>44</v>
      </c>
      <c r="B38" s="29" t="n">
        <v>51</v>
      </c>
      <c r="C38" s="29" t="n">
        <v>52</v>
      </c>
      <c r="D38" s="30" t="s">
        <v>60</v>
      </c>
      <c r="E38" s="29" t="n">
        <v>219</v>
      </c>
      <c r="F38" s="29" t="n">
        <v>50</v>
      </c>
      <c r="G38" s="29" t="n">
        <v>74</v>
      </c>
      <c r="H38" s="29" t="n">
        <v>343</v>
      </c>
      <c r="I38" s="29" t="n">
        <v>78</v>
      </c>
      <c r="J38" s="29" t="n">
        <v>38</v>
      </c>
      <c r="K38" s="29" t="n">
        <v>74</v>
      </c>
      <c r="L38" s="29" t="n">
        <v>190</v>
      </c>
      <c r="M38" s="31" t="n">
        <f aca="false">+I38/E38*100</f>
        <v>35.6164383561644</v>
      </c>
      <c r="N38" s="31" t="n">
        <f aca="false">+J38/F38*100</f>
        <v>76</v>
      </c>
      <c r="O38" s="31" t="n">
        <f aca="false">+K38/G38*100</f>
        <v>100</v>
      </c>
      <c r="P38" s="31" t="n">
        <f aca="false">+L38/H38*100</f>
        <v>55.3935860058309</v>
      </c>
    </row>
    <row r="39" customFormat="false" ht="12.8" hidden="false" customHeight="false" outlineLevel="0" collapsed="false">
      <c r="A39" s="32" t="n">
        <v>44</v>
      </c>
      <c r="B39" s="32" t="n">
        <v>51</v>
      </c>
      <c r="C39" s="32" t="n">
        <v>51</v>
      </c>
      <c r="D39" s="33" t="s">
        <v>61</v>
      </c>
      <c r="E39" s="32" t="n">
        <v>238</v>
      </c>
      <c r="F39" s="32" t="n">
        <v>237</v>
      </c>
      <c r="G39" s="32" t="n">
        <v>55</v>
      </c>
      <c r="H39" s="32" t="n">
        <v>530</v>
      </c>
      <c r="I39" s="32" t="n">
        <v>120</v>
      </c>
      <c r="J39" s="32" t="n">
        <v>58</v>
      </c>
      <c r="K39" s="32" t="n">
        <v>28</v>
      </c>
      <c r="L39" s="32" t="n">
        <v>206</v>
      </c>
      <c r="M39" s="34" t="n">
        <f aca="false">+I39/E39*100</f>
        <v>50.4201680672269</v>
      </c>
      <c r="N39" s="34" t="n">
        <f aca="false">+J39/F39*100</f>
        <v>24.4725738396625</v>
      </c>
      <c r="O39" s="34" t="n">
        <f aca="false">+K39/G39*100</f>
        <v>50.9090909090909</v>
      </c>
      <c r="P39" s="34" t="n">
        <f aca="false">+L39/H39*100</f>
        <v>38.8679245283019</v>
      </c>
    </row>
    <row r="40" customFormat="false" ht="12.8" hidden="false" customHeight="false" outlineLevel="0" collapsed="false">
      <c r="A40" s="29" t="n">
        <v>44</v>
      </c>
      <c r="B40" s="29" t="n">
        <v>67</v>
      </c>
      <c r="C40" s="29" t="n">
        <v>67</v>
      </c>
      <c r="D40" s="30" t="s">
        <v>62</v>
      </c>
      <c r="E40" s="29" t="n">
        <v>903</v>
      </c>
      <c r="F40" s="29" t="n">
        <v>703</v>
      </c>
      <c r="G40" s="29" t="n">
        <v>56</v>
      </c>
      <c r="H40" s="29" t="n">
        <v>1662</v>
      </c>
      <c r="I40" s="29" t="n">
        <v>209</v>
      </c>
      <c r="J40" s="29" t="n">
        <v>250</v>
      </c>
      <c r="K40" s="29" t="n">
        <v>20</v>
      </c>
      <c r="L40" s="29" t="n">
        <v>479</v>
      </c>
      <c r="M40" s="31" t="n">
        <f aca="false">+I40/E40*100</f>
        <v>23.1450719822813</v>
      </c>
      <c r="N40" s="31" t="n">
        <f aca="false">+J40/F40*100</f>
        <v>35.5618776671408</v>
      </c>
      <c r="O40" s="31" t="n">
        <f aca="false">+K40/G40*100</f>
        <v>35.7142857142857</v>
      </c>
      <c r="P40" s="31" t="n">
        <f aca="false">+L40/H40*100</f>
        <v>28.820697954272</v>
      </c>
    </row>
    <row r="41" customFormat="false" ht="12.8" hidden="false" customHeight="false" outlineLevel="0" collapsed="false">
      <c r="A41" s="32" t="n">
        <v>44</v>
      </c>
      <c r="B41" s="32" t="n">
        <v>68</v>
      </c>
      <c r="C41" s="35" t="n">
        <v>68</v>
      </c>
      <c r="D41" s="33" t="s">
        <v>63</v>
      </c>
      <c r="E41" s="32" t="n">
        <v>605</v>
      </c>
      <c r="F41" s="32" t="n">
        <v>348</v>
      </c>
      <c r="G41" s="32"/>
      <c r="H41" s="32" t="n">
        <v>953</v>
      </c>
      <c r="I41" s="32" t="n">
        <v>152</v>
      </c>
      <c r="J41" s="32" t="n">
        <v>129</v>
      </c>
      <c r="K41" s="32"/>
      <c r="L41" s="32" t="n">
        <v>281</v>
      </c>
      <c r="M41" s="34" t="n">
        <f aca="false">+I41/E41*100</f>
        <v>25.1239669421488</v>
      </c>
      <c r="N41" s="34" t="n">
        <f aca="false">+J41/F41*100</f>
        <v>37.0689655172414</v>
      </c>
      <c r="O41" s="34"/>
      <c r="P41" s="34" t="n">
        <f aca="false">+L41/H41*100</f>
        <v>29.485834207765</v>
      </c>
    </row>
    <row r="42" customFormat="false" ht="12.8" hidden="false" customHeight="false" outlineLevel="0" collapsed="false">
      <c r="A42" s="29" t="n">
        <v>32</v>
      </c>
      <c r="B42" s="29" t="n">
        <v>60</v>
      </c>
      <c r="C42" s="36" t="n">
        <v>2</v>
      </c>
      <c r="D42" s="30" t="s">
        <v>64</v>
      </c>
      <c r="E42" s="29" t="n">
        <v>282</v>
      </c>
      <c r="F42" s="29" t="n">
        <v>245</v>
      </c>
      <c r="G42" s="29"/>
      <c r="H42" s="29" t="n">
        <v>527</v>
      </c>
      <c r="I42" s="29" t="n">
        <v>100</v>
      </c>
      <c r="J42" s="29" t="n">
        <v>122</v>
      </c>
      <c r="K42" s="29"/>
      <c r="L42" s="29" t="n">
        <v>222</v>
      </c>
      <c r="M42" s="31" t="n">
        <f aca="false">+I42/E42*100</f>
        <v>35.4609929078014</v>
      </c>
      <c r="N42" s="31" t="n">
        <f aca="false">+J42/F42*100</f>
        <v>49.7959183673469</v>
      </c>
      <c r="O42" s="31"/>
      <c r="P42" s="31" t="n">
        <f aca="false">+L42/H42*100</f>
        <v>42.1252371916509</v>
      </c>
    </row>
    <row r="43" customFormat="false" ht="12.8" hidden="false" customHeight="false" outlineLevel="0" collapsed="false">
      <c r="A43" s="32" t="n">
        <v>32</v>
      </c>
      <c r="B43" s="32" t="n">
        <v>60</v>
      </c>
      <c r="C43" s="35" t="n">
        <v>60</v>
      </c>
      <c r="D43" s="33" t="s">
        <v>65</v>
      </c>
      <c r="E43" s="32" t="n">
        <v>480</v>
      </c>
      <c r="F43" s="32" t="n">
        <v>486</v>
      </c>
      <c r="G43" s="32"/>
      <c r="H43" s="32" t="n">
        <v>966</v>
      </c>
      <c r="I43" s="32" t="n">
        <v>182</v>
      </c>
      <c r="J43" s="32" t="n">
        <v>135</v>
      </c>
      <c r="K43" s="32"/>
      <c r="L43" s="32" t="n">
        <v>317</v>
      </c>
      <c r="M43" s="34" t="n">
        <f aca="false">+I43/E43*100</f>
        <v>37.9166666666667</v>
      </c>
      <c r="N43" s="34" t="n">
        <f aca="false">+J43/F43*100</f>
        <v>27.7777777777778</v>
      </c>
      <c r="O43" s="34"/>
      <c r="P43" s="34" t="n">
        <f aca="false">+L43/H43*100</f>
        <v>32.815734989648</v>
      </c>
    </row>
    <row r="44" customFormat="false" ht="12.8" hidden="false" customHeight="false" outlineLevel="0" collapsed="false">
      <c r="A44" s="29" t="n">
        <v>32</v>
      </c>
      <c r="B44" s="29" t="n">
        <v>69</v>
      </c>
      <c r="C44" s="36" t="n">
        <v>80</v>
      </c>
      <c r="D44" s="30" t="s">
        <v>66</v>
      </c>
      <c r="E44" s="29" t="n">
        <v>270</v>
      </c>
      <c r="F44" s="29" t="n">
        <v>373</v>
      </c>
      <c r="G44" s="29"/>
      <c r="H44" s="29" t="n">
        <v>643</v>
      </c>
      <c r="I44" s="29" t="n">
        <v>57</v>
      </c>
      <c r="J44" s="29" t="n">
        <v>172</v>
      </c>
      <c r="K44" s="29"/>
      <c r="L44" s="29" t="n">
        <v>229</v>
      </c>
      <c r="M44" s="31" t="n">
        <f aca="false">+I44/E44*100</f>
        <v>21.1111111111111</v>
      </c>
      <c r="N44" s="31" t="n">
        <f aca="false">+J44/F44*100</f>
        <v>46.112600536193</v>
      </c>
      <c r="O44" s="31"/>
      <c r="P44" s="31" t="n">
        <f aca="false">+L44/H44*100</f>
        <v>35.6143079315708</v>
      </c>
    </row>
    <row r="45" customFormat="false" ht="12.8" hidden="false" customHeight="false" outlineLevel="0" collapsed="false">
      <c r="A45" s="32" t="n">
        <v>32</v>
      </c>
      <c r="B45" s="32" t="n">
        <v>59</v>
      </c>
      <c r="C45" s="32" t="n">
        <v>59</v>
      </c>
      <c r="D45" s="33" t="s">
        <v>67</v>
      </c>
      <c r="E45" s="32" t="n">
        <v>405</v>
      </c>
      <c r="F45" s="32" t="n">
        <v>409</v>
      </c>
      <c r="G45" s="32" t="n">
        <v>141</v>
      </c>
      <c r="H45" s="32" t="n">
        <v>955</v>
      </c>
      <c r="I45" s="32" t="n">
        <v>116</v>
      </c>
      <c r="J45" s="32" t="n">
        <v>95</v>
      </c>
      <c r="K45" s="32" t="n">
        <v>64</v>
      </c>
      <c r="L45" s="32" t="n">
        <v>275</v>
      </c>
      <c r="M45" s="34" t="n">
        <f aca="false">+I45/E45*100</f>
        <v>28.641975308642</v>
      </c>
      <c r="N45" s="34" t="n">
        <f aca="false">+J45/F45*100</f>
        <v>23.2273838630807</v>
      </c>
      <c r="O45" s="34" t="n">
        <f aca="false">+K45/G45*100</f>
        <v>45.3900709219858</v>
      </c>
      <c r="P45" s="34" t="n">
        <f aca="false">+L45/H45*100</f>
        <v>28.7958115183246</v>
      </c>
    </row>
    <row r="46" customFormat="false" ht="12.8" hidden="false" customHeight="false" outlineLevel="0" collapsed="false">
      <c r="A46" s="29" t="n">
        <v>32</v>
      </c>
      <c r="B46" s="29" t="n">
        <v>59</v>
      </c>
      <c r="C46" s="29" t="n">
        <v>62</v>
      </c>
      <c r="D46" s="30" t="s">
        <v>68</v>
      </c>
      <c r="E46" s="29" t="n">
        <v>342</v>
      </c>
      <c r="F46" s="29" t="n">
        <v>182</v>
      </c>
      <c r="G46" s="29" t="n">
        <v>71</v>
      </c>
      <c r="H46" s="29" t="n">
        <v>595</v>
      </c>
      <c r="I46" s="29" t="n">
        <v>84</v>
      </c>
      <c r="J46" s="29" t="n">
        <v>88</v>
      </c>
      <c r="K46" s="29" t="n">
        <v>54</v>
      </c>
      <c r="L46" s="29" t="n">
        <v>226</v>
      </c>
      <c r="M46" s="31" t="n">
        <f aca="false">+I46/E46*100</f>
        <v>24.5614035087719</v>
      </c>
      <c r="N46" s="31" t="n">
        <f aca="false">+J46/F46*100</f>
        <v>48.3516483516484</v>
      </c>
      <c r="O46" s="31" t="n">
        <f aca="false">+K46/G46*100</f>
        <v>76.056338028169</v>
      </c>
      <c r="P46" s="31" t="n">
        <f aca="false">+L46/H46*100</f>
        <v>37.9831932773109</v>
      </c>
    </row>
    <row r="47" customFormat="false" ht="12.8" hidden="false" customHeight="false" outlineLevel="0" collapsed="false">
      <c r="A47" s="32" t="n">
        <v>11</v>
      </c>
      <c r="B47" s="32" t="n">
        <v>93</v>
      </c>
      <c r="C47" s="32" t="n">
        <v>93</v>
      </c>
      <c r="D47" s="33" t="s">
        <v>69</v>
      </c>
      <c r="E47" s="32" t="n">
        <v>543</v>
      </c>
      <c r="F47" s="32" t="n">
        <v>363</v>
      </c>
      <c r="G47" s="32" t="n">
        <v>58</v>
      </c>
      <c r="H47" s="32" t="n">
        <v>964</v>
      </c>
      <c r="I47" s="32" t="n">
        <v>253</v>
      </c>
      <c r="J47" s="32" t="n">
        <v>354</v>
      </c>
      <c r="K47" s="32" t="n">
        <v>58</v>
      </c>
      <c r="L47" s="32" t="n">
        <v>665</v>
      </c>
      <c r="M47" s="34" t="n">
        <f aca="false">+I47/E47*100</f>
        <v>46.5930018416206</v>
      </c>
      <c r="N47" s="34" t="n">
        <f aca="false">+J47/F47*100</f>
        <v>97.5206611570248</v>
      </c>
      <c r="O47" s="34" t="n">
        <f aca="false">+K47/G47*100</f>
        <v>100</v>
      </c>
      <c r="P47" s="34" t="n">
        <f aca="false">+L47/H47*100</f>
        <v>68.9834024896266</v>
      </c>
    </row>
    <row r="48" customFormat="false" ht="12.8" hidden="false" customHeight="false" outlineLevel="0" collapsed="false">
      <c r="A48" s="29" t="n">
        <v>11</v>
      </c>
      <c r="B48" s="29" t="n">
        <v>95</v>
      </c>
      <c r="C48" s="36" t="n">
        <v>95</v>
      </c>
      <c r="D48" s="30" t="s">
        <v>70</v>
      </c>
      <c r="E48" s="29" t="n">
        <v>426</v>
      </c>
      <c r="F48" s="29" t="n">
        <v>373</v>
      </c>
      <c r="G48" s="29"/>
      <c r="H48" s="29" t="n">
        <v>799</v>
      </c>
      <c r="I48" s="29" t="n">
        <v>142</v>
      </c>
      <c r="J48" s="29" t="n">
        <v>366</v>
      </c>
      <c r="K48" s="29"/>
      <c r="L48" s="29" t="n">
        <v>508</v>
      </c>
      <c r="M48" s="31" t="n">
        <f aca="false">+I48/E48*100</f>
        <v>33.3333333333333</v>
      </c>
      <c r="N48" s="31" t="n">
        <f aca="false">+J48/F48*100</f>
        <v>98.1233243967828</v>
      </c>
      <c r="O48" s="31"/>
      <c r="P48" s="31" t="n">
        <f aca="false">+L48/H48*100</f>
        <v>63.5794743429287</v>
      </c>
    </row>
    <row r="49" customFormat="false" ht="12.8" hidden="false" customHeight="false" outlineLevel="0" collapsed="false">
      <c r="A49" s="32" t="n">
        <v>11</v>
      </c>
      <c r="B49" s="32" t="n">
        <v>91</v>
      </c>
      <c r="C49" s="35" t="n">
        <v>91</v>
      </c>
      <c r="D49" s="33" t="s">
        <v>71</v>
      </c>
      <c r="E49" s="32" t="n">
        <v>525</v>
      </c>
      <c r="F49" s="32" t="n">
        <v>537</v>
      </c>
      <c r="G49" s="32"/>
      <c r="H49" s="32" t="n">
        <v>1062</v>
      </c>
      <c r="I49" s="32" t="n">
        <v>247</v>
      </c>
      <c r="J49" s="32" t="n">
        <v>412</v>
      </c>
      <c r="K49" s="32"/>
      <c r="L49" s="32" t="n">
        <v>659</v>
      </c>
      <c r="M49" s="34" t="n">
        <f aca="false">+I49/E49*100</f>
        <v>47.0476190476191</v>
      </c>
      <c r="N49" s="34" t="n">
        <f aca="false">+J49/F49*100</f>
        <v>76.7225325884544</v>
      </c>
      <c r="O49" s="34"/>
      <c r="P49" s="34" t="n">
        <f aca="false">+L49/H49*100</f>
        <v>62.0527306967985</v>
      </c>
    </row>
    <row r="50" customFormat="false" ht="12.8" hidden="false" customHeight="false" outlineLevel="0" collapsed="false">
      <c r="A50" s="29" t="n">
        <v>11</v>
      </c>
      <c r="B50" s="29" t="n">
        <v>94</v>
      </c>
      <c r="C50" s="36" t="n">
        <v>94</v>
      </c>
      <c r="D50" s="30" t="s">
        <v>72</v>
      </c>
      <c r="E50" s="29" t="n">
        <v>337</v>
      </c>
      <c r="F50" s="29" t="n">
        <v>666</v>
      </c>
      <c r="G50" s="29"/>
      <c r="H50" s="29" t="n">
        <v>1003</v>
      </c>
      <c r="I50" s="29" t="n">
        <v>168</v>
      </c>
      <c r="J50" s="29" t="n">
        <v>602</v>
      </c>
      <c r="K50" s="29"/>
      <c r="L50" s="29" t="n">
        <v>770</v>
      </c>
      <c r="M50" s="31" t="n">
        <f aca="false">+I50/E50*100</f>
        <v>49.8516320474777</v>
      </c>
      <c r="N50" s="31" t="n">
        <f aca="false">+J50/F50*100</f>
        <v>90.3903903903904</v>
      </c>
      <c r="O50" s="31"/>
      <c r="P50" s="31" t="n">
        <f aca="false">+L50/H50*100</f>
        <v>76.7696909272184</v>
      </c>
    </row>
    <row r="51" customFormat="false" ht="12.8" hidden="false" customHeight="false" outlineLevel="0" collapsed="false">
      <c r="A51" s="32" t="n">
        <v>11</v>
      </c>
      <c r="B51" s="32" t="n">
        <v>77</v>
      </c>
      <c r="C51" s="32" t="n">
        <v>77</v>
      </c>
      <c r="D51" s="33" t="s">
        <v>73</v>
      </c>
      <c r="E51" s="32" t="n">
        <v>517</v>
      </c>
      <c r="F51" s="32" t="n">
        <v>596</v>
      </c>
      <c r="G51" s="32" t="n">
        <v>105</v>
      </c>
      <c r="H51" s="32" t="n">
        <v>1218</v>
      </c>
      <c r="I51" s="32" t="n">
        <v>291</v>
      </c>
      <c r="J51" s="32" t="n">
        <v>556</v>
      </c>
      <c r="K51" s="32" t="n">
        <v>105</v>
      </c>
      <c r="L51" s="32" t="n">
        <v>952</v>
      </c>
      <c r="M51" s="34" t="n">
        <f aca="false">+I51/E51*100</f>
        <v>56.2862669245648</v>
      </c>
      <c r="N51" s="34" t="n">
        <f aca="false">+J51/F51*100</f>
        <v>93.2885906040269</v>
      </c>
      <c r="O51" s="34" t="n">
        <f aca="false">+K51/G51*100</f>
        <v>100</v>
      </c>
      <c r="P51" s="34" t="n">
        <f aca="false">+L51/H51*100</f>
        <v>78.1609195402299</v>
      </c>
    </row>
    <row r="52" customFormat="false" ht="12.8" hidden="false" customHeight="false" outlineLevel="0" collapsed="false">
      <c r="A52" s="29" t="n">
        <v>11</v>
      </c>
      <c r="B52" s="29" t="n">
        <v>92</v>
      </c>
      <c r="C52" s="36" t="n">
        <v>92</v>
      </c>
      <c r="D52" s="30" t="s">
        <v>74</v>
      </c>
      <c r="E52" s="29" t="n">
        <v>348</v>
      </c>
      <c r="F52" s="29" t="n">
        <v>367</v>
      </c>
      <c r="G52" s="29"/>
      <c r="H52" s="29" t="n">
        <v>715</v>
      </c>
      <c r="I52" s="29" t="n">
        <v>180</v>
      </c>
      <c r="J52" s="29" t="n">
        <v>305</v>
      </c>
      <c r="K52" s="29"/>
      <c r="L52" s="29" t="n">
        <v>485</v>
      </c>
      <c r="M52" s="31" t="n">
        <f aca="false">+I52/E52*100</f>
        <v>51.7241379310345</v>
      </c>
      <c r="N52" s="31" t="n">
        <f aca="false">+J52/F52*100</f>
        <v>83.1062670299727</v>
      </c>
      <c r="O52" s="31"/>
      <c r="P52" s="31" t="n">
        <f aca="false">+L52/H52*100</f>
        <v>67.8321678321678</v>
      </c>
    </row>
    <row r="53" customFormat="false" ht="12.8" hidden="false" customHeight="false" outlineLevel="0" collapsed="false">
      <c r="A53" s="32" t="n">
        <v>11</v>
      </c>
      <c r="B53" s="32" t="n">
        <v>78</v>
      </c>
      <c r="C53" s="32" t="n">
        <v>78</v>
      </c>
      <c r="D53" s="33" t="s">
        <v>75</v>
      </c>
      <c r="E53" s="32" t="n">
        <v>504</v>
      </c>
      <c r="F53" s="32" t="n">
        <v>777</v>
      </c>
      <c r="G53" s="32" t="n">
        <v>159</v>
      </c>
      <c r="H53" s="32" t="n">
        <v>1440</v>
      </c>
      <c r="I53" s="32" t="n">
        <v>240</v>
      </c>
      <c r="J53" s="32" t="n">
        <v>676</v>
      </c>
      <c r="K53" s="32" t="n">
        <v>159</v>
      </c>
      <c r="L53" s="32" t="n">
        <v>1075</v>
      </c>
      <c r="M53" s="34" t="n">
        <f aca="false">+I53/E53*100</f>
        <v>47.6190476190476</v>
      </c>
      <c r="N53" s="34" t="n">
        <f aca="false">+J53/F53*100</f>
        <v>87.001287001287</v>
      </c>
      <c r="O53" s="34" t="n">
        <f aca="false">+K53/G53*100</f>
        <v>100</v>
      </c>
      <c r="P53" s="34" t="n">
        <f aca="false">+L53/H53*100</f>
        <v>74.6527777777778</v>
      </c>
    </row>
    <row r="54" customFormat="false" ht="12.8" hidden="false" customHeight="false" outlineLevel="0" collapsed="false">
      <c r="A54" s="29" t="n">
        <v>11</v>
      </c>
      <c r="B54" s="29" t="n">
        <v>75</v>
      </c>
      <c r="C54" s="36" t="n">
        <v>75</v>
      </c>
      <c r="D54" s="30" t="s">
        <v>76</v>
      </c>
      <c r="E54" s="29" t="n">
        <v>405</v>
      </c>
      <c r="F54" s="29" t="n">
        <v>1377</v>
      </c>
      <c r="G54" s="29"/>
      <c r="H54" s="29" t="n">
        <v>1782</v>
      </c>
      <c r="I54" s="29" t="n">
        <v>215</v>
      </c>
      <c r="J54" s="29" t="n">
        <v>585</v>
      </c>
      <c r="K54" s="29"/>
      <c r="L54" s="29" t="n">
        <v>800</v>
      </c>
      <c r="M54" s="31" t="n">
        <f aca="false">+I54/E54*100</f>
        <v>53.0864197530864</v>
      </c>
      <c r="N54" s="31" t="n">
        <f aca="false">+J54/F54*100</f>
        <v>42.483660130719</v>
      </c>
      <c r="O54" s="31"/>
      <c r="P54" s="31" t="n">
        <f aca="false">+L54/H54*100</f>
        <v>44.8933782267116</v>
      </c>
    </row>
    <row r="55" customFormat="false" ht="12.8" hidden="false" customHeight="false" outlineLevel="0" collapsed="false">
      <c r="A55" s="32" t="n">
        <v>28</v>
      </c>
      <c r="B55" s="32" t="n">
        <v>14</v>
      </c>
      <c r="C55" s="32" t="n">
        <v>14</v>
      </c>
      <c r="D55" s="33" t="s">
        <v>77</v>
      </c>
      <c r="E55" s="32" t="n">
        <v>354</v>
      </c>
      <c r="F55" s="32" t="n">
        <v>368</v>
      </c>
      <c r="G55" s="32" t="n">
        <v>101</v>
      </c>
      <c r="H55" s="32" t="n">
        <v>823</v>
      </c>
      <c r="I55" s="32" t="n">
        <v>113</v>
      </c>
      <c r="J55" s="32" t="n">
        <v>211</v>
      </c>
      <c r="K55" s="32" t="n">
        <v>100</v>
      </c>
      <c r="L55" s="32" t="n">
        <v>424</v>
      </c>
      <c r="M55" s="34" t="n">
        <f aca="false">+I55/E55*100</f>
        <v>31.9209039548023</v>
      </c>
      <c r="N55" s="34" t="n">
        <f aca="false">+J55/F55*100</f>
        <v>57.3369565217391</v>
      </c>
      <c r="O55" s="34" t="n">
        <f aca="false">+K55/G55*100</f>
        <v>99.009900990099</v>
      </c>
      <c r="P55" s="34" t="n">
        <f aca="false">+L55/H55*100</f>
        <v>51.5188335358445</v>
      </c>
    </row>
    <row r="56" customFormat="false" ht="12.8" hidden="false" customHeight="false" outlineLevel="0" collapsed="false">
      <c r="A56" s="29" t="n">
        <v>28</v>
      </c>
      <c r="B56" s="29" t="n">
        <v>14</v>
      </c>
      <c r="C56" s="36" t="n">
        <v>50</v>
      </c>
      <c r="D56" s="30" t="s">
        <v>78</v>
      </c>
      <c r="E56" s="29" t="n">
        <v>230</v>
      </c>
      <c r="F56" s="29" t="n">
        <v>262</v>
      </c>
      <c r="G56" s="29"/>
      <c r="H56" s="29" t="n">
        <v>492</v>
      </c>
      <c r="I56" s="29" t="n">
        <v>85</v>
      </c>
      <c r="J56" s="29" t="n">
        <v>159</v>
      </c>
      <c r="K56" s="29"/>
      <c r="L56" s="29" t="n">
        <v>244</v>
      </c>
      <c r="M56" s="31" t="n">
        <f aca="false">+I56/E56*100</f>
        <v>36.9565217391304</v>
      </c>
      <c r="N56" s="31" t="n">
        <f aca="false">+J56/F56*100</f>
        <v>60.6870229007634</v>
      </c>
      <c r="O56" s="31"/>
      <c r="P56" s="31" t="n">
        <f aca="false">+L56/H56*100</f>
        <v>49.5934959349594</v>
      </c>
    </row>
    <row r="57" customFormat="false" ht="12.8" hidden="false" customHeight="false" outlineLevel="0" collapsed="false">
      <c r="A57" s="32" t="n">
        <v>28</v>
      </c>
      <c r="B57" s="32" t="n">
        <v>14</v>
      </c>
      <c r="C57" s="32" t="n">
        <v>61</v>
      </c>
      <c r="D57" s="33" t="s">
        <v>79</v>
      </c>
      <c r="E57" s="32" t="n">
        <v>155</v>
      </c>
      <c r="F57" s="32" t="n">
        <v>103</v>
      </c>
      <c r="G57" s="32" t="n">
        <v>87</v>
      </c>
      <c r="H57" s="32" t="n">
        <v>345</v>
      </c>
      <c r="I57" s="32" t="n">
        <v>77</v>
      </c>
      <c r="J57" s="32" t="n">
        <v>91</v>
      </c>
      <c r="K57" s="32" t="n">
        <v>66</v>
      </c>
      <c r="L57" s="32" t="n">
        <v>234</v>
      </c>
      <c r="M57" s="34" t="n">
        <f aca="false">+I57/E57*100</f>
        <v>49.6774193548387</v>
      </c>
      <c r="N57" s="34" t="n">
        <f aca="false">+J57/F57*100</f>
        <v>88.3495145631068</v>
      </c>
      <c r="O57" s="34" t="n">
        <f aca="false">+K57/G57*100</f>
        <v>75.8620689655172</v>
      </c>
      <c r="P57" s="34" t="n">
        <f aca="false">+L57/H57*100</f>
        <v>67.8260869565217</v>
      </c>
    </row>
    <row r="58" customFormat="false" ht="12.8" hidden="false" customHeight="false" outlineLevel="0" collapsed="false">
      <c r="A58" s="29" t="n">
        <v>28</v>
      </c>
      <c r="B58" s="29" t="n">
        <v>76</v>
      </c>
      <c r="C58" s="29" t="n">
        <v>27</v>
      </c>
      <c r="D58" s="30" t="s">
        <v>80</v>
      </c>
      <c r="E58" s="29" t="n">
        <v>279</v>
      </c>
      <c r="F58" s="29" t="n">
        <v>226</v>
      </c>
      <c r="G58" s="29" t="n">
        <v>27</v>
      </c>
      <c r="H58" s="29" t="n">
        <v>532</v>
      </c>
      <c r="I58" s="29" t="n">
        <v>125</v>
      </c>
      <c r="J58" s="29" t="n">
        <v>144</v>
      </c>
      <c r="K58" s="29" t="n">
        <v>12</v>
      </c>
      <c r="L58" s="29" t="n">
        <v>281</v>
      </c>
      <c r="M58" s="31" t="n">
        <f aca="false">+I58/E58*100</f>
        <v>44.8028673835126</v>
      </c>
      <c r="N58" s="31" t="n">
        <f aca="false">+J58/F58*100</f>
        <v>63.716814159292</v>
      </c>
      <c r="O58" s="31" t="n">
        <f aca="false">+K58/G58*100</f>
        <v>44.4444444444444</v>
      </c>
      <c r="P58" s="31" t="n">
        <f aca="false">+L58/H58*100</f>
        <v>52.8195488721805</v>
      </c>
    </row>
    <row r="59" customFormat="false" ht="12.8" hidden="false" customHeight="false" outlineLevel="0" collapsed="false">
      <c r="A59" s="32" t="n">
        <v>28</v>
      </c>
      <c r="B59" s="32" t="n">
        <v>76</v>
      </c>
      <c r="C59" s="32" t="n">
        <v>76</v>
      </c>
      <c r="D59" s="33" t="s">
        <v>81</v>
      </c>
      <c r="E59" s="32" t="n">
        <v>624</v>
      </c>
      <c r="F59" s="32" t="n">
        <v>272</v>
      </c>
      <c r="G59" s="32" t="n">
        <v>39</v>
      </c>
      <c r="H59" s="32" t="n">
        <v>935</v>
      </c>
      <c r="I59" s="32" t="n">
        <v>240</v>
      </c>
      <c r="J59" s="32" t="n">
        <v>213</v>
      </c>
      <c r="K59" s="32" t="n">
        <v>39</v>
      </c>
      <c r="L59" s="32" t="n">
        <v>492</v>
      </c>
      <c r="M59" s="34" t="n">
        <f aca="false">+I59/E59*100</f>
        <v>38.4615384615385</v>
      </c>
      <c r="N59" s="34" t="n">
        <f aca="false">+J59/F59*100</f>
        <v>78.3088235294118</v>
      </c>
      <c r="O59" s="34" t="n">
        <f aca="false">+K59/G59*100</f>
        <v>100</v>
      </c>
      <c r="P59" s="34" t="n">
        <f aca="false">+L59/H59*100</f>
        <v>52.620320855615</v>
      </c>
    </row>
    <row r="60" customFormat="false" ht="12.8" hidden="false" customHeight="false" outlineLevel="0" collapsed="false">
      <c r="A60" s="29" t="n">
        <v>75</v>
      </c>
      <c r="B60" s="29" t="n">
        <v>33</v>
      </c>
      <c r="C60" s="29" t="n">
        <v>24</v>
      </c>
      <c r="D60" s="30" t="s">
        <v>82</v>
      </c>
      <c r="E60" s="29" t="n">
        <v>194</v>
      </c>
      <c r="F60" s="29" t="n">
        <v>100</v>
      </c>
      <c r="G60" s="29" t="n">
        <v>32</v>
      </c>
      <c r="H60" s="29" t="n">
        <v>326</v>
      </c>
      <c r="I60" s="29" t="n">
        <v>101</v>
      </c>
      <c r="J60" s="29" t="n">
        <v>80</v>
      </c>
      <c r="K60" s="29" t="n">
        <v>4</v>
      </c>
      <c r="L60" s="29" t="n">
        <v>185</v>
      </c>
      <c r="M60" s="31" t="n">
        <f aca="false">+I60/E60*100</f>
        <v>52.0618556701031</v>
      </c>
      <c r="N60" s="31" t="n">
        <f aca="false">+J60/F60*100</f>
        <v>80</v>
      </c>
      <c r="O60" s="31" t="n">
        <f aca="false">+K60/G60*100</f>
        <v>12.5</v>
      </c>
      <c r="P60" s="31" t="n">
        <f aca="false">+L60/H60*100</f>
        <v>56.7484662576687</v>
      </c>
    </row>
    <row r="61" customFormat="false" ht="12.8" hidden="false" customHeight="false" outlineLevel="0" collapsed="false">
      <c r="A61" s="32" t="n">
        <v>75</v>
      </c>
      <c r="B61" s="32" t="n">
        <v>33</v>
      </c>
      <c r="C61" s="32" t="n">
        <v>33</v>
      </c>
      <c r="D61" s="33" t="s">
        <v>83</v>
      </c>
      <c r="E61" s="32" t="n">
        <v>503</v>
      </c>
      <c r="F61" s="32" t="n">
        <v>405</v>
      </c>
      <c r="G61" s="32" t="n">
        <v>75</v>
      </c>
      <c r="H61" s="32" t="n">
        <v>983</v>
      </c>
      <c r="I61" s="32" t="n">
        <v>136</v>
      </c>
      <c r="J61" s="32" t="n">
        <v>118</v>
      </c>
      <c r="K61" s="32" t="n">
        <v>37</v>
      </c>
      <c r="L61" s="32" t="n">
        <v>291</v>
      </c>
      <c r="M61" s="34" t="n">
        <f aca="false">+I61/E61*100</f>
        <v>27.037773359841</v>
      </c>
      <c r="N61" s="34" t="n">
        <f aca="false">+J61/F61*100</f>
        <v>29.1358024691358</v>
      </c>
      <c r="O61" s="34" t="n">
        <f aca="false">+K61/G61*100</f>
        <v>49.3333333333333</v>
      </c>
      <c r="P61" s="34" t="n">
        <f aca="false">+L61/H61*100</f>
        <v>29.6032553407935</v>
      </c>
    </row>
    <row r="62" customFormat="false" ht="12.8" hidden="false" customHeight="false" outlineLevel="0" collapsed="false">
      <c r="A62" s="29" t="n">
        <v>75</v>
      </c>
      <c r="B62" s="29" t="n">
        <v>33</v>
      </c>
      <c r="C62" s="36" t="n">
        <v>40</v>
      </c>
      <c r="D62" s="30" t="s">
        <v>84</v>
      </c>
      <c r="E62" s="29" t="n">
        <v>350</v>
      </c>
      <c r="F62" s="29" t="n">
        <v>79</v>
      </c>
      <c r="G62" s="29"/>
      <c r="H62" s="29" t="n">
        <v>429</v>
      </c>
      <c r="I62" s="29" t="n">
        <v>191</v>
      </c>
      <c r="J62" s="29" t="n">
        <v>63</v>
      </c>
      <c r="K62" s="29"/>
      <c r="L62" s="29" t="n">
        <v>254</v>
      </c>
      <c r="M62" s="31" t="n">
        <f aca="false">+I62/E62*100</f>
        <v>54.5714285714286</v>
      </c>
      <c r="N62" s="31" t="n">
        <f aca="false">+J62/F62*100</f>
        <v>79.746835443038</v>
      </c>
      <c r="O62" s="31"/>
      <c r="P62" s="31" t="n">
        <f aca="false">+L62/H62*100</f>
        <v>59.2074592074592</v>
      </c>
    </row>
    <row r="63" customFormat="false" ht="12.8" hidden="false" customHeight="false" outlineLevel="0" collapsed="false">
      <c r="A63" s="32" t="n">
        <v>75</v>
      </c>
      <c r="B63" s="32" t="n">
        <v>33</v>
      </c>
      <c r="C63" s="35" t="n">
        <v>47</v>
      </c>
      <c r="D63" s="33" t="s">
        <v>85</v>
      </c>
      <c r="E63" s="32" t="n">
        <v>211</v>
      </c>
      <c r="F63" s="32" t="n">
        <v>171</v>
      </c>
      <c r="G63" s="32"/>
      <c r="H63" s="32" t="n">
        <v>382</v>
      </c>
      <c r="I63" s="32" t="n">
        <v>60</v>
      </c>
      <c r="J63" s="32" t="n">
        <v>96</v>
      </c>
      <c r="K63" s="32"/>
      <c r="L63" s="32" t="n">
        <v>156</v>
      </c>
      <c r="M63" s="34" t="n">
        <f aca="false">+I63/E63*100</f>
        <v>28.436018957346</v>
      </c>
      <c r="N63" s="34" t="n">
        <f aca="false">+J63/F63*100</f>
        <v>56.140350877193</v>
      </c>
      <c r="O63" s="34"/>
      <c r="P63" s="34" t="n">
        <f aca="false">+L63/H63*100</f>
        <v>40.8376963350785</v>
      </c>
    </row>
    <row r="64" customFormat="false" ht="19.8" hidden="false" customHeight="false" outlineLevel="0" collapsed="false">
      <c r="A64" s="29" t="n">
        <v>75</v>
      </c>
      <c r="B64" s="29" t="n">
        <v>33</v>
      </c>
      <c r="C64" s="29" t="n">
        <v>64</v>
      </c>
      <c r="D64" s="30" t="s">
        <v>86</v>
      </c>
      <c r="E64" s="29" t="n">
        <v>380</v>
      </c>
      <c r="F64" s="29" t="n">
        <v>96</v>
      </c>
      <c r="G64" s="29" t="n">
        <v>89</v>
      </c>
      <c r="H64" s="29" t="n">
        <v>565</v>
      </c>
      <c r="I64" s="29" t="n">
        <v>146</v>
      </c>
      <c r="J64" s="29" t="n">
        <v>49</v>
      </c>
      <c r="K64" s="29" t="n">
        <v>79</v>
      </c>
      <c r="L64" s="29" t="n">
        <v>274</v>
      </c>
      <c r="M64" s="31" t="n">
        <f aca="false">+I64/E64*100</f>
        <v>38.4210526315789</v>
      </c>
      <c r="N64" s="31" t="n">
        <f aca="false">+J64/F64*100</f>
        <v>51.0416666666667</v>
      </c>
      <c r="O64" s="31" t="n">
        <f aca="false">+K64/G64*100</f>
        <v>88.7640449438202</v>
      </c>
      <c r="P64" s="31" t="n">
        <f aca="false">+L64/H64*100</f>
        <v>48.4955752212389</v>
      </c>
    </row>
    <row r="65" customFormat="false" ht="12.8" hidden="false" customHeight="false" outlineLevel="0" collapsed="false">
      <c r="A65" s="32" t="n">
        <v>75</v>
      </c>
      <c r="B65" s="32" t="n">
        <v>87</v>
      </c>
      <c r="C65" s="35" t="n">
        <v>19</v>
      </c>
      <c r="D65" s="33" t="s">
        <v>87</v>
      </c>
      <c r="E65" s="32" t="n">
        <v>154</v>
      </c>
      <c r="F65" s="32" t="n">
        <v>77</v>
      </c>
      <c r="G65" s="32"/>
      <c r="H65" s="32" t="n">
        <v>231</v>
      </c>
      <c r="I65" s="32" t="n">
        <v>53</v>
      </c>
      <c r="J65" s="32" t="n">
        <v>68</v>
      </c>
      <c r="K65" s="32"/>
      <c r="L65" s="32" t="n">
        <v>121</v>
      </c>
      <c r="M65" s="34" t="n">
        <f aca="false">+I65/E65*100</f>
        <v>34.4155844155844</v>
      </c>
      <c r="N65" s="34" t="n">
        <f aca="false">+J65/F65*100</f>
        <v>88.3116883116883</v>
      </c>
      <c r="O65" s="34"/>
      <c r="P65" s="34" t="n">
        <f aca="false">+L65/H65*100</f>
        <v>52.3809523809524</v>
      </c>
    </row>
    <row r="66" customFormat="false" ht="12.8" hidden="false" customHeight="false" outlineLevel="0" collapsed="false">
      <c r="A66" s="29" t="n">
        <v>75</v>
      </c>
      <c r="B66" s="29" t="n">
        <v>87</v>
      </c>
      <c r="C66" s="36" t="n">
        <v>23</v>
      </c>
      <c r="D66" s="30" t="s">
        <v>88</v>
      </c>
      <c r="E66" s="29" t="n">
        <v>118</v>
      </c>
      <c r="F66" s="29"/>
      <c r="G66" s="29"/>
      <c r="H66" s="29" t="n">
        <v>118</v>
      </c>
      <c r="I66" s="29" t="n">
        <v>92</v>
      </c>
      <c r="J66" s="29"/>
      <c r="K66" s="29"/>
      <c r="L66" s="29" t="n">
        <v>92</v>
      </c>
      <c r="M66" s="31" t="n">
        <f aca="false">+I66/E66*100</f>
        <v>77.9661016949153</v>
      </c>
      <c r="N66" s="31"/>
      <c r="O66" s="31"/>
      <c r="P66" s="31" t="n">
        <f aca="false">+L66/H66*100</f>
        <v>77.9661016949153</v>
      </c>
    </row>
    <row r="67" customFormat="false" ht="12.8" hidden="false" customHeight="false" outlineLevel="0" collapsed="false">
      <c r="A67" s="32" t="n">
        <v>75</v>
      </c>
      <c r="B67" s="32" t="n">
        <v>87</v>
      </c>
      <c r="C67" s="32" t="n">
        <v>87</v>
      </c>
      <c r="D67" s="33" t="s">
        <v>89</v>
      </c>
      <c r="E67" s="32" t="n">
        <v>258</v>
      </c>
      <c r="F67" s="32" t="n">
        <v>212</v>
      </c>
      <c r="G67" s="32" t="n">
        <v>26</v>
      </c>
      <c r="H67" s="32" t="n">
        <v>496</v>
      </c>
      <c r="I67" s="32" t="n">
        <v>65</v>
      </c>
      <c r="J67" s="32" t="n">
        <v>113</v>
      </c>
      <c r="K67" s="32" t="n">
        <v>22</v>
      </c>
      <c r="L67" s="32" t="n">
        <v>200</v>
      </c>
      <c r="M67" s="34" t="n">
        <f aca="false">+I67/E67*100</f>
        <v>25.1937984496124</v>
      </c>
      <c r="N67" s="34" t="n">
        <f aca="false">+J67/F67*100</f>
        <v>53.3018867924528</v>
      </c>
      <c r="O67" s="34" t="n">
        <f aca="false">+K67/G67*100</f>
        <v>84.6153846153846</v>
      </c>
      <c r="P67" s="34" t="n">
        <f aca="false">+L67/H67*100</f>
        <v>40.3225806451613</v>
      </c>
    </row>
    <row r="68" customFormat="false" ht="12.8" hidden="false" customHeight="false" outlineLevel="0" collapsed="false">
      <c r="A68" s="29" t="n">
        <v>75</v>
      </c>
      <c r="B68" s="29" t="n">
        <v>86</v>
      </c>
      <c r="C68" s="36" t="n">
        <v>16</v>
      </c>
      <c r="D68" s="30" t="s">
        <v>90</v>
      </c>
      <c r="E68" s="29" t="n">
        <v>187</v>
      </c>
      <c r="F68" s="29" t="n">
        <v>258</v>
      </c>
      <c r="G68" s="29"/>
      <c r="H68" s="29" t="n">
        <v>445</v>
      </c>
      <c r="I68" s="29" t="n">
        <v>61</v>
      </c>
      <c r="J68" s="29" t="n">
        <v>142</v>
      </c>
      <c r="K68" s="29"/>
      <c r="L68" s="29" t="n">
        <v>203</v>
      </c>
      <c r="M68" s="31" t="n">
        <f aca="false">+I68/E68*100</f>
        <v>32.620320855615</v>
      </c>
      <c r="N68" s="31" t="n">
        <f aca="false">+J68/F68*100</f>
        <v>55.0387596899225</v>
      </c>
      <c r="O68" s="31"/>
      <c r="P68" s="31" t="n">
        <f aca="false">+L68/H68*100</f>
        <v>45.6179775280899</v>
      </c>
    </row>
    <row r="69" customFormat="false" ht="12.8" hidden="false" customHeight="false" outlineLevel="0" collapsed="false">
      <c r="A69" s="32" t="n">
        <v>75</v>
      </c>
      <c r="B69" s="32" t="n">
        <v>86</v>
      </c>
      <c r="C69" s="35" t="n">
        <v>17</v>
      </c>
      <c r="D69" s="33" t="s">
        <v>91</v>
      </c>
      <c r="E69" s="32" t="n">
        <v>345</v>
      </c>
      <c r="F69" s="32" t="n">
        <v>144</v>
      </c>
      <c r="G69" s="32"/>
      <c r="H69" s="32" t="n">
        <v>489</v>
      </c>
      <c r="I69" s="32" t="n">
        <v>179</v>
      </c>
      <c r="J69" s="32" t="n">
        <v>73</v>
      </c>
      <c r="K69" s="32"/>
      <c r="L69" s="32" t="n">
        <v>252</v>
      </c>
      <c r="M69" s="34" t="n">
        <f aca="false">+I69/E69*100</f>
        <v>51.8840579710145</v>
      </c>
      <c r="N69" s="34" t="n">
        <f aca="false">+J69/F69*100</f>
        <v>50.6944444444444</v>
      </c>
      <c r="O69" s="34"/>
      <c r="P69" s="34" t="n">
        <f aca="false">+L69/H69*100</f>
        <v>51.5337423312883</v>
      </c>
    </row>
    <row r="70" customFormat="false" ht="12.8" hidden="false" customHeight="false" outlineLevel="0" collapsed="false">
      <c r="A70" s="29" t="n">
        <v>75</v>
      </c>
      <c r="B70" s="29" t="n">
        <v>86</v>
      </c>
      <c r="C70" s="29" t="n">
        <v>79</v>
      </c>
      <c r="D70" s="30" t="s">
        <v>92</v>
      </c>
      <c r="E70" s="29" t="n">
        <v>203</v>
      </c>
      <c r="F70" s="29" t="n">
        <v>149</v>
      </c>
      <c r="G70" s="29" t="n">
        <v>72</v>
      </c>
      <c r="H70" s="29" t="n">
        <v>424</v>
      </c>
      <c r="I70" s="29" t="n">
        <v>98</v>
      </c>
      <c r="J70" s="29" t="n">
        <v>115</v>
      </c>
      <c r="K70" s="29" t="n">
        <v>70</v>
      </c>
      <c r="L70" s="29" t="n">
        <v>283</v>
      </c>
      <c r="M70" s="31" t="n">
        <f aca="false">+I70/E70*100</f>
        <v>48.2758620689655</v>
      </c>
      <c r="N70" s="31" t="n">
        <f aca="false">+J70/F70*100</f>
        <v>77.1812080536913</v>
      </c>
      <c r="O70" s="31" t="n">
        <f aca="false">+K70/G70*100</f>
        <v>97.2222222222222</v>
      </c>
      <c r="P70" s="31" t="n">
        <f aca="false">+L70/H70*100</f>
        <v>66.7452830188679</v>
      </c>
    </row>
    <row r="71" customFormat="false" ht="12.8" hidden="false" customHeight="false" outlineLevel="0" collapsed="false">
      <c r="A71" s="32" t="n">
        <v>75</v>
      </c>
      <c r="B71" s="32" t="n">
        <v>86</v>
      </c>
      <c r="C71" s="32" t="n">
        <v>86</v>
      </c>
      <c r="D71" s="33" t="s">
        <v>93</v>
      </c>
      <c r="E71" s="32" t="n">
        <v>175</v>
      </c>
      <c r="F71" s="32" t="n">
        <v>192</v>
      </c>
      <c r="G71" s="32" t="n">
        <v>110</v>
      </c>
      <c r="H71" s="32" t="n">
        <v>477</v>
      </c>
      <c r="I71" s="32" t="n">
        <v>39</v>
      </c>
      <c r="J71" s="32" t="n">
        <v>125</v>
      </c>
      <c r="K71" s="32" t="n">
        <v>110</v>
      </c>
      <c r="L71" s="32" t="n">
        <v>274</v>
      </c>
      <c r="M71" s="34" t="n">
        <f aca="false">+I71/E71*100</f>
        <v>22.2857142857143</v>
      </c>
      <c r="N71" s="34" t="n">
        <f aca="false">+J71/F71*100</f>
        <v>65.1041666666667</v>
      </c>
      <c r="O71" s="34" t="n">
        <f aca="false">+K71/G71*100</f>
        <v>100</v>
      </c>
      <c r="P71" s="34" t="n">
        <f aca="false">+L71/H71*100</f>
        <v>57.4423480083858</v>
      </c>
    </row>
    <row r="72" customFormat="false" ht="12.8" hidden="false" customHeight="false" outlineLevel="0" collapsed="false">
      <c r="A72" s="29" t="n">
        <v>76</v>
      </c>
      <c r="B72" s="29" t="n">
        <v>34</v>
      </c>
      <c r="C72" s="36" t="n">
        <v>11</v>
      </c>
      <c r="D72" s="30" t="s">
        <v>94</v>
      </c>
      <c r="E72" s="29" t="n">
        <v>220</v>
      </c>
      <c r="F72" s="29" t="n">
        <v>24</v>
      </c>
      <c r="G72" s="29"/>
      <c r="H72" s="29" t="n">
        <v>244</v>
      </c>
      <c r="I72" s="29" t="n">
        <v>87</v>
      </c>
      <c r="J72" s="29" t="n">
        <v>14</v>
      </c>
      <c r="K72" s="29"/>
      <c r="L72" s="29" t="n">
        <v>101</v>
      </c>
      <c r="M72" s="31" t="n">
        <f aca="false">+I72/E72*100</f>
        <v>39.5454545454546</v>
      </c>
      <c r="N72" s="31" t="n">
        <f aca="false">+J72/F72*100</f>
        <v>58.3333333333333</v>
      </c>
      <c r="O72" s="31"/>
      <c r="P72" s="31" t="n">
        <f aca="false">+L72/H72*100</f>
        <v>41.3934426229508</v>
      </c>
    </row>
    <row r="73" customFormat="false" ht="12.8" hidden="false" customHeight="false" outlineLevel="0" collapsed="false">
      <c r="A73" s="32" t="n">
        <v>76</v>
      </c>
      <c r="B73" s="32" t="n">
        <v>34</v>
      </c>
      <c r="C73" s="32" t="n">
        <v>30</v>
      </c>
      <c r="D73" s="33" t="s">
        <v>95</v>
      </c>
      <c r="E73" s="32" t="n">
        <v>378</v>
      </c>
      <c r="F73" s="32" t="n">
        <v>83</v>
      </c>
      <c r="G73" s="32" t="n">
        <v>66</v>
      </c>
      <c r="H73" s="32" t="n">
        <v>527</v>
      </c>
      <c r="I73" s="32" t="n">
        <v>117</v>
      </c>
      <c r="J73" s="32" t="n">
        <v>48</v>
      </c>
      <c r="K73" s="32" t="n">
        <v>66</v>
      </c>
      <c r="L73" s="32" t="n">
        <v>231</v>
      </c>
      <c r="M73" s="34" t="n">
        <f aca="false">+I73/E73*100</f>
        <v>30.952380952381</v>
      </c>
      <c r="N73" s="34" t="n">
        <f aca="false">+J73/F73*100</f>
        <v>57.8313253012048</v>
      </c>
      <c r="O73" s="34" t="n">
        <f aca="false">+K73/G73*100</f>
        <v>100</v>
      </c>
      <c r="P73" s="34" t="n">
        <f aca="false">+L73/H73*100</f>
        <v>43.8330170777989</v>
      </c>
    </row>
    <row r="74" customFormat="false" ht="12.8" hidden="false" customHeight="false" outlineLevel="0" collapsed="false">
      <c r="A74" s="29" t="n">
        <v>76</v>
      </c>
      <c r="B74" s="29" t="n">
        <v>34</v>
      </c>
      <c r="C74" s="29" t="n">
        <v>34</v>
      </c>
      <c r="D74" s="30" t="s">
        <v>96</v>
      </c>
      <c r="E74" s="29" t="n">
        <v>411</v>
      </c>
      <c r="F74" s="29" t="n">
        <v>211</v>
      </c>
      <c r="G74" s="29" t="n">
        <v>33</v>
      </c>
      <c r="H74" s="29" t="n">
        <v>655</v>
      </c>
      <c r="I74" s="29" t="n">
        <v>147</v>
      </c>
      <c r="J74" s="29" t="n">
        <v>44</v>
      </c>
      <c r="K74" s="29" t="n">
        <v>33</v>
      </c>
      <c r="L74" s="29" t="n">
        <v>224</v>
      </c>
      <c r="M74" s="31" t="n">
        <f aca="false">+I74/E74*100</f>
        <v>35.7664233576642</v>
      </c>
      <c r="N74" s="31" t="n">
        <f aca="false">+J74/F74*100</f>
        <v>20.8530805687204</v>
      </c>
      <c r="O74" s="31" t="n">
        <f aca="false">+K74/G74*100</f>
        <v>100</v>
      </c>
      <c r="P74" s="31" t="n">
        <f aca="false">+L74/H74*100</f>
        <v>34.1984732824428</v>
      </c>
    </row>
    <row r="75" customFormat="false" ht="12.8" hidden="false" customHeight="false" outlineLevel="0" collapsed="false">
      <c r="A75" s="32" t="n">
        <v>76</v>
      </c>
      <c r="B75" s="32" t="n">
        <v>34</v>
      </c>
      <c r="C75" s="35" t="n">
        <v>48</v>
      </c>
      <c r="D75" s="33" t="s">
        <v>97</v>
      </c>
      <c r="E75" s="32" t="n">
        <v>84</v>
      </c>
      <c r="F75" s="32" t="n">
        <v>20</v>
      </c>
      <c r="G75" s="32"/>
      <c r="H75" s="32" t="n">
        <v>104</v>
      </c>
      <c r="I75" s="32" t="n">
        <v>31</v>
      </c>
      <c r="J75" s="32" t="n">
        <v>16</v>
      </c>
      <c r="K75" s="32"/>
      <c r="L75" s="32" t="n">
        <v>47</v>
      </c>
      <c r="M75" s="34" t="n">
        <f aca="false">+I75/E75*100</f>
        <v>36.9047619047619</v>
      </c>
      <c r="N75" s="34" t="n">
        <f aca="false">+J75/F75*100</f>
        <v>80</v>
      </c>
      <c r="O75" s="34"/>
      <c r="P75" s="34" t="n">
        <f aca="false">+L75/H75*100</f>
        <v>45.1923076923077</v>
      </c>
    </row>
    <row r="76" customFormat="false" ht="19.8" hidden="false" customHeight="false" outlineLevel="0" collapsed="false">
      <c r="A76" s="29" t="n">
        <v>76</v>
      </c>
      <c r="B76" s="29" t="n">
        <v>34</v>
      </c>
      <c r="C76" s="29" t="n">
        <v>66</v>
      </c>
      <c r="D76" s="30" t="s">
        <v>98</v>
      </c>
      <c r="E76" s="29" t="n">
        <v>294</v>
      </c>
      <c r="F76" s="29" t="n">
        <v>58</v>
      </c>
      <c r="G76" s="29" t="n">
        <v>35</v>
      </c>
      <c r="H76" s="29" t="n">
        <v>387</v>
      </c>
      <c r="I76" s="29" t="n">
        <v>136</v>
      </c>
      <c r="J76" s="29" t="n">
        <v>31</v>
      </c>
      <c r="K76" s="29" t="n">
        <v>12</v>
      </c>
      <c r="L76" s="29" t="n">
        <v>179</v>
      </c>
      <c r="M76" s="31" t="n">
        <f aca="false">+I76/E76*100</f>
        <v>46.2585034013605</v>
      </c>
      <c r="N76" s="31" t="n">
        <f aca="false">+J76/F76*100</f>
        <v>53.448275862069</v>
      </c>
      <c r="O76" s="31" t="n">
        <f aca="false">+K76/G76*100</f>
        <v>34.2857142857143</v>
      </c>
      <c r="P76" s="31" t="n">
        <f aca="false">+L76/H76*100</f>
        <v>46.2532299741602</v>
      </c>
    </row>
    <row r="77" customFormat="false" ht="12.8" hidden="false" customHeight="false" outlineLevel="0" collapsed="false">
      <c r="A77" s="32" t="n">
        <v>76</v>
      </c>
      <c r="B77" s="32" t="n">
        <v>31</v>
      </c>
      <c r="C77" s="35" t="n">
        <v>9</v>
      </c>
      <c r="D77" s="33" t="s">
        <v>99</v>
      </c>
      <c r="E77" s="32" t="n">
        <v>142</v>
      </c>
      <c r="F77" s="32" t="n">
        <v>33</v>
      </c>
      <c r="G77" s="32"/>
      <c r="H77" s="32" t="n">
        <v>175</v>
      </c>
      <c r="I77" s="32" t="n">
        <v>51</v>
      </c>
      <c r="J77" s="32" t="n">
        <v>4</v>
      </c>
      <c r="K77" s="32"/>
      <c r="L77" s="32" t="n">
        <v>55</v>
      </c>
      <c r="M77" s="34" t="n">
        <f aca="false">+I77/E77*100</f>
        <v>35.9154929577465</v>
      </c>
      <c r="N77" s="34" t="n">
        <f aca="false">+J77/F77*100</f>
        <v>12.1212121212121</v>
      </c>
      <c r="O77" s="34"/>
      <c r="P77" s="34" t="n">
        <f aca="false">+L77/H77*100</f>
        <v>31.4285714285714</v>
      </c>
    </row>
    <row r="78" customFormat="false" ht="12.8" hidden="false" customHeight="false" outlineLevel="0" collapsed="false">
      <c r="A78" s="29" t="n">
        <v>76</v>
      </c>
      <c r="B78" s="29" t="n">
        <v>31</v>
      </c>
      <c r="C78" s="36" t="n">
        <v>12</v>
      </c>
      <c r="D78" s="30" t="s">
        <v>100</v>
      </c>
      <c r="E78" s="29" t="n">
        <v>130</v>
      </c>
      <c r="F78" s="29" t="n">
        <v>27</v>
      </c>
      <c r="G78" s="29"/>
      <c r="H78" s="29" t="n">
        <v>157</v>
      </c>
      <c r="I78" s="29" t="n">
        <v>69</v>
      </c>
      <c r="J78" s="29" t="n">
        <v>25</v>
      </c>
      <c r="K78" s="29"/>
      <c r="L78" s="29" t="n">
        <v>94</v>
      </c>
      <c r="M78" s="31" t="n">
        <f aca="false">+I78/E78*100</f>
        <v>53.0769230769231</v>
      </c>
      <c r="N78" s="31" t="n">
        <f aca="false">+J78/F78*100</f>
        <v>92.5925925925926</v>
      </c>
      <c r="O78" s="31"/>
      <c r="P78" s="31" t="n">
        <f aca="false">+L78/H78*100</f>
        <v>59.8726114649682</v>
      </c>
    </row>
    <row r="79" customFormat="false" ht="12.8" hidden="false" customHeight="false" outlineLevel="0" collapsed="false">
      <c r="A79" s="32" t="n">
        <v>76</v>
      </c>
      <c r="B79" s="32" t="n">
        <v>31</v>
      </c>
      <c r="C79" s="35" t="n">
        <v>32</v>
      </c>
      <c r="D79" s="33" t="s">
        <v>101</v>
      </c>
      <c r="E79" s="32" t="n">
        <v>125</v>
      </c>
      <c r="F79" s="32" t="n">
        <v>80</v>
      </c>
      <c r="G79" s="32"/>
      <c r="H79" s="32" t="n">
        <v>205</v>
      </c>
      <c r="I79" s="32" t="n">
        <v>28</v>
      </c>
      <c r="J79" s="32" t="n">
        <v>47</v>
      </c>
      <c r="K79" s="32"/>
      <c r="L79" s="32" t="n">
        <v>75</v>
      </c>
      <c r="M79" s="34" t="n">
        <f aca="false">+I79/E79*100</f>
        <v>22.4</v>
      </c>
      <c r="N79" s="34" t="n">
        <f aca="false">+J79/F79*100</f>
        <v>58.75</v>
      </c>
      <c r="O79" s="34"/>
      <c r="P79" s="34" t="n">
        <f aca="false">+L79/H79*100</f>
        <v>36.5853658536585</v>
      </c>
    </row>
    <row r="80" customFormat="false" ht="12.8" hidden="false" customHeight="false" outlineLevel="0" collapsed="false">
      <c r="A80" s="29" t="n">
        <v>76</v>
      </c>
      <c r="B80" s="29" t="n">
        <v>31</v>
      </c>
      <c r="C80" s="29" t="n">
        <v>31</v>
      </c>
      <c r="D80" s="30" t="s">
        <v>102</v>
      </c>
      <c r="E80" s="29" t="n">
        <v>406</v>
      </c>
      <c r="F80" s="29" t="n">
        <v>291</v>
      </c>
      <c r="G80" s="29" t="n">
        <v>171</v>
      </c>
      <c r="H80" s="29" t="n">
        <v>868</v>
      </c>
      <c r="I80" s="29" t="n">
        <v>183</v>
      </c>
      <c r="J80" s="29" t="n">
        <v>114</v>
      </c>
      <c r="K80" s="29" t="n">
        <v>107</v>
      </c>
      <c r="L80" s="29" t="n">
        <v>404</v>
      </c>
      <c r="M80" s="31" t="n">
        <f aca="false">+I80/E80*100</f>
        <v>45.0738916256158</v>
      </c>
      <c r="N80" s="31" t="n">
        <f aca="false">+J80/F80*100</f>
        <v>39.1752577319588</v>
      </c>
      <c r="O80" s="31" t="n">
        <f aca="false">+K80/G80*100</f>
        <v>62.5730994152047</v>
      </c>
      <c r="P80" s="31" t="n">
        <f aca="false">+L80/H80*100</f>
        <v>46.5437788018433</v>
      </c>
    </row>
    <row r="81" customFormat="false" ht="12.8" hidden="false" customHeight="false" outlineLevel="0" collapsed="false">
      <c r="A81" s="32" t="n">
        <v>76</v>
      </c>
      <c r="B81" s="32" t="n">
        <v>31</v>
      </c>
      <c r="C81" s="32" t="n">
        <v>65</v>
      </c>
      <c r="D81" s="33" t="s">
        <v>103</v>
      </c>
      <c r="E81" s="32" t="n">
        <v>217</v>
      </c>
      <c r="F81" s="32" t="n">
        <v>90</v>
      </c>
      <c r="G81" s="32" t="n">
        <v>24</v>
      </c>
      <c r="H81" s="32" t="n">
        <v>331</v>
      </c>
      <c r="I81" s="32" t="n">
        <v>82</v>
      </c>
      <c r="J81" s="32" t="n">
        <v>74</v>
      </c>
      <c r="K81" s="32"/>
      <c r="L81" s="32" t="n">
        <v>156</v>
      </c>
      <c r="M81" s="34" t="n">
        <f aca="false">+I81/E81*100</f>
        <v>37.7880184331797</v>
      </c>
      <c r="N81" s="34" t="n">
        <f aca="false">+J81/F81*100</f>
        <v>82.2222222222222</v>
      </c>
      <c r="O81" s="34" t="n">
        <f aca="false">+K81/G81*100</f>
        <v>0</v>
      </c>
      <c r="P81" s="34" t="n">
        <f aca="false">+L81/H81*100</f>
        <v>47.1299093655589</v>
      </c>
    </row>
    <row r="82" customFormat="false" ht="12.8" hidden="false" customHeight="false" outlineLevel="0" collapsed="false">
      <c r="A82" s="29" t="n">
        <v>76</v>
      </c>
      <c r="B82" s="29" t="n">
        <v>31</v>
      </c>
      <c r="C82" s="36" t="n">
        <v>46</v>
      </c>
      <c r="D82" s="30" t="s">
        <v>104</v>
      </c>
      <c r="E82" s="29" t="n">
        <v>164</v>
      </c>
      <c r="F82" s="29" t="n">
        <v>36</v>
      </c>
      <c r="G82" s="29"/>
      <c r="H82" s="29" t="n">
        <v>200</v>
      </c>
      <c r="I82" s="29" t="n">
        <v>103</v>
      </c>
      <c r="J82" s="29" t="n">
        <v>27</v>
      </c>
      <c r="K82" s="29"/>
      <c r="L82" s="29" t="n">
        <v>130</v>
      </c>
      <c r="M82" s="31" t="n">
        <f aca="false">+I82/E82*100</f>
        <v>62.8048780487805</v>
      </c>
      <c r="N82" s="31" t="n">
        <f aca="false">+J82/F82*100</f>
        <v>75</v>
      </c>
      <c r="O82" s="31"/>
      <c r="P82" s="31" t="n">
        <f aca="false">+L82/H82*100</f>
        <v>65</v>
      </c>
    </row>
    <row r="83" customFormat="false" ht="12.8" hidden="false" customHeight="false" outlineLevel="0" collapsed="false">
      <c r="A83" s="32" t="n">
        <v>76</v>
      </c>
      <c r="B83" s="32" t="n">
        <v>31</v>
      </c>
      <c r="C83" s="35" t="n">
        <v>81</v>
      </c>
      <c r="D83" s="33" t="s">
        <v>105</v>
      </c>
      <c r="E83" s="32" t="n">
        <v>226</v>
      </c>
      <c r="F83" s="32" t="n">
        <v>36</v>
      </c>
      <c r="G83" s="32"/>
      <c r="H83" s="32" t="n">
        <v>262</v>
      </c>
      <c r="I83" s="32" t="n">
        <v>97</v>
      </c>
      <c r="J83" s="32" t="n">
        <v>30</v>
      </c>
      <c r="K83" s="32"/>
      <c r="L83" s="32" t="n">
        <v>127</v>
      </c>
      <c r="M83" s="34" t="n">
        <f aca="false">+I83/E83*100</f>
        <v>42.9203539823009</v>
      </c>
      <c r="N83" s="34" t="n">
        <f aca="false">+J83/F83*100</f>
        <v>83.3333333333333</v>
      </c>
      <c r="O83" s="34"/>
      <c r="P83" s="34" t="n">
        <f aca="false">+L83/H83*100</f>
        <v>48.4732824427481</v>
      </c>
    </row>
    <row r="84" customFormat="false" ht="12.8" hidden="false" customHeight="false" outlineLevel="0" collapsed="false">
      <c r="A84" s="29" t="n">
        <v>76</v>
      </c>
      <c r="B84" s="29" t="n">
        <v>31</v>
      </c>
      <c r="C84" s="29" t="n">
        <v>82</v>
      </c>
      <c r="D84" s="30" t="s">
        <v>106</v>
      </c>
      <c r="E84" s="29" t="n">
        <v>194</v>
      </c>
      <c r="F84" s="29" t="n">
        <v>12</v>
      </c>
      <c r="G84" s="29" t="n">
        <v>7</v>
      </c>
      <c r="H84" s="29" t="n">
        <v>213</v>
      </c>
      <c r="I84" s="29" t="n">
        <v>54</v>
      </c>
      <c r="J84" s="29" t="n">
        <v>6</v>
      </c>
      <c r="K84" s="29" t="n">
        <v>5</v>
      </c>
      <c r="L84" s="29" t="n">
        <v>65</v>
      </c>
      <c r="M84" s="31" t="n">
        <f aca="false">+I84/E84*100</f>
        <v>27.8350515463918</v>
      </c>
      <c r="N84" s="31" t="n">
        <f aca="false">+J84/F84*100</f>
        <v>50</v>
      </c>
      <c r="O84" s="31" t="n">
        <f aca="false">+K84/G84*100</f>
        <v>71.4285714285714</v>
      </c>
      <c r="P84" s="31" t="n">
        <f aca="false">+L84/H84*100</f>
        <v>30.5164319248826</v>
      </c>
    </row>
    <row r="85" customFormat="false" ht="12.8" hidden="false" customHeight="false" outlineLevel="0" collapsed="false">
      <c r="A85" s="32" t="n">
        <v>52</v>
      </c>
      <c r="B85" s="32" t="n">
        <v>44</v>
      </c>
      <c r="C85" s="35" t="n">
        <v>44</v>
      </c>
      <c r="D85" s="33" t="s">
        <v>107</v>
      </c>
      <c r="E85" s="32" t="n">
        <v>472</v>
      </c>
      <c r="F85" s="32" t="n">
        <v>307</v>
      </c>
      <c r="G85" s="32"/>
      <c r="H85" s="32" t="n">
        <f aca="false">SUBTOTAL(9,E85:G85)</f>
        <v>779</v>
      </c>
      <c r="I85" s="32" t="n">
        <v>165</v>
      </c>
      <c r="J85" s="32" t="n">
        <v>101</v>
      </c>
      <c r="K85" s="32"/>
      <c r="L85" s="32" t="n">
        <f aca="false">SUBTOTAL(9,I85:K85)</f>
        <v>266</v>
      </c>
      <c r="M85" s="34" t="n">
        <f aca="false">+I85/E85*100</f>
        <v>34.9576271186441</v>
      </c>
      <c r="N85" s="34" t="n">
        <f aca="false">+J85/F85*100</f>
        <v>32.8990228013029</v>
      </c>
      <c r="O85" s="34"/>
      <c r="P85" s="34" t="n">
        <f aca="false">+L85/H85*100</f>
        <v>34.1463414634146</v>
      </c>
    </row>
    <row r="86" customFormat="false" ht="12.8" hidden="false" customHeight="false" outlineLevel="0" collapsed="false">
      <c r="A86" s="29" t="n">
        <v>52</v>
      </c>
      <c r="B86" s="29" t="n">
        <v>49</v>
      </c>
      <c r="C86" s="29" t="n">
        <v>49</v>
      </c>
      <c r="D86" s="30" t="s">
        <v>108</v>
      </c>
      <c r="E86" s="29" t="n">
        <v>391</v>
      </c>
      <c r="F86" s="29" t="n">
        <v>252</v>
      </c>
      <c r="G86" s="29" t="n">
        <v>50</v>
      </c>
      <c r="H86" s="29" t="n">
        <f aca="false">SUBTOTAL(9,E86:G86)</f>
        <v>693</v>
      </c>
      <c r="I86" s="29" t="n">
        <v>133</v>
      </c>
      <c r="J86" s="29" t="n">
        <v>133</v>
      </c>
      <c r="K86" s="29" t="n">
        <v>24</v>
      </c>
      <c r="L86" s="29" t="n">
        <v>290</v>
      </c>
      <c r="M86" s="31" t="n">
        <f aca="false">+I86/E86*100</f>
        <v>34.0153452685422</v>
      </c>
      <c r="N86" s="31" t="n">
        <f aca="false">+J86/F86*100</f>
        <v>52.7777777777778</v>
      </c>
      <c r="O86" s="31" t="n">
        <f aca="false">+K86/G86*100</f>
        <v>48</v>
      </c>
      <c r="P86" s="31" t="n">
        <f aca="false">+L86/H86*100</f>
        <v>41.8470418470419</v>
      </c>
    </row>
    <row r="87" customFormat="false" ht="12.8" hidden="false" customHeight="false" outlineLevel="0" collapsed="false">
      <c r="A87" s="32" t="n">
        <v>52</v>
      </c>
      <c r="B87" s="32" t="n">
        <v>44</v>
      </c>
      <c r="C87" s="35" t="n">
        <v>53</v>
      </c>
      <c r="D87" s="33" t="s">
        <v>109</v>
      </c>
      <c r="E87" s="32" t="n">
        <v>183</v>
      </c>
      <c r="F87" s="32" t="n">
        <v>145</v>
      </c>
      <c r="G87" s="32"/>
      <c r="H87" s="32" t="n">
        <v>328</v>
      </c>
      <c r="I87" s="32" t="n">
        <v>46</v>
      </c>
      <c r="J87" s="32" t="n">
        <v>97</v>
      </c>
      <c r="K87" s="32"/>
      <c r="L87" s="32" t="n">
        <v>143</v>
      </c>
      <c r="M87" s="34" t="n">
        <f aca="false">+I87/E87*100</f>
        <v>25.1366120218579</v>
      </c>
      <c r="N87" s="34" t="n">
        <f aca="false">+J87/F87*100</f>
        <v>66.8965517241379</v>
      </c>
      <c r="O87" s="34"/>
      <c r="P87" s="34" t="n">
        <f aca="false">+L87/H87*100</f>
        <v>43.5975609756098</v>
      </c>
    </row>
    <row r="88" customFormat="false" ht="12.8" hidden="false" customHeight="false" outlineLevel="0" collapsed="false">
      <c r="A88" s="29" t="n">
        <v>52</v>
      </c>
      <c r="B88" s="29" t="n">
        <v>49</v>
      </c>
      <c r="C88" s="29" t="n">
        <v>72</v>
      </c>
      <c r="D88" s="30" t="s">
        <v>110</v>
      </c>
      <c r="E88" s="29" t="n">
        <v>224</v>
      </c>
      <c r="F88" s="29" t="n">
        <v>254</v>
      </c>
      <c r="G88" s="29" t="n">
        <v>72</v>
      </c>
      <c r="H88" s="29" t="n">
        <v>550</v>
      </c>
      <c r="I88" s="29" t="n">
        <v>35</v>
      </c>
      <c r="J88" s="29" t="n">
        <v>115</v>
      </c>
      <c r="K88" s="29" t="n">
        <v>13</v>
      </c>
      <c r="L88" s="29" t="n">
        <v>163</v>
      </c>
      <c r="M88" s="31" t="n">
        <f aca="false">+I88/E88*100</f>
        <v>15.625</v>
      </c>
      <c r="N88" s="31" t="n">
        <f aca="false">+J88/F88*100</f>
        <v>45.2755905511811</v>
      </c>
      <c r="O88" s="31" t="n">
        <f aca="false">+K88/G88*100</f>
        <v>18.0555555555556</v>
      </c>
      <c r="P88" s="31" t="n">
        <f aca="false">+L88/H88*100</f>
        <v>29.6363636363636</v>
      </c>
    </row>
    <row r="89" customFormat="false" ht="12.8" hidden="false" customHeight="false" outlineLevel="0" collapsed="false">
      <c r="A89" s="32" t="n">
        <v>52</v>
      </c>
      <c r="B89" s="32" t="n">
        <v>44</v>
      </c>
      <c r="C89" s="35" t="n">
        <v>85</v>
      </c>
      <c r="D89" s="33" t="s">
        <v>111</v>
      </c>
      <c r="E89" s="32" t="n">
        <v>309</v>
      </c>
      <c r="F89" s="32" t="n">
        <v>234</v>
      </c>
      <c r="G89" s="32"/>
      <c r="H89" s="32" t="n">
        <v>543</v>
      </c>
      <c r="I89" s="32" t="n">
        <v>41</v>
      </c>
      <c r="J89" s="32" t="n">
        <v>62</v>
      </c>
      <c r="K89" s="32"/>
      <c r="L89" s="32" t="n">
        <v>103</v>
      </c>
      <c r="M89" s="34" t="n">
        <f aca="false">+I89/E89*100</f>
        <v>13.2686084142395</v>
      </c>
      <c r="N89" s="34" t="n">
        <f aca="false">+J89/F89*100</f>
        <v>26.4957264957265</v>
      </c>
      <c r="O89" s="34"/>
      <c r="P89" s="34" t="n">
        <f aca="false">+L89/H89*100</f>
        <v>18.9686924493554</v>
      </c>
    </row>
    <row r="90" customFormat="false" ht="19.8" hidden="false" customHeight="false" outlineLevel="0" collapsed="false">
      <c r="A90" s="29" t="n">
        <v>93</v>
      </c>
      <c r="B90" s="29" t="n">
        <v>13</v>
      </c>
      <c r="C90" s="36" t="n">
        <v>4</v>
      </c>
      <c r="D90" s="30" t="s">
        <v>112</v>
      </c>
      <c r="E90" s="29" t="n">
        <v>142</v>
      </c>
      <c r="F90" s="29" t="n">
        <v>78</v>
      </c>
      <c r="G90" s="29"/>
      <c r="H90" s="29" t="n">
        <v>220</v>
      </c>
      <c r="I90" s="29" t="n">
        <v>73</v>
      </c>
      <c r="J90" s="29" t="n">
        <v>64</v>
      </c>
      <c r="K90" s="29"/>
      <c r="L90" s="29" t="n">
        <v>137</v>
      </c>
      <c r="M90" s="31" t="n">
        <f aca="false">+I90/E90*100</f>
        <v>51.4084507042254</v>
      </c>
      <c r="N90" s="31" t="n">
        <f aca="false">+J90/F90*100</f>
        <v>82.051282051282</v>
      </c>
      <c r="O90" s="31"/>
      <c r="P90" s="31" t="n">
        <f aca="false">+L90/H90*100</f>
        <v>62.2727272727273</v>
      </c>
    </row>
    <row r="91" customFormat="false" ht="12.8" hidden="false" customHeight="false" outlineLevel="0" collapsed="false">
      <c r="A91" s="32" t="n">
        <v>93</v>
      </c>
      <c r="B91" s="32" t="n">
        <v>13</v>
      </c>
      <c r="C91" s="32" t="n">
        <v>13</v>
      </c>
      <c r="D91" s="33" t="s">
        <v>113</v>
      </c>
      <c r="E91" s="32" t="n">
        <v>765</v>
      </c>
      <c r="F91" s="32" t="n">
        <v>797</v>
      </c>
      <c r="G91" s="32" t="n">
        <v>367</v>
      </c>
      <c r="H91" s="32" t="n">
        <v>1929</v>
      </c>
      <c r="I91" s="32" t="n">
        <v>316</v>
      </c>
      <c r="J91" s="32" t="n">
        <v>328</v>
      </c>
      <c r="K91" s="32" t="n">
        <v>331</v>
      </c>
      <c r="L91" s="32" t="n">
        <v>975</v>
      </c>
      <c r="M91" s="34" t="n">
        <f aca="false">+I91/E91*100</f>
        <v>41.3071895424837</v>
      </c>
      <c r="N91" s="34" t="n">
        <f aca="false">+J91/F91*100</f>
        <v>41.1543287327478</v>
      </c>
      <c r="O91" s="34" t="n">
        <f aca="false">+K91/G91*100</f>
        <v>90.1907356948229</v>
      </c>
      <c r="P91" s="34" t="n">
        <f aca="false">+L91/H91*100</f>
        <v>50.5443234836703</v>
      </c>
    </row>
    <row r="92" customFormat="false" ht="12.8" hidden="false" customHeight="false" outlineLevel="0" collapsed="false">
      <c r="A92" s="29" t="n">
        <v>93</v>
      </c>
      <c r="B92" s="29" t="n">
        <v>13</v>
      </c>
      <c r="C92" s="36" t="n">
        <v>5</v>
      </c>
      <c r="D92" s="30" t="s">
        <v>114</v>
      </c>
      <c r="E92" s="29" t="n">
        <v>141</v>
      </c>
      <c r="F92" s="29" t="n">
        <v>13</v>
      </c>
      <c r="G92" s="29"/>
      <c r="H92" s="29" t="n">
        <v>154</v>
      </c>
      <c r="I92" s="29" t="n">
        <v>30</v>
      </c>
      <c r="J92" s="29" t="n">
        <v>4</v>
      </c>
      <c r="K92" s="29"/>
      <c r="L92" s="29" t="n">
        <v>34</v>
      </c>
      <c r="M92" s="31" t="n">
        <f aca="false">+I92/E92*100</f>
        <v>21.2765957446809</v>
      </c>
      <c r="N92" s="31" t="n">
        <f aca="false">+J92/F92*100</f>
        <v>30.7692307692308</v>
      </c>
      <c r="O92" s="31"/>
      <c r="P92" s="31" t="n">
        <f aca="false">+L92/H92*100</f>
        <v>22.0779220779221</v>
      </c>
    </row>
    <row r="93" customFormat="false" ht="12.8" hidden="false" customHeight="false" outlineLevel="0" collapsed="false">
      <c r="A93" s="32" t="n">
        <v>93</v>
      </c>
      <c r="B93" s="32" t="n">
        <v>13</v>
      </c>
      <c r="C93" s="35" t="n">
        <v>84</v>
      </c>
      <c r="D93" s="33" t="s">
        <v>115</v>
      </c>
      <c r="E93" s="32" t="n">
        <v>78</v>
      </c>
      <c r="F93" s="32" t="n">
        <v>197</v>
      </c>
      <c r="G93" s="32"/>
      <c r="H93" s="32" t="n">
        <v>275</v>
      </c>
      <c r="I93" s="32" t="n">
        <v>60</v>
      </c>
      <c r="J93" s="32" t="n">
        <v>121</v>
      </c>
      <c r="K93" s="32"/>
      <c r="L93" s="32" t="n">
        <v>181</v>
      </c>
      <c r="M93" s="34" t="n">
        <f aca="false">+I93/E93*100</f>
        <v>76.9230769230769</v>
      </c>
      <c r="N93" s="34" t="n">
        <f aca="false">+J93/F93*100</f>
        <v>61.4213197969543</v>
      </c>
      <c r="O93" s="34"/>
      <c r="P93" s="34" t="n">
        <f aca="false">+L93/H93*100</f>
        <v>65.8181818181818</v>
      </c>
    </row>
    <row r="94" customFormat="false" ht="12.8" hidden="false" customHeight="false" outlineLevel="0" collapsed="false">
      <c r="A94" s="29" t="n">
        <v>93</v>
      </c>
      <c r="B94" s="29" t="n">
        <v>6</v>
      </c>
      <c r="C94" s="36" t="n">
        <v>6</v>
      </c>
      <c r="D94" s="30" t="s">
        <v>116</v>
      </c>
      <c r="E94" s="29" t="n">
        <v>332</v>
      </c>
      <c r="F94" s="29" t="n">
        <v>308</v>
      </c>
      <c r="G94" s="29"/>
      <c r="H94" s="29" t="n">
        <v>640</v>
      </c>
      <c r="I94" s="29" t="n">
        <v>136</v>
      </c>
      <c r="J94" s="29" t="n">
        <v>112</v>
      </c>
      <c r="K94" s="29"/>
      <c r="L94" s="29" t="n">
        <v>248</v>
      </c>
      <c r="M94" s="31" t="n">
        <f aca="false">+I94/E94*100</f>
        <v>40.9638554216867</v>
      </c>
      <c r="N94" s="31" t="n">
        <f aca="false">+J94/F94*100</f>
        <v>36.3636363636364</v>
      </c>
      <c r="O94" s="31"/>
      <c r="P94" s="31" t="n">
        <f aca="false">+L94/H94*100</f>
        <v>38.75</v>
      </c>
    </row>
    <row r="95" customFormat="false" ht="12.8" hidden="false" customHeight="false" outlineLevel="0" collapsed="false">
      <c r="A95" s="32" t="n">
        <v>93</v>
      </c>
      <c r="B95" s="32" t="n">
        <v>6</v>
      </c>
      <c r="C95" s="32" t="n">
        <v>83</v>
      </c>
      <c r="D95" s="33" t="s">
        <v>117</v>
      </c>
      <c r="E95" s="32" t="n">
        <v>234</v>
      </c>
      <c r="F95" s="32" t="n">
        <v>240</v>
      </c>
      <c r="G95" s="32" t="n">
        <v>46</v>
      </c>
      <c r="H95" s="32" t="n">
        <v>520</v>
      </c>
      <c r="I95" s="32" t="n">
        <v>49</v>
      </c>
      <c r="J95" s="32" t="n">
        <v>109</v>
      </c>
      <c r="K95" s="32" t="n">
        <v>2</v>
      </c>
      <c r="L95" s="32" t="n">
        <v>160</v>
      </c>
      <c r="M95" s="34" t="n">
        <f aca="false">+I95/E95*100</f>
        <v>20.9401709401709</v>
      </c>
      <c r="N95" s="34" t="n">
        <f aca="false">+J95/F95*100</f>
        <v>45.4166666666667</v>
      </c>
      <c r="O95" s="34" t="n">
        <f aca="false">+K95/G95*100</f>
        <v>4.34782608695652</v>
      </c>
      <c r="P95" s="34" t="n">
        <f aca="false">+L95/H95*100</f>
        <v>30.7692307692308</v>
      </c>
    </row>
    <row r="96" customFormat="false" ht="12.8" hidden="false" customHeight="false" outlineLevel="0" collapsed="false">
      <c r="A96" s="37" t="s">
        <v>118</v>
      </c>
      <c r="B96" s="37" t="s">
        <v>118</v>
      </c>
      <c r="C96" s="37" t="s">
        <v>118</v>
      </c>
      <c r="D96" s="38" t="s">
        <v>153</v>
      </c>
      <c r="E96" s="37" t="n">
        <v>29927</v>
      </c>
      <c r="F96" s="37" t="n">
        <v>22578</v>
      </c>
      <c r="G96" s="37" t="n">
        <v>3576</v>
      </c>
      <c r="H96" s="37" t="n">
        <v>56081</v>
      </c>
      <c r="I96" s="37" t="n">
        <v>11498</v>
      </c>
      <c r="J96" s="37" t="n">
        <v>11849</v>
      </c>
      <c r="K96" s="37" t="n">
        <v>2469</v>
      </c>
      <c r="L96" s="37" t="n">
        <v>25816</v>
      </c>
      <c r="M96" s="39" t="n">
        <f aca="false">+I96/E96*100</f>
        <v>38.4201557122331</v>
      </c>
      <c r="N96" s="39" t="n">
        <f aca="false">+J96/F96*100</f>
        <v>52.4802905483214</v>
      </c>
      <c r="O96" s="39" t="n">
        <f aca="false">+K96/G96*100</f>
        <v>69.0436241610738</v>
      </c>
      <c r="P96" s="39" t="n">
        <f aca="false">+L96/H96*100</f>
        <v>46.0334159519267</v>
      </c>
    </row>
  </sheetData>
  <autoFilter ref="A1:P9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4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" min="1" style="15" width="11.53"/>
    <col collapsed="false" customWidth="false" hidden="false" outlineLevel="0" max="17" min="2" style="19" width="11.53"/>
  </cols>
  <sheetData>
    <row r="1" customFormat="false" ht="12.8" hidden="false" customHeight="false" outlineLevel="0" collapsed="false">
      <c r="A1" s="15" t="s">
        <v>154</v>
      </c>
      <c r="B1" s="19" t="s">
        <v>155</v>
      </c>
      <c r="C1" s="19" t="s">
        <v>156</v>
      </c>
      <c r="D1" s="19" t="s">
        <v>4</v>
      </c>
      <c r="E1" s="19" t="s">
        <v>7</v>
      </c>
      <c r="F1" s="19" t="s">
        <v>8</v>
      </c>
      <c r="G1" s="19" t="s">
        <v>23</v>
      </c>
      <c r="H1" s="19" t="s">
        <v>157</v>
      </c>
      <c r="I1" s="19" t="s">
        <v>158</v>
      </c>
      <c r="J1" s="19" t="s">
        <v>159</v>
      </c>
      <c r="K1" s="19" t="s">
        <v>160</v>
      </c>
      <c r="L1" s="19" t="s">
        <v>146</v>
      </c>
      <c r="M1" s="19" t="s">
        <v>147</v>
      </c>
      <c r="N1" s="19" t="s">
        <v>148</v>
      </c>
      <c r="O1" s="19" t="s">
        <v>149</v>
      </c>
      <c r="P1" s="19" t="s">
        <v>161</v>
      </c>
      <c r="Q1" s="0"/>
    </row>
    <row r="2" customFormat="false" ht="12.8" hidden="false" customHeight="false" outlineLevel="0" collapsed="false">
      <c r="A2" s="15" t="n">
        <v>2022</v>
      </c>
      <c r="B2" s="19" t="s">
        <v>162</v>
      </c>
      <c r="C2" s="19" t="s">
        <v>163</v>
      </c>
      <c r="D2" s="19" t="n">
        <v>5285</v>
      </c>
      <c r="E2" s="19" t="n">
        <v>7373</v>
      </c>
      <c r="F2" s="19" t="n">
        <v>1461</v>
      </c>
      <c r="G2" s="19" t="n">
        <v>14119</v>
      </c>
      <c r="H2" s="19" t="n">
        <v>2336</v>
      </c>
      <c r="I2" s="19" t="n">
        <v>5855</v>
      </c>
      <c r="J2" s="19" t="n">
        <v>1358</v>
      </c>
      <c r="K2" s="19" t="n">
        <v>9549</v>
      </c>
      <c r="L2" s="19" t="n">
        <f aca="false">+D2-H2</f>
        <v>2949</v>
      </c>
      <c r="M2" s="19" t="n">
        <f aca="false">+E2-I2</f>
        <v>1518</v>
      </c>
      <c r="N2" s="19" t="n">
        <f aca="false">+F2-J2</f>
        <v>103</v>
      </c>
      <c r="O2" s="19" t="n">
        <f aca="false">SUM(L2:N2)</f>
        <v>4570</v>
      </c>
      <c r="P2" s="40" t="n">
        <f aca="false">+O2/G2</f>
        <v>0.323677314257384</v>
      </c>
      <c r="Q2" s="0"/>
    </row>
    <row r="3" customFormat="false" ht="12.8" hidden="false" customHeight="false" outlineLevel="0" collapsed="false">
      <c r="A3" s="15" t="n">
        <v>2022</v>
      </c>
      <c r="B3" s="19" t="s">
        <v>164</v>
      </c>
      <c r="C3" s="19" t="s">
        <v>165</v>
      </c>
      <c r="D3" s="19" t="n">
        <v>3325</v>
      </c>
      <c r="E3" s="19" t="n">
        <v>2796</v>
      </c>
      <c r="F3" s="19" t="n">
        <v>241</v>
      </c>
      <c r="G3" s="19" t="n">
        <v>6362</v>
      </c>
      <c r="H3" s="19" t="n">
        <v>445</v>
      </c>
      <c r="I3" s="19" t="n">
        <v>677</v>
      </c>
      <c r="J3" s="19" t="n">
        <v>73</v>
      </c>
      <c r="K3" s="19" t="n">
        <v>1195</v>
      </c>
      <c r="L3" s="19" t="n">
        <f aca="false">+D3-H3</f>
        <v>2880</v>
      </c>
      <c r="M3" s="19" t="n">
        <f aca="false">+E3-I3</f>
        <v>2119</v>
      </c>
      <c r="N3" s="19" t="n">
        <f aca="false">+F3-J3</f>
        <v>168</v>
      </c>
      <c r="O3" s="19" t="n">
        <f aca="false">SUM(L3:N3)</f>
        <v>5167</v>
      </c>
      <c r="P3" s="40" t="n">
        <f aca="false">+O3/G3</f>
        <v>0.812165985539139</v>
      </c>
      <c r="Q3" s="0"/>
    </row>
    <row r="4" customFormat="false" ht="12.8" hidden="false" customHeight="false" outlineLevel="0" collapsed="false">
      <c r="A4" s="15" t="n">
        <v>2022</v>
      </c>
      <c r="B4" s="19" t="s">
        <v>166</v>
      </c>
      <c r="C4" s="19" t="s">
        <v>167</v>
      </c>
      <c r="D4" s="19" t="n">
        <v>2184</v>
      </c>
      <c r="E4" s="19" t="n">
        <v>2075</v>
      </c>
      <c r="F4" s="19" t="n">
        <v>156</v>
      </c>
      <c r="G4" s="19" t="n">
        <v>4415</v>
      </c>
      <c r="H4" s="19" t="n">
        <v>112</v>
      </c>
      <c r="I4" s="19" t="n">
        <v>231</v>
      </c>
      <c r="J4" s="19" t="n">
        <v>24</v>
      </c>
      <c r="K4" s="19" t="n">
        <v>367</v>
      </c>
      <c r="L4" s="19" t="n">
        <f aca="false">+D4-H4</f>
        <v>2072</v>
      </c>
      <c r="M4" s="19" t="n">
        <f aca="false">+E4-I4</f>
        <v>1844</v>
      </c>
      <c r="N4" s="19" t="n">
        <f aca="false">+F4-J4</f>
        <v>132</v>
      </c>
      <c r="O4" s="19" t="n">
        <f aca="false">SUM(L4:N4)</f>
        <v>4048</v>
      </c>
      <c r="P4" s="40" t="n">
        <f aca="false">+O4/G4</f>
        <v>0.916874292185731</v>
      </c>
      <c r="Q4" s="0"/>
    </row>
    <row r="5" customFormat="false" ht="12.8" hidden="false" customHeight="false" outlineLevel="0" collapsed="false">
      <c r="A5" s="15" t="n">
        <v>2022</v>
      </c>
      <c r="B5" s="19" t="s">
        <v>168</v>
      </c>
      <c r="C5" s="19" t="s">
        <v>169</v>
      </c>
      <c r="D5" s="19" t="n">
        <v>2374</v>
      </c>
      <c r="E5" s="19" t="n">
        <v>1531</v>
      </c>
      <c r="F5" s="19" t="n">
        <v>114</v>
      </c>
      <c r="G5" s="19" t="n">
        <v>4019</v>
      </c>
      <c r="H5" s="19" t="n">
        <v>975</v>
      </c>
      <c r="I5" s="19" t="n">
        <v>758</v>
      </c>
      <c r="J5" s="19" t="n">
        <v>54</v>
      </c>
      <c r="K5" s="19" t="n">
        <v>1787</v>
      </c>
      <c r="L5" s="19" t="n">
        <f aca="false">+D5-H5</f>
        <v>1399</v>
      </c>
      <c r="M5" s="19" t="n">
        <f aca="false">+E5-I5</f>
        <v>773</v>
      </c>
      <c r="N5" s="19" t="n">
        <f aca="false">+F5-J5</f>
        <v>60</v>
      </c>
      <c r="O5" s="19" t="n">
        <f aca="false">SUM(L5:N5)</f>
        <v>2232</v>
      </c>
      <c r="P5" s="40" t="n">
        <f aca="false">+O5/G5</f>
        <v>0.55536203035581</v>
      </c>
      <c r="Q5" s="0"/>
    </row>
    <row r="6" customFormat="false" ht="12.8" hidden="false" customHeight="false" outlineLevel="0" collapsed="false">
      <c r="A6" s="15" t="n">
        <v>2022</v>
      </c>
      <c r="B6" s="19" t="s">
        <v>170</v>
      </c>
      <c r="C6" s="19" t="s">
        <v>171</v>
      </c>
      <c r="D6" s="19" t="n">
        <v>1375</v>
      </c>
      <c r="E6" s="19" t="n">
        <v>1850</v>
      </c>
      <c r="F6" s="19" t="n">
        <v>504</v>
      </c>
      <c r="G6" s="19" t="n">
        <v>3729</v>
      </c>
      <c r="H6" s="19" t="n">
        <v>454</v>
      </c>
      <c r="I6" s="19" t="n">
        <v>919</v>
      </c>
      <c r="J6" s="19" t="n">
        <v>255</v>
      </c>
      <c r="K6" s="19" t="n">
        <v>1628</v>
      </c>
      <c r="L6" s="19" t="n">
        <f aca="false">+D6-H6</f>
        <v>921</v>
      </c>
      <c r="M6" s="19" t="n">
        <f aca="false">+E6-I6</f>
        <v>931</v>
      </c>
      <c r="N6" s="19" t="n">
        <f aca="false">+F6-J6</f>
        <v>249</v>
      </c>
      <c r="O6" s="19" t="n">
        <f aca="false">SUM(L6:N6)</f>
        <v>2101</v>
      </c>
      <c r="P6" s="40" t="n">
        <f aca="false">+O6/G6</f>
        <v>0.563421828908555</v>
      </c>
      <c r="Q6" s="0"/>
    </row>
    <row r="7" customFormat="false" ht="12.8" hidden="false" customHeight="false" outlineLevel="0" collapsed="false">
      <c r="A7" s="15" t="n">
        <v>2022</v>
      </c>
      <c r="B7" s="19" t="s">
        <v>172</v>
      </c>
      <c r="C7" s="19" t="s">
        <v>173</v>
      </c>
      <c r="D7" s="19" t="n">
        <v>1261</v>
      </c>
      <c r="E7" s="19" t="n">
        <v>1562</v>
      </c>
      <c r="F7" s="19" t="n">
        <v>341</v>
      </c>
      <c r="G7" s="19" t="n">
        <v>3164</v>
      </c>
      <c r="H7" s="19" t="n">
        <v>316</v>
      </c>
      <c r="I7" s="19" t="n">
        <v>529</v>
      </c>
      <c r="J7" s="19" t="n">
        <v>98</v>
      </c>
      <c r="K7" s="19" t="n">
        <v>943</v>
      </c>
      <c r="L7" s="19" t="n">
        <f aca="false">+D7-H7</f>
        <v>945</v>
      </c>
      <c r="M7" s="19" t="n">
        <f aca="false">+E7-I7</f>
        <v>1033</v>
      </c>
      <c r="N7" s="19" t="n">
        <f aca="false">+F7-J7</f>
        <v>243</v>
      </c>
      <c r="O7" s="19" t="n">
        <f aca="false">SUM(L7:N7)</f>
        <v>2221</v>
      </c>
      <c r="P7" s="40" t="n">
        <f aca="false">+O7/G7</f>
        <v>0.701959544879899</v>
      </c>
      <c r="Q7" s="0"/>
    </row>
    <row r="8" customFormat="false" ht="12.8" hidden="false" customHeight="false" outlineLevel="0" collapsed="false">
      <c r="A8" s="15" t="n">
        <v>2022</v>
      </c>
      <c r="B8" s="19" t="s">
        <v>174</v>
      </c>
      <c r="C8" s="19" t="s">
        <v>175</v>
      </c>
      <c r="D8" s="19" t="n">
        <v>1346</v>
      </c>
      <c r="E8" s="19" t="n">
        <v>972</v>
      </c>
      <c r="F8" s="19" t="n">
        <v>168</v>
      </c>
      <c r="G8" s="19" t="n">
        <v>2486</v>
      </c>
      <c r="H8" s="19" t="n">
        <v>976</v>
      </c>
      <c r="I8" s="19" t="n">
        <v>807</v>
      </c>
      <c r="J8" s="19" t="n">
        <v>121</v>
      </c>
      <c r="K8" s="19" t="n">
        <v>1904</v>
      </c>
      <c r="L8" s="19" t="n">
        <f aca="false">+D8-H8</f>
        <v>370</v>
      </c>
      <c r="M8" s="19" t="n">
        <f aca="false">+E8-I8</f>
        <v>165</v>
      </c>
      <c r="N8" s="19" t="n">
        <f aca="false">+F8-J8</f>
        <v>47</v>
      </c>
      <c r="O8" s="19" t="n">
        <f aca="false">SUM(L8:N8)</f>
        <v>582</v>
      </c>
      <c r="P8" s="40" t="n">
        <f aca="false">+O8/G8</f>
        <v>0.234111021721641</v>
      </c>
      <c r="Q8" s="0"/>
    </row>
    <row r="9" customFormat="false" ht="12.8" hidden="false" customHeight="false" outlineLevel="0" collapsed="false">
      <c r="A9" s="15" t="n">
        <v>2022</v>
      </c>
      <c r="B9" s="19" t="s">
        <v>176</v>
      </c>
      <c r="C9" s="19" t="s">
        <v>177</v>
      </c>
      <c r="D9" s="19" t="n">
        <v>1000</v>
      </c>
      <c r="E9" s="19" t="n">
        <v>1065</v>
      </c>
      <c r="F9" s="19" t="n">
        <v>162</v>
      </c>
      <c r="G9" s="19" t="n">
        <v>2227</v>
      </c>
      <c r="H9" s="19" t="n">
        <v>309</v>
      </c>
      <c r="I9" s="19" t="n">
        <v>397</v>
      </c>
      <c r="J9" s="19" t="n">
        <v>76</v>
      </c>
      <c r="K9" s="19" t="n">
        <v>782</v>
      </c>
      <c r="L9" s="19" t="n">
        <f aca="false">+D9-H9</f>
        <v>691</v>
      </c>
      <c r="M9" s="19" t="n">
        <f aca="false">+E9-I9</f>
        <v>668</v>
      </c>
      <c r="N9" s="19" t="n">
        <f aca="false">+F9-J9</f>
        <v>86</v>
      </c>
      <c r="O9" s="19" t="n">
        <f aca="false">SUM(L9:N9)</f>
        <v>1445</v>
      </c>
      <c r="P9" s="40" t="n">
        <f aca="false">+O9/G9</f>
        <v>0.648854961832061</v>
      </c>
      <c r="Q9" s="0"/>
    </row>
    <row r="10" customFormat="false" ht="12.8" hidden="false" customHeight="false" outlineLevel="0" collapsed="false">
      <c r="A10" s="15" t="n">
        <v>2022</v>
      </c>
      <c r="B10" s="19" t="s">
        <v>178</v>
      </c>
      <c r="C10" s="19" t="s">
        <v>179</v>
      </c>
      <c r="D10" s="19" t="n">
        <v>461</v>
      </c>
      <c r="E10" s="19" t="n">
        <v>839</v>
      </c>
      <c r="F10" s="19" t="n">
        <v>226</v>
      </c>
      <c r="G10" s="19" t="n">
        <v>1526</v>
      </c>
      <c r="H10" s="19" t="n">
        <v>311</v>
      </c>
      <c r="I10" s="19" t="n">
        <v>713</v>
      </c>
      <c r="J10" s="19" t="n">
        <v>198</v>
      </c>
      <c r="K10" s="19" t="n">
        <v>1222</v>
      </c>
      <c r="L10" s="19" t="n">
        <f aca="false">+D10-H10</f>
        <v>150</v>
      </c>
      <c r="M10" s="19" t="n">
        <f aca="false">+E10-I10</f>
        <v>126</v>
      </c>
      <c r="N10" s="19" t="n">
        <f aca="false">+F10-J10</f>
        <v>28</v>
      </c>
      <c r="O10" s="19" t="n">
        <f aca="false">SUM(L10:N10)</f>
        <v>304</v>
      </c>
      <c r="P10" s="40" t="n">
        <f aca="false">+O10/G10</f>
        <v>0.199213630406291</v>
      </c>
      <c r="Q10" s="0"/>
    </row>
    <row r="11" customFormat="false" ht="12.8" hidden="false" customHeight="false" outlineLevel="0" collapsed="false">
      <c r="A11" s="15" t="n">
        <v>2022</v>
      </c>
      <c r="B11" s="19" t="s">
        <v>180</v>
      </c>
      <c r="C11" s="19" t="s">
        <v>181</v>
      </c>
      <c r="D11" s="19" t="n">
        <v>672</v>
      </c>
      <c r="E11" s="19" t="n">
        <v>737</v>
      </c>
      <c r="F11" s="19" t="n">
        <v>94</v>
      </c>
      <c r="G11" s="19" t="n">
        <v>1503</v>
      </c>
      <c r="H11" s="19" t="n">
        <v>58</v>
      </c>
      <c r="I11" s="19" t="n">
        <v>121</v>
      </c>
      <c r="J11" s="19" t="n">
        <v>9</v>
      </c>
      <c r="K11" s="19" t="n">
        <v>188</v>
      </c>
      <c r="L11" s="19" t="n">
        <f aca="false">+D11-H11</f>
        <v>614</v>
      </c>
      <c r="M11" s="19" t="n">
        <f aca="false">+E11-I11</f>
        <v>616</v>
      </c>
      <c r="N11" s="19" t="n">
        <f aca="false">+F11-J11</f>
        <v>85</v>
      </c>
      <c r="O11" s="19" t="n">
        <f aca="false">SUM(L11:N11)</f>
        <v>1315</v>
      </c>
      <c r="P11" s="40" t="n">
        <f aca="false">+O11/G11</f>
        <v>0.874916833000665</v>
      </c>
      <c r="Q11" s="0"/>
    </row>
    <row r="12" customFormat="false" ht="12.8" hidden="false" customHeight="false" outlineLevel="0" collapsed="false">
      <c r="A12" s="15" t="n">
        <v>2022</v>
      </c>
      <c r="B12" s="19" t="s">
        <v>182</v>
      </c>
      <c r="C12" s="19" t="s">
        <v>183</v>
      </c>
      <c r="D12" s="19" t="n">
        <v>603</v>
      </c>
      <c r="E12" s="19" t="n">
        <v>484</v>
      </c>
      <c r="F12" s="19" t="n">
        <v>64</v>
      </c>
      <c r="G12" s="19" t="n">
        <v>1151</v>
      </c>
      <c r="H12" s="19" t="n">
        <v>223</v>
      </c>
      <c r="I12" s="19" t="n">
        <v>245</v>
      </c>
      <c r="J12" s="19" t="n">
        <v>36</v>
      </c>
      <c r="K12" s="19" t="n">
        <v>504</v>
      </c>
      <c r="L12" s="19" t="n">
        <f aca="false">+D12-H12</f>
        <v>380</v>
      </c>
      <c r="M12" s="19" t="n">
        <f aca="false">+E12-I12</f>
        <v>239</v>
      </c>
      <c r="N12" s="19" t="n">
        <f aca="false">+F12-J12</f>
        <v>28</v>
      </c>
      <c r="O12" s="19" t="n">
        <f aca="false">SUM(L12:N12)</f>
        <v>647</v>
      </c>
      <c r="P12" s="40" t="n">
        <f aca="false">+O12/G12</f>
        <v>0.562119895742832</v>
      </c>
      <c r="Q12" s="0"/>
    </row>
    <row r="13" customFormat="false" ht="12.8" hidden="false" customHeight="false" outlineLevel="0" collapsed="false">
      <c r="A13" s="15" t="n">
        <v>2022</v>
      </c>
      <c r="B13" s="19" t="s">
        <v>184</v>
      </c>
      <c r="C13" s="19" t="s">
        <v>185</v>
      </c>
      <c r="D13" s="19" t="n">
        <v>507</v>
      </c>
      <c r="E13" s="19" t="n">
        <v>456</v>
      </c>
      <c r="F13" s="19" t="n">
        <v>48</v>
      </c>
      <c r="G13" s="19" t="n">
        <v>1011</v>
      </c>
      <c r="H13" s="19" t="n">
        <v>101</v>
      </c>
      <c r="I13" s="19" t="n">
        <v>81</v>
      </c>
      <c r="J13" s="19" t="n">
        <v>9</v>
      </c>
      <c r="K13" s="19" t="n">
        <v>191</v>
      </c>
      <c r="L13" s="19" t="n">
        <f aca="false">+D13-H13</f>
        <v>406</v>
      </c>
      <c r="M13" s="19" t="n">
        <f aca="false">+E13-I13</f>
        <v>375</v>
      </c>
      <c r="N13" s="19" t="n">
        <f aca="false">+F13-J13</f>
        <v>39</v>
      </c>
      <c r="O13" s="19" t="n">
        <f aca="false">SUM(L13:N13)</f>
        <v>820</v>
      </c>
      <c r="P13" s="40" t="n">
        <f aca="false">+O13/G13</f>
        <v>0.811078140454995</v>
      </c>
      <c r="Q13" s="0"/>
    </row>
    <row r="14" customFormat="false" ht="12.8" hidden="false" customHeight="false" outlineLevel="0" collapsed="false">
      <c r="A14" s="15" t="n">
        <v>2022</v>
      </c>
      <c r="B14" s="19" t="s">
        <v>186</v>
      </c>
      <c r="C14" s="19" t="s">
        <v>187</v>
      </c>
      <c r="D14" s="19" t="n">
        <v>741</v>
      </c>
      <c r="E14" s="19" t="n">
        <v>241</v>
      </c>
      <c r="F14" s="19" t="n">
        <v>27</v>
      </c>
      <c r="G14" s="19" t="n">
        <v>1009</v>
      </c>
      <c r="H14" s="19" t="n">
        <v>137</v>
      </c>
      <c r="I14" s="19" t="n">
        <v>60</v>
      </c>
      <c r="J14" s="19" t="n">
        <v>4</v>
      </c>
      <c r="K14" s="19" t="n">
        <v>201</v>
      </c>
      <c r="L14" s="19" t="n">
        <f aca="false">+D14-H14</f>
        <v>604</v>
      </c>
      <c r="M14" s="19" t="n">
        <f aca="false">+E14-I14</f>
        <v>181</v>
      </c>
      <c r="N14" s="19" t="n">
        <f aca="false">+F14-J14</f>
        <v>23</v>
      </c>
      <c r="O14" s="19" t="n">
        <f aca="false">SUM(L14:N14)</f>
        <v>808</v>
      </c>
      <c r="P14" s="40" t="n">
        <f aca="false">+O14/G14</f>
        <v>0.800792864222002</v>
      </c>
      <c r="Q14" s="0"/>
    </row>
    <row r="15" customFormat="false" ht="12.8" hidden="false" customHeight="false" outlineLevel="0" collapsed="false">
      <c r="A15" s="15" t="n">
        <v>2022</v>
      </c>
      <c r="B15" s="19" t="s">
        <v>188</v>
      </c>
      <c r="C15" s="19" t="s">
        <v>189</v>
      </c>
      <c r="D15" s="19" t="n">
        <v>411</v>
      </c>
      <c r="E15" s="19" t="n">
        <v>467</v>
      </c>
      <c r="F15" s="19" t="n">
        <v>88</v>
      </c>
      <c r="G15" s="19" t="n">
        <v>966</v>
      </c>
      <c r="H15" s="19" t="n">
        <v>240</v>
      </c>
      <c r="I15" s="19" t="n">
        <v>373</v>
      </c>
      <c r="J15" s="19" t="n">
        <v>81</v>
      </c>
      <c r="K15" s="19" t="n">
        <v>694</v>
      </c>
      <c r="L15" s="19" t="n">
        <f aca="false">+D15-H15</f>
        <v>171</v>
      </c>
      <c r="M15" s="19" t="n">
        <f aca="false">+E15-I15</f>
        <v>94</v>
      </c>
      <c r="N15" s="19" t="n">
        <f aca="false">+F15-J15</f>
        <v>7</v>
      </c>
      <c r="O15" s="19" t="n">
        <f aca="false">SUM(L15:N15)</f>
        <v>272</v>
      </c>
      <c r="P15" s="40" t="n">
        <f aca="false">+O15/G15</f>
        <v>0.281573498964803</v>
      </c>
      <c r="Q15" s="0"/>
    </row>
    <row r="16" customFormat="false" ht="12.8" hidden="false" customHeight="false" outlineLevel="0" collapsed="false">
      <c r="A16" s="15" t="n">
        <v>2022</v>
      </c>
      <c r="B16" s="19" t="s">
        <v>190</v>
      </c>
      <c r="C16" s="19" t="s">
        <v>191</v>
      </c>
      <c r="D16" s="19" t="n">
        <v>460</v>
      </c>
      <c r="E16" s="19" t="n">
        <v>411</v>
      </c>
      <c r="F16" s="19" t="n">
        <v>61</v>
      </c>
      <c r="G16" s="19" t="n">
        <v>932</v>
      </c>
      <c r="H16" s="19" t="n">
        <v>191</v>
      </c>
      <c r="I16" s="19" t="n">
        <v>254</v>
      </c>
      <c r="J16" s="19" t="n">
        <v>41</v>
      </c>
      <c r="K16" s="19" t="n">
        <v>486</v>
      </c>
      <c r="L16" s="19" t="n">
        <f aca="false">+D16-H16</f>
        <v>269</v>
      </c>
      <c r="M16" s="19" t="n">
        <f aca="false">+E16-I16</f>
        <v>157</v>
      </c>
      <c r="N16" s="19" t="n">
        <f aca="false">+F16-J16</f>
        <v>20</v>
      </c>
      <c r="O16" s="19" t="n">
        <f aca="false">SUM(L16:N16)</f>
        <v>446</v>
      </c>
      <c r="P16" s="40" t="n">
        <f aca="false">+O16/G16</f>
        <v>0.478540772532189</v>
      </c>
      <c r="Q16" s="0"/>
    </row>
    <row r="17" customFormat="false" ht="12.8" hidden="false" customHeight="false" outlineLevel="0" collapsed="false">
      <c r="A17" s="15" t="n">
        <v>2022</v>
      </c>
      <c r="B17" s="19" t="s">
        <v>192</v>
      </c>
      <c r="C17" s="19" t="s">
        <v>193</v>
      </c>
      <c r="D17" s="19" t="n">
        <v>476</v>
      </c>
      <c r="E17" s="19" t="n">
        <v>369</v>
      </c>
      <c r="F17" s="19" t="n">
        <v>77</v>
      </c>
      <c r="G17" s="19" t="n">
        <v>922</v>
      </c>
      <c r="H17" s="19" t="n">
        <v>214</v>
      </c>
      <c r="I17" s="19" t="n">
        <v>268</v>
      </c>
      <c r="J17" s="19" t="n">
        <v>56</v>
      </c>
      <c r="K17" s="19" t="n">
        <v>538</v>
      </c>
      <c r="L17" s="19" t="n">
        <f aca="false">+D17-H17</f>
        <v>262</v>
      </c>
      <c r="M17" s="19" t="n">
        <f aca="false">+E17-I17</f>
        <v>101</v>
      </c>
      <c r="N17" s="19" t="n">
        <f aca="false">+F17-J17</f>
        <v>21</v>
      </c>
      <c r="O17" s="19" t="n">
        <f aca="false">SUM(L17:N17)</f>
        <v>384</v>
      </c>
      <c r="P17" s="40" t="n">
        <f aca="false">+O17/G17</f>
        <v>0.41648590021692</v>
      </c>
      <c r="Q17" s="0"/>
    </row>
    <row r="18" customFormat="false" ht="12.8" hidden="false" customHeight="false" outlineLevel="0" collapsed="false">
      <c r="A18" s="15" t="n">
        <v>2022</v>
      </c>
      <c r="B18" s="19" t="s">
        <v>194</v>
      </c>
      <c r="C18" s="19" t="s">
        <v>195</v>
      </c>
      <c r="D18" s="19" t="n">
        <v>379</v>
      </c>
      <c r="E18" s="19" t="n">
        <v>437</v>
      </c>
      <c r="F18" s="19" t="n">
        <v>70</v>
      </c>
      <c r="G18" s="19" t="n">
        <v>886</v>
      </c>
      <c r="H18" s="19" t="n">
        <v>202</v>
      </c>
      <c r="I18" s="19" t="n">
        <v>261</v>
      </c>
      <c r="J18" s="19" t="n">
        <v>44</v>
      </c>
      <c r="K18" s="19" t="n">
        <v>507</v>
      </c>
      <c r="L18" s="19" t="n">
        <f aca="false">+D18-H18</f>
        <v>177</v>
      </c>
      <c r="M18" s="19" t="n">
        <f aca="false">+E18-I18</f>
        <v>176</v>
      </c>
      <c r="N18" s="19" t="n">
        <f aca="false">+F18-J18</f>
        <v>26</v>
      </c>
      <c r="O18" s="19" t="n">
        <f aca="false">SUM(L18:N18)</f>
        <v>379</v>
      </c>
      <c r="P18" s="40" t="n">
        <f aca="false">+O18/G18</f>
        <v>0.427765237020316</v>
      </c>
      <c r="Q18" s="0"/>
    </row>
    <row r="19" customFormat="false" ht="12.8" hidden="false" customHeight="false" outlineLevel="0" collapsed="false">
      <c r="A19" s="15" t="n">
        <v>2022</v>
      </c>
      <c r="B19" s="19" t="s">
        <v>196</v>
      </c>
      <c r="C19" s="19" t="s">
        <v>197</v>
      </c>
      <c r="D19" s="19" t="n">
        <v>333</v>
      </c>
      <c r="E19" s="19" t="n">
        <v>442</v>
      </c>
      <c r="F19" s="19" t="n">
        <v>86</v>
      </c>
      <c r="G19" s="19" t="n">
        <v>861</v>
      </c>
      <c r="H19" s="19" t="n">
        <v>201</v>
      </c>
      <c r="I19" s="19" t="n">
        <v>280</v>
      </c>
      <c r="J19" s="19" t="n">
        <v>74</v>
      </c>
      <c r="K19" s="19" t="n">
        <v>555</v>
      </c>
      <c r="L19" s="19" t="n">
        <f aca="false">+D19-H19</f>
        <v>132</v>
      </c>
      <c r="M19" s="19" t="n">
        <f aca="false">+E19-I19</f>
        <v>162</v>
      </c>
      <c r="N19" s="19" t="n">
        <f aca="false">+F19-J19</f>
        <v>12</v>
      </c>
      <c r="O19" s="19" t="n">
        <f aca="false">SUM(L19:N19)</f>
        <v>306</v>
      </c>
      <c r="P19" s="40" t="n">
        <f aca="false">+O19/G19</f>
        <v>0.355400696864112</v>
      </c>
      <c r="Q19" s="0"/>
    </row>
    <row r="20" customFormat="false" ht="12.8" hidden="false" customHeight="false" outlineLevel="0" collapsed="false">
      <c r="A20" s="15" t="n">
        <v>2022</v>
      </c>
      <c r="B20" s="19" t="s">
        <v>198</v>
      </c>
      <c r="C20" s="19" t="s">
        <v>199</v>
      </c>
      <c r="D20" s="19" t="n">
        <v>551</v>
      </c>
      <c r="E20" s="19" t="n">
        <v>249</v>
      </c>
      <c r="F20" s="19" t="n">
        <v>21</v>
      </c>
      <c r="G20" s="19" t="n">
        <v>821</v>
      </c>
      <c r="H20" s="19" t="n">
        <v>153</v>
      </c>
      <c r="I20" s="19" t="n">
        <v>114</v>
      </c>
      <c r="J20" s="19" t="n">
        <v>9</v>
      </c>
      <c r="K20" s="19" t="n">
        <v>276</v>
      </c>
      <c r="L20" s="19" t="n">
        <f aca="false">+D20-H20</f>
        <v>398</v>
      </c>
      <c r="M20" s="19" t="n">
        <f aca="false">+E20-I20</f>
        <v>135</v>
      </c>
      <c r="N20" s="19" t="n">
        <f aca="false">+F20-J20</f>
        <v>12</v>
      </c>
      <c r="O20" s="19" t="n">
        <f aca="false">SUM(L20:N20)</f>
        <v>545</v>
      </c>
      <c r="P20" s="40" t="n">
        <f aca="false">+O20/G20</f>
        <v>0.663824604141291</v>
      </c>
      <c r="Q20" s="0"/>
    </row>
    <row r="21" customFormat="false" ht="12.8" hidden="false" customHeight="false" outlineLevel="0" collapsed="false">
      <c r="A21" s="15" t="n">
        <v>2022</v>
      </c>
      <c r="B21" s="19" t="s">
        <v>200</v>
      </c>
      <c r="C21" s="19" t="s">
        <v>201</v>
      </c>
      <c r="D21" s="19" t="n">
        <v>275</v>
      </c>
      <c r="E21" s="19" t="n">
        <v>431</v>
      </c>
      <c r="F21" s="19" t="n">
        <v>35</v>
      </c>
      <c r="G21" s="19" t="n">
        <v>741</v>
      </c>
      <c r="H21" s="19" t="n">
        <v>28</v>
      </c>
      <c r="I21" s="19" t="n">
        <v>47</v>
      </c>
      <c r="J21" s="19" t="n">
        <v>6</v>
      </c>
      <c r="K21" s="19" t="n">
        <v>81</v>
      </c>
      <c r="L21" s="19" t="n">
        <f aca="false">+D21-H21</f>
        <v>247</v>
      </c>
      <c r="M21" s="19" t="n">
        <f aca="false">+E21-I21</f>
        <v>384</v>
      </c>
      <c r="N21" s="19" t="n">
        <f aca="false">+F21-J21</f>
        <v>29</v>
      </c>
      <c r="O21" s="19" t="n">
        <f aca="false">SUM(L21:N21)</f>
        <v>660</v>
      </c>
      <c r="P21" s="40" t="n">
        <f aca="false">+O21/G21</f>
        <v>0.890688259109312</v>
      </c>
      <c r="Q21" s="0"/>
    </row>
    <row r="22" customFormat="false" ht="12.8" hidden="false" customHeight="false" outlineLevel="0" collapsed="false">
      <c r="A22" s="15" t="n">
        <v>2022</v>
      </c>
      <c r="B22" s="19" t="s">
        <v>202</v>
      </c>
      <c r="C22" s="19" t="s">
        <v>203</v>
      </c>
      <c r="D22" s="19" t="n">
        <v>386</v>
      </c>
      <c r="E22" s="19" t="n">
        <v>205</v>
      </c>
      <c r="F22" s="19" t="n">
        <v>14</v>
      </c>
      <c r="G22" s="19" t="n">
        <v>605</v>
      </c>
      <c r="H22" s="19" t="n">
        <v>51</v>
      </c>
      <c r="I22" s="19" t="n">
        <v>38</v>
      </c>
      <c r="J22" s="19" t="n">
        <v>4</v>
      </c>
      <c r="K22" s="19" t="n">
        <v>93</v>
      </c>
      <c r="L22" s="19" t="n">
        <f aca="false">+D22-H22</f>
        <v>335</v>
      </c>
      <c r="M22" s="19" t="n">
        <f aca="false">+E22-I22</f>
        <v>167</v>
      </c>
      <c r="N22" s="19" t="n">
        <f aca="false">+F22-J22</f>
        <v>10</v>
      </c>
      <c r="O22" s="19" t="n">
        <f aca="false">SUM(L22:N22)</f>
        <v>512</v>
      </c>
      <c r="P22" s="40" t="n">
        <f aca="false">+O22/G22</f>
        <v>0.846280991735537</v>
      </c>
      <c r="Q22" s="0"/>
    </row>
    <row r="23" customFormat="false" ht="12.8" hidden="false" customHeight="false" outlineLevel="0" collapsed="false">
      <c r="A23" s="15" t="n">
        <v>2022</v>
      </c>
      <c r="B23" s="19" t="s">
        <v>204</v>
      </c>
      <c r="C23" s="19" t="s">
        <v>205</v>
      </c>
      <c r="D23" s="19" t="n">
        <v>313</v>
      </c>
      <c r="E23" s="19" t="n">
        <v>237</v>
      </c>
      <c r="F23" s="19" t="n">
        <v>48</v>
      </c>
      <c r="G23" s="19" t="n">
        <v>598</v>
      </c>
      <c r="H23" s="19" t="n">
        <v>154</v>
      </c>
      <c r="I23" s="19" t="n">
        <v>175</v>
      </c>
      <c r="J23" s="19" t="n">
        <v>37</v>
      </c>
      <c r="K23" s="19" t="n">
        <v>366</v>
      </c>
      <c r="L23" s="19" t="n">
        <f aca="false">+D23-H23</f>
        <v>159</v>
      </c>
      <c r="M23" s="19" t="n">
        <f aca="false">+E23-I23</f>
        <v>62</v>
      </c>
      <c r="N23" s="19" t="n">
        <f aca="false">+F23-J23</f>
        <v>11</v>
      </c>
      <c r="O23" s="19" t="n">
        <f aca="false">SUM(L23:N23)</f>
        <v>232</v>
      </c>
      <c r="P23" s="40" t="n">
        <f aca="false">+O23/G23</f>
        <v>0.387959866220736</v>
      </c>
      <c r="Q23" s="0"/>
    </row>
    <row r="24" customFormat="false" ht="12.8" hidden="false" customHeight="false" outlineLevel="0" collapsed="false">
      <c r="A24" s="15" t="n">
        <v>2022</v>
      </c>
      <c r="B24" s="19" t="s">
        <v>206</v>
      </c>
      <c r="C24" s="19" t="s">
        <v>207</v>
      </c>
      <c r="D24" s="19" t="n">
        <v>253</v>
      </c>
      <c r="E24" s="19" t="n">
        <v>292</v>
      </c>
      <c r="F24" s="19" t="n">
        <v>51</v>
      </c>
      <c r="G24" s="19" t="n">
        <v>596</v>
      </c>
      <c r="H24" s="19" t="n">
        <v>74</v>
      </c>
      <c r="I24" s="19" t="n">
        <v>86</v>
      </c>
      <c r="J24" s="19" t="n">
        <v>16</v>
      </c>
      <c r="K24" s="19" t="n">
        <v>176</v>
      </c>
      <c r="L24" s="19" t="n">
        <f aca="false">+D24-H24</f>
        <v>179</v>
      </c>
      <c r="M24" s="19" t="n">
        <f aca="false">+E24-I24</f>
        <v>206</v>
      </c>
      <c r="N24" s="19" t="n">
        <f aca="false">+F24-J24</f>
        <v>35</v>
      </c>
      <c r="O24" s="19" t="n">
        <f aca="false">SUM(L24:N24)</f>
        <v>420</v>
      </c>
      <c r="P24" s="40" t="n">
        <f aca="false">+O24/G24</f>
        <v>0.704697986577181</v>
      </c>
      <c r="Q24" s="0"/>
    </row>
    <row r="25" customFormat="false" ht="12.8" hidden="false" customHeight="false" outlineLevel="0" collapsed="false">
      <c r="A25" s="15" t="n">
        <v>2022</v>
      </c>
      <c r="B25" s="19" t="s">
        <v>208</v>
      </c>
      <c r="C25" s="19" t="s">
        <v>209</v>
      </c>
      <c r="D25" s="19" t="n">
        <v>237</v>
      </c>
      <c r="E25" s="19" t="n">
        <v>283</v>
      </c>
      <c r="F25" s="19" t="n">
        <v>65</v>
      </c>
      <c r="G25" s="19" t="n">
        <v>585</v>
      </c>
      <c r="H25" s="19" t="n">
        <v>90</v>
      </c>
      <c r="I25" s="19" t="n">
        <v>184</v>
      </c>
      <c r="J25" s="19" t="n">
        <v>47</v>
      </c>
      <c r="K25" s="19" t="n">
        <v>321</v>
      </c>
      <c r="L25" s="19" t="n">
        <f aca="false">+D25-H25</f>
        <v>147</v>
      </c>
      <c r="M25" s="19" t="n">
        <f aca="false">+E25-I25</f>
        <v>99</v>
      </c>
      <c r="N25" s="19" t="n">
        <f aca="false">+F25-J25</f>
        <v>18</v>
      </c>
      <c r="O25" s="19" t="n">
        <f aca="false">SUM(L25:N25)</f>
        <v>264</v>
      </c>
      <c r="P25" s="40" t="n">
        <f aca="false">+O25/G25</f>
        <v>0.451282051282051</v>
      </c>
      <c r="Q25" s="0"/>
    </row>
    <row r="26" customFormat="false" ht="12.8" hidden="false" customHeight="false" outlineLevel="0" collapsed="false">
      <c r="A26" s="15" t="n">
        <v>2022</v>
      </c>
      <c r="B26" s="19" t="s">
        <v>210</v>
      </c>
      <c r="C26" s="19" t="s">
        <v>169</v>
      </c>
      <c r="D26" s="19" t="n">
        <v>409</v>
      </c>
      <c r="E26" s="19" t="n">
        <v>152</v>
      </c>
      <c r="F26" s="19" t="n">
        <v>17</v>
      </c>
      <c r="G26" s="19" t="n">
        <v>578</v>
      </c>
      <c r="H26" s="19" t="n">
        <v>258</v>
      </c>
      <c r="I26" s="19" t="n">
        <v>117</v>
      </c>
      <c r="J26" s="19" t="n">
        <v>10</v>
      </c>
      <c r="K26" s="19" t="n">
        <v>385</v>
      </c>
      <c r="L26" s="19" t="n">
        <f aca="false">+D26-H26</f>
        <v>151</v>
      </c>
      <c r="M26" s="19" t="n">
        <f aca="false">+E26-I26</f>
        <v>35</v>
      </c>
      <c r="N26" s="19" t="n">
        <f aca="false">+F26-J26</f>
        <v>7</v>
      </c>
      <c r="O26" s="19" t="n">
        <f aca="false">SUM(L26:N26)</f>
        <v>193</v>
      </c>
      <c r="P26" s="40" t="n">
        <f aca="false">+O26/G26</f>
        <v>0.333910034602076</v>
      </c>
      <c r="Q26" s="0"/>
    </row>
    <row r="27" customFormat="false" ht="12.8" hidden="false" customHeight="false" outlineLevel="0" collapsed="false">
      <c r="A27" s="15" t="n">
        <v>2022</v>
      </c>
      <c r="B27" s="19" t="s">
        <v>211</v>
      </c>
      <c r="C27" s="19" t="s">
        <v>212</v>
      </c>
      <c r="D27" s="19" t="n">
        <v>212</v>
      </c>
      <c r="E27" s="19" t="n">
        <v>243</v>
      </c>
      <c r="F27" s="19" t="n">
        <v>56</v>
      </c>
      <c r="G27" s="19" t="n">
        <v>511</v>
      </c>
      <c r="H27" s="19" t="n">
        <v>126</v>
      </c>
      <c r="I27" s="19" t="n">
        <v>169</v>
      </c>
      <c r="J27" s="19" t="n">
        <v>36</v>
      </c>
      <c r="K27" s="19" t="n">
        <v>331</v>
      </c>
      <c r="L27" s="19" t="n">
        <f aca="false">+D27-H27</f>
        <v>86</v>
      </c>
      <c r="M27" s="19" t="n">
        <f aca="false">+E27-I27</f>
        <v>74</v>
      </c>
      <c r="N27" s="19" t="n">
        <f aca="false">+F27-J27</f>
        <v>20</v>
      </c>
      <c r="O27" s="19" t="n">
        <f aca="false">SUM(L27:N27)</f>
        <v>180</v>
      </c>
      <c r="P27" s="40" t="n">
        <f aca="false">+O27/G27</f>
        <v>0.352250489236791</v>
      </c>
      <c r="Q27" s="0"/>
    </row>
    <row r="28" customFormat="false" ht="12.8" hidden="false" customHeight="false" outlineLevel="0" collapsed="false">
      <c r="A28" s="15" t="n">
        <v>2022</v>
      </c>
      <c r="B28" s="19" t="s">
        <v>213</v>
      </c>
      <c r="C28" s="19" t="s">
        <v>214</v>
      </c>
      <c r="D28" s="19" t="n">
        <v>192</v>
      </c>
      <c r="E28" s="19" t="n">
        <v>276</v>
      </c>
      <c r="F28" s="19" t="n">
        <v>23</v>
      </c>
      <c r="G28" s="19" t="n">
        <v>491</v>
      </c>
      <c r="H28" s="19" t="n">
        <v>10</v>
      </c>
      <c r="I28" s="19" t="n">
        <v>24</v>
      </c>
      <c r="J28" s="19" t="n">
        <v>4</v>
      </c>
      <c r="K28" s="19" t="n">
        <v>38</v>
      </c>
      <c r="L28" s="19" t="n">
        <f aca="false">+D28-H28</f>
        <v>182</v>
      </c>
      <c r="M28" s="19" t="n">
        <f aca="false">+E28-I28</f>
        <v>252</v>
      </c>
      <c r="N28" s="19" t="n">
        <f aca="false">+F28-J28</f>
        <v>19</v>
      </c>
      <c r="O28" s="19" t="n">
        <f aca="false">SUM(L28:N28)</f>
        <v>453</v>
      </c>
      <c r="P28" s="40" t="n">
        <f aca="false">+O28/G28</f>
        <v>0.922606924643585</v>
      </c>
      <c r="Q28" s="0"/>
    </row>
    <row r="29" customFormat="false" ht="12.8" hidden="false" customHeight="false" outlineLevel="0" collapsed="false">
      <c r="A29" s="15" t="n">
        <v>2022</v>
      </c>
      <c r="B29" s="19" t="s">
        <v>215</v>
      </c>
      <c r="C29" s="19" t="s">
        <v>216</v>
      </c>
      <c r="D29" s="19" t="n">
        <v>214</v>
      </c>
      <c r="E29" s="19" t="n">
        <v>222</v>
      </c>
      <c r="F29" s="19" t="n">
        <v>53</v>
      </c>
      <c r="G29" s="19" t="n">
        <v>489</v>
      </c>
      <c r="H29" s="19" t="n">
        <v>17</v>
      </c>
      <c r="I29" s="19" t="n">
        <v>27</v>
      </c>
      <c r="J29" s="19" t="n">
        <v>4</v>
      </c>
      <c r="K29" s="19" t="n">
        <v>48</v>
      </c>
      <c r="L29" s="19" t="n">
        <f aca="false">+D29-H29</f>
        <v>197</v>
      </c>
      <c r="M29" s="19" t="n">
        <f aca="false">+E29-I29</f>
        <v>195</v>
      </c>
      <c r="N29" s="19" t="n">
        <f aca="false">+F29-J29</f>
        <v>49</v>
      </c>
      <c r="O29" s="19" t="n">
        <f aca="false">SUM(L29:N29)</f>
        <v>441</v>
      </c>
      <c r="P29" s="40" t="n">
        <f aca="false">+O29/G29</f>
        <v>0.901840490797546</v>
      </c>
      <c r="Q29" s="0"/>
    </row>
    <row r="30" customFormat="false" ht="12.8" hidden="false" customHeight="false" outlineLevel="0" collapsed="false">
      <c r="A30" s="15" t="n">
        <v>2022</v>
      </c>
      <c r="B30" s="19" t="s">
        <v>217</v>
      </c>
      <c r="C30" s="19" t="s">
        <v>218</v>
      </c>
      <c r="D30" s="19" t="n">
        <v>228</v>
      </c>
      <c r="E30" s="19" t="n">
        <v>217</v>
      </c>
      <c r="F30" s="19" t="n">
        <v>31</v>
      </c>
      <c r="G30" s="19" t="n">
        <v>476</v>
      </c>
      <c r="H30" s="19" t="n">
        <v>73</v>
      </c>
      <c r="I30" s="19" t="n">
        <v>97</v>
      </c>
      <c r="J30" s="19" t="n">
        <v>16</v>
      </c>
      <c r="K30" s="19" t="n">
        <v>186</v>
      </c>
      <c r="L30" s="19" t="n">
        <f aca="false">+D30-H30</f>
        <v>155</v>
      </c>
      <c r="M30" s="19" t="n">
        <f aca="false">+E30-I30</f>
        <v>120</v>
      </c>
      <c r="N30" s="19" t="n">
        <f aca="false">+F30-J30</f>
        <v>15</v>
      </c>
      <c r="O30" s="19" t="n">
        <f aca="false">SUM(L30:N30)</f>
        <v>290</v>
      </c>
      <c r="P30" s="40" t="n">
        <f aca="false">+O30/G30</f>
        <v>0.609243697478992</v>
      </c>
      <c r="Q30" s="0"/>
    </row>
    <row r="31" customFormat="false" ht="12.8" hidden="false" customHeight="false" outlineLevel="0" collapsed="false">
      <c r="A31" s="15" t="n">
        <v>2022</v>
      </c>
      <c r="B31" s="19" t="s">
        <v>219</v>
      </c>
      <c r="C31" s="19" t="s">
        <v>220</v>
      </c>
      <c r="D31" s="19" t="n">
        <v>297</v>
      </c>
      <c r="E31" s="19" t="n">
        <v>165</v>
      </c>
      <c r="F31" s="19" t="n">
        <v>13</v>
      </c>
      <c r="G31" s="19" t="n">
        <v>475</v>
      </c>
      <c r="H31" s="19" t="n">
        <v>271</v>
      </c>
      <c r="I31" s="19" t="n">
        <v>151</v>
      </c>
      <c r="J31" s="19" t="n">
        <v>10</v>
      </c>
      <c r="K31" s="19" t="n">
        <v>432</v>
      </c>
      <c r="L31" s="19" t="n">
        <f aca="false">+D31-H31</f>
        <v>26</v>
      </c>
      <c r="M31" s="19" t="n">
        <f aca="false">+E31-I31</f>
        <v>14</v>
      </c>
      <c r="N31" s="19" t="n">
        <f aca="false">+F31-J31</f>
        <v>3</v>
      </c>
      <c r="O31" s="19" t="n">
        <f aca="false">SUM(L31:N31)</f>
        <v>43</v>
      </c>
      <c r="P31" s="40" t="n">
        <f aca="false">+O31/G31</f>
        <v>0.0905263157894737</v>
      </c>
      <c r="Q31" s="0"/>
    </row>
    <row r="32" customFormat="false" ht="12.8" hidden="false" customHeight="false" outlineLevel="0" collapsed="false">
      <c r="A32" s="15" t="n">
        <v>2022</v>
      </c>
      <c r="B32" s="19" t="s">
        <v>221</v>
      </c>
      <c r="C32" s="19" t="s">
        <v>222</v>
      </c>
      <c r="D32" s="19" t="n">
        <v>301</v>
      </c>
      <c r="E32" s="19" t="n">
        <v>159</v>
      </c>
      <c r="F32" s="19" t="n">
        <v>8</v>
      </c>
      <c r="G32" s="19" t="n">
        <v>468</v>
      </c>
      <c r="H32" s="19" t="n">
        <v>55</v>
      </c>
      <c r="I32" s="19" t="n">
        <v>40</v>
      </c>
      <c r="J32" s="19" t="n">
        <v>2</v>
      </c>
      <c r="K32" s="19" t="n">
        <v>97</v>
      </c>
      <c r="L32" s="19" t="n">
        <f aca="false">+D32-H32</f>
        <v>246</v>
      </c>
      <c r="M32" s="19" t="n">
        <f aca="false">+E32-I32</f>
        <v>119</v>
      </c>
      <c r="N32" s="19" t="n">
        <f aca="false">+F32-J32</f>
        <v>6</v>
      </c>
      <c r="O32" s="19" t="n">
        <f aca="false">SUM(L32:N32)</f>
        <v>371</v>
      </c>
      <c r="P32" s="40" t="n">
        <f aca="false">+O32/G32</f>
        <v>0.792735042735043</v>
      </c>
      <c r="Q32" s="0"/>
    </row>
    <row r="33" customFormat="false" ht="12.8" hidden="false" customHeight="false" outlineLevel="0" collapsed="false">
      <c r="A33" s="15" t="n">
        <v>2022</v>
      </c>
      <c r="B33" s="19" t="s">
        <v>223</v>
      </c>
      <c r="C33" s="19" t="s">
        <v>224</v>
      </c>
      <c r="D33" s="19" t="n">
        <v>198</v>
      </c>
      <c r="E33" s="19" t="n">
        <v>216</v>
      </c>
      <c r="F33" s="19" t="n">
        <v>18</v>
      </c>
      <c r="G33" s="19" t="n">
        <v>432</v>
      </c>
      <c r="H33" s="19" t="n">
        <v>6</v>
      </c>
      <c r="I33" s="19" t="n">
        <v>15</v>
      </c>
      <c r="J33" s="19" t="n">
        <v>0</v>
      </c>
      <c r="K33" s="19" t="n">
        <v>21</v>
      </c>
      <c r="L33" s="19" t="n">
        <f aca="false">+D33-H33</f>
        <v>192</v>
      </c>
      <c r="M33" s="19" t="n">
        <f aca="false">+E33-I33</f>
        <v>201</v>
      </c>
      <c r="N33" s="19" t="n">
        <f aca="false">+F33-J33</f>
        <v>18</v>
      </c>
      <c r="O33" s="19" t="n">
        <f aca="false">SUM(L33:N33)</f>
        <v>411</v>
      </c>
      <c r="P33" s="40" t="n">
        <f aca="false">+O33/G33</f>
        <v>0.951388888888889</v>
      </c>
      <c r="Q33" s="0"/>
    </row>
    <row r="34" customFormat="false" ht="12.8" hidden="false" customHeight="false" outlineLevel="0" collapsed="false">
      <c r="A34" s="15" t="n">
        <v>2022</v>
      </c>
      <c r="B34" s="19" t="s">
        <v>225</v>
      </c>
      <c r="C34" s="19" t="s">
        <v>226</v>
      </c>
      <c r="D34" s="19" t="n">
        <v>229</v>
      </c>
      <c r="E34" s="19" t="n">
        <v>178</v>
      </c>
      <c r="F34" s="19" t="n">
        <v>8</v>
      </c>
      <c r="G34" s="19" t="n">
        <v>415</v>
      </c>
      <c r="H34" s="19" t="n">
        <v>53</v>
      </c>
      <c r="I34" s="19" t="n">
        <v>48</v>
      </c>
      <c r="J34" s="19" t="n">
        <v>2</v>
      </c>
      <c r="K34" s="19" t="n">
        <v>103</v>
      </c>
      <c r="L34" s="19" t="n">
        <f aca="false">+D34-H34</f>
        <v>176</v>
      </c>
      <c r="M34" s="19" t="n">
        <f aca="false">+E34-I34</f>
        <v>130</v>
      </c>
      <c r="N34" s="19" t="n">
        <f aca="false">+F34-J34</f>
        <v>6</v>
      </c>
      <c r="O34" s="19" t="n">
        <f aca="false">SUM(L34:N34)</f>
        <v>312</v>
      </c>
      <c r="P34" s="40" t="n">
        <f aca="false">+O34/G34</f>
        <v>0.751807228915663</v>
      </c>
      <c r="Q34" s="0"/>
    </row>
    <row r="35" customFormat="false" ht="12.8" hidden="false" customHeight="false" outlineLevel="0" collapsed="false">
      <c r="A35" s="15" t="n">
        <v>2022</v>
      </c>
      <c r="B35" s="19" t="s">
        <v>227</v>
      </c>
      <c r="C35" s="19" t="s">
        <v>228</v>
      </c>
      <c r="D35" s="19" t="n">
        <v>148</v>
      </c>
      <c r="E35" s="19" t="n">
        <v>183</v>
      </c>
      <c r="F35" s="19" t="n">
        <v>35</v>
      </c>
      <c r="G35" s="19" t="n">
        <v>366</v>
      </c>
      <c r="H35" s="19" t="n">
        <v>71</v>
      </c>
      <c r="I35" s="19" t="n">
        <v>101</v>
      </c>
      <c r="J35" s="19" t="n">
        <v>16</v>
      </c>
      <c r="K35" s="19" t="n">
        <v>188</v>
      </c>
      <c r="L35" s="19" t="n">
        <f aca="false">+D35-H35</f>
        <v>77</v>
      </c>
      <c r="M35" s="19" t="n">
        <f aca="false">+E35-I35</f>
        <v>82</v>
      </c>
      <c r="N35" s="19" t="n">
        <f aca="false">+F35-J35</f>
        <v>19</v>
      </c>
      <c r="O35" s="19" t="n">
        <f aca="false">SUM(L35:N35)</f>
        <v>178</v>
      </c>
      <c r="P35" s="40" t="n">
        <f aca="false">+O35/G35</f>
        <v>0.486338797814208</v>
      </c>
      <c r="Q35" s="0"/>
    </row>
    <row r="36" customFormat="false" ht="12.8" hidden="false" customHeight="false" outlineLevel="0" collapsed="false">
      <c r="A36" s="15" t="n">
        <v>2022</v>
      </c>
      <c r="B36" s="19" t="s">
        <v>229</v>
      </c>
      <c r="C36" s="19" t="s">
        <v>230</v>
      </c>
      <c r="D36" s="19" t="n">
        <v>154</v>
      </c>
      <c r="E36" s="19" t="n">
        <v>157</v>
      </c>
      <c r="F36" s="19" t="n">
        <v>39</v>
      </c>
      <c r="G36" s="19" t="n">
        <v>350</v>
      </c>
      <c r="H36" s="19" t="n">
        <v>60</v>
      </c>
      <c r="I36" s="19" t="n">
        <v>64</v>
      </c>
      <c r="J36" s="19" t="n">
        <v>18</v>
      </c>
      <c r="K36" s="19" t="n">
        <v>142</v>
      </c>
      <c r="L36" s="19" t="n">
        <f aca="false">+D36-H36</f>
        <v>94</v>
      </c>
      <c r="M36" s="19" t="n">
        <f aca="false">+E36-I36</f>
        <v>93</v>
      </c>
      <c r="N36" s="19" t="n">
        <f aca="false">+F36-J36</f>
        <v>21</v>
      </c>
      <c r="O36" s="19" t="n">
        <f aca="false">SUM(L36:N36)</f>
        <v>208</v>
      </c>
      <c r="P36" s="40" t="n">
        <f aca="false">+O36/G36</f>
        <v>0.594285714285714</v>
      </c>
      <c r="Q36" s="0"/>
    </row>
    <row r="37" customFormat="false" ht="12.8" hidden="false" customHeight="false" outlineLevel="0" collapsed="false">
      <c r="A37" s="15" t="n">
        <v>2022</v>
      </c>
      <c r="B37" s="19" t="s">
        <v>231</v>
      </c>
      <c r="C37" s="19" t="s">
        <v>232</v>
      </c>
      <c r="D37" s="19" t="n">
        <v>126</v>
      </c>
      <c r="E37" s="19" t="n">
        <v>154</v>
      </c>
      <c r="F37" s="19" t="n">
        <v>30</v>
      </c>
      <c r="G37" s="19" t="n">
        <v>310</v>
      </c>
      <c r="H37" s="19" t="n">
        <v>24</v>
      </c>
      <c r="I37" s="19" t="n">
        <v>66</v>
      </c>
      <c r="J37" s="19" t="n">
        <v>17</v>
      </c>
      <c r="K37" s="19" t="n">
        <v>107</v>
      </c>
      <c r="L37" s="19" t="n">
        <f aca="false">+D37-H37</f>
        <v>102</v>
      </c>
      <c r="M37" s="19" t="n">
        <f aca="false">+E37-I37</f>
        <v>88</v>
      </c>
      <c r="N37" s="19" t="n">
        <f aca="false">+F37-J37</f>
        <v>13</v>
      </c>
      <c r="O37" s="19" t="n">
        <f aca="false">SUM(L37:N37)</f>
        <v>203</v>
      </c>
      <c r="P37" s="40" t="n">
        <f aca="false">+O37/G37</f>
        <v>0.654838709677419</v>
      </c>
      <c r="Q37" s="0"/>
    </row>
    <row r="38" customFormat="false" ht="12.8" hidden="false" customHeight="false" outlineLevel="0" collapsed="false">
      <c r="A38" s="15" t="n">
        <v>2022</v>
      </c>
      <c r="B38" s="19" t="s">
        <v>233</v>
      </c>
      <c r="C38" s="19" t="s">
        <v>234</v>
      </c>
      <c r="D38" s="19" t="n">
        <v>193</v>
      </c>
      <c r="E38" s="19" t="n">
        <v>98</v>
      </c>
      <c r="F38" s="19" t="n">
        <v>7</v>
      </c>
      <c r="G38" s="19" t="n">
        <v>298</v>
      </c>
      <c r="H38" s="19" t="n">
        <v>84</v>
      </c>
      <c r="I38" s="19" t="n">
        <v>52</v>
      </c>
      <c r="J38" s="19" t="n">
        <v>6</v>
      </c>
      <c r="K38" s="19" t="n">
        <v>142</v>
      </c>
      <c r="L38" s="19" t="n">
        <f aca="false">+D38-H38</f>
        <v>109</v>
      </c>
      <c r="M38" s="19" t="n">
        <f aca="false">+E38-I38</f>
        <v>46</v>
      </c>
      <c r="N38" s="19" t="n">
        <f aca="false">+F38-J38</f>
        <v>1</v>
      </c>
      <c r="O38" s="19" t="n">
        <f aca="false">SUM(L38:N38)</f>
        <v>156</v>
      </c>
      <c r="P38" s="40" t="n">
        <f aca="false">+O38/G38</f>
        <v>0.523489932885906</v>
      </c>
      <c r="Q38" s="0"/>
    </row>
    <row r="39" customFormat="false" ht="12.8" hidden="false" customHeight="false" outlineLevel="0" collapsed="false">
      <c r="A39" s="15" t="n">
        <v>2022</v>
      </c>
      <c r="B39" s="19" t="s">
        <v>235</v>
      </c>
      <c r="C39" s="19" t="s">
        <v>236</v>
      </c>
      <c r="D39" s="19" t="n">
        <v>90</v>
      </c>
      <c r="E39" s="19" t="n">
        <v>155</v>
      </c>
      <c r="F39" s="19" t="n">
        <v>25</v>
      </c>
      <c r="G39" s="19" t="n">
        <v>270</v>
      </c>
      <c r="H39" s="19" t="n">
        <v>28</v>
      </c>
      <c r="I39" s="19" t="n">
        <v>38</v>
      </c>
      <c r="J39" s="19" t="n">
        <v>6</v>
      </c>
      <c r="K39" s="19" t="n">
        <v>72</v>
      </c>
      <c r="L39" s="19" t="n">
        <f aca="false">+D39-H39</f>
        <v>62</v>
      </c>
      <c r="M39" s="19" t="n">
        <f aca="false">+E39-I39</f>
        <v>117</v>
      </c>
      <c r="N39" s="19" t="n">
        <f aca="false">+F39-J39</f>
        <v>19</v>
      </c>
      <c r="O39" s="19" t="n">
        <f aca="false">SUM(L39:N39)</f>
        <v>198</v>
      </c>
      <c r="P39" s="40" t="n">
        <f aca="false">+O39/G39</f>
        <v>0.733333333333333</v>
      </c>
      <c r="Q39" s="0"/>
    </row>
    <row r="40" customFormat="false" ht="12.8" hidden="false" customHeight="false" outlineLevel="0" collapsed="false">
      <c r="A40" s="15" t="n">
        <v>2022</v>
      </c>
      <c r="B40" s="19" t="s">
        <v>237</v>
      </c>
      <c r="C40" s="19" t="s">
        <v>238</v>
      </c>
      <c r="D40" s="19" t="n">
        <v>183</v>
      </c>
      <c r="E40" s="19" t="n">
        <v>75</v>
      </c>
      <c r="F40" s="19" t="n">
        <v>6</v>
      </c>
      <c r="G40" s="19" t="n">
        <v>264</v>
      </c>
      <c r="H40" s="19" t="n">
        <v>54</v>
      </c>
      <c r="I40" s="19" t="n">
        <v>23</v>
      </c>
      <c r="J40" s="19" t="n">
        <v>4</v>
      </c>
      <c r="K40" s="19" t="n">
        <v>81</v>
      </c>
      <c r="L40" s="19" t="n">
        <f aca="false">+D40-H40</f>
        <v>129</v>
      </c>
      <c r="M40" s="19" t="n">
        <f aca="false">+E40-I40</f>
        <v>52</v>
      </c>
      <c r="N40" s="19" t="n">
        <f aca="false">+F40-J40</f>
        <v>2</v>
      </c>
      <c r="O40" s="19" t="n">
        <f aca="false">SUM(L40:N40)</f>
        <v>183</v>
      </c>
      <c r="P40" s="40" t="n">
        <f aca="false">+O40/G40</f>
        <v>0.693181818181818</v>
      </c>
      <c r="Q40" s="0"/>
    </row>
    <row r="41" customFormat="false" ht="12.8" hidden="false" customHeight="false" outlineLevel="0" collapsed="false">
      <c r="A41" s="15" t="n">
        <v>2022</v>
      </c>
      <c r="B41" s="19" t="s">
        <v>239</v>
      </c>
      <c r="C41" s="19" t="s">
        <v>240</v>
      </c>
      <c r="D41" s="19" t="n">
        <v>96</v>
      </c>
      <c r="E41" s="19" t="n">
        <v>101</v>
      </c>
      <c r="F41" s="19" t="n">
        <v>34</v>
      </c>
      <c r="G41" s="19" t="n">
        <v>231</v>
      </c>
      <c r="H41" s="19" t="n">
        <v>40</v>
      </c>
      <c r="I41" s="19" t="n">
        <v>70</v>
      </c>
      <c r="J41" s="19" t="n">
        <v>28</v>
      </c>
      <c r="K41" s="19" t="n">
        <v>138</v>
      </c>
      <c r="L41" s="19" t="n">
        <f aca="false">+D41-H41</f>
        <v>56</v>
      </c>
      <c r="M41" s="19" t="n">
        <f aca="false">+E41-I41</f>
        <v>31</v>
      </c>
      <c r="N41" s="19" t="n">
        <f aca="false">+F41-J41</f>
        <v>6</v>
      </c>
      <c r="O41" s="19" t="n">
        <f aca="false">SUM(L41:N41)</f>
        <v>93</v>
      </c>
      <c r="P41" s="40" t="n">
        <f aca="false">+O41/G41</f>
        <v>0.402597402597403</v>
      </c>
      <c r="Q41" s="0"/>
    </row>
    <row r="42" customFormat="false" ht="12.8" hidden="false" customHeight="false" outlineLevel="0" collapsed="false">
      <c r="A42" s="15" t="n">
        <v>2022</v>
      </c>
      <c r="B42" s="19" t="s">
        <v>241</v>
      </c>
      <c r="C42" s="19" t="s">
        <v>242</v>
      </c>
      <c r="D42" s="19" t="n">
        <v>143</v>
      </c>
      <c r="E42" s="19" t="n">
        <v>67</v>
      </c>
      <c r="F42" s="19" t="n">
        <v>18</v>
      </c>
      <c r="G42" s="19" t="n">
        <v>228</v>
      </c>
      <c r="H42" s="19" t="n">
        <v>11</v>
      </c>
      <c r="I42" s="19" t="n">
        <v>4</v>
      </c>
      <c r="J42" s="19" t="n">
        <v>4</v>
      </c>
      <c r="K42" s="19" t="n">
        <v>19</v>
      </c>
      <c r="L42" s="19" t="n">
        <f aca="false">+D42-H42</f>
        <v>132</v>
      </c>
      <c r="M42" s="19" t="n">
        <f aca="false">+E42-I42</f>
        <v>63</v>
      </c>
      <c r="N42" s="19" t="n">
        <f aca="false">+F42-J42</f>
        <v>14</v>
      </c>
      <c r="O42" s="19" t="n">
        <f aca="false">SUM(L42:N42)</f>
        <v>209</v>
      </c>
      <c r="P42" s="40" t="n">
        <f aca="false">+O42/G42</f>
        <v>0.916666666666667</v>
      </c>
      <c r="Q42" s="0"/>
    </row>
    <row r="43" customFormat="false" ht="12.8" hidden="false" customHeight="false" outlineLevel="0" collapsed="false">
      <c r="A43" s="15" t="n">
        <v>2022</v>
      </c>
      <c r="B43" s="19" t="s">
        <v>243</v>
      </c>
      <c r="C43" s="19" t="s">
        <v>244</v>
      </c>
      <c r="D43" s="19" t="n">
        <v>104</v>
      </c>
      <c r="E43" s="19" t="n">
        <v>103</v>
      </c>
      <c r="F43" s="19" t="n">
        <v>13</v>
      </c>
      <c r="G43" s="19" t="n">
        <v>220</v>
      </c>
      <c r="H43" s="19" t="n">
        <v>8</v>
      </c>
      <c r="I43" s="19" t="n">
        <v>7</v>
      </c>
      <c r="J43" s="19" t="n">
        <v>0</v>
      </c>
      <c r="K43" s="19" t="n">
        <v>15</v>
      </c>
      <c r="L43" s="19" t="n">
        <f aca="false">+D43-H43</f>
        <v>96</v>
      </c>
      <c r="M43" s="19" t="n">
        <f aca="false">+E43-I43</f>
        <v>96</v>
      </c>
      <c r="N43" s="19" t="n">
        <f aca="false">+F43-J43</f>
        <v>13</v>
      </c>
      <c r="O43" s="19" t="n">
        <f aca="false">SUM(L43:N43)</f>
        <v>205</v>
      </c>
      <c r="P43" s="40" t="n">
        <f aca="false">+O43/G43</f>
        <v>0.931818181818182</v>
      </c>
      <c r="Q43" s="0"/>
    </row>
    <row r="44" customFormat="false" ht="12.8" hidden="false" customHeight="false" outlineLevel="0" collapsed="false">
      <c r="A44" s="15" t="n">
        <v>2022</v>
      </c>
      <c r="B44" s="19" t="s">
        <v>245</v>
      </c>
      <c r="C44" s="19" t="s">
        <v>246</v>
      </c>
      <c r="D44" s="19" t="n">
        <v>112</v>
      </c>
      <c r="E44" s="19" t="n">
        <v>86</v>
      </c>
      <c r="F44" s="19" t="n">
        <v>18</v>
      </c>
      <c r="G44" s="19" t="n">
        <v>216</v>
      </c>
      <c r="H44" s="19" t="n">
        <v>44</v>
      </c>
      <c r="I44" s="19" t="n">
        <v>48</v>
      </c>
      <c r="J44" s="19" t="n">
        <v>14</v>
      </c>
      <c r="K44" s="19" t="n">
        <v>106</v>
      </c>
      <c r="L44" s="19" t="n">
        <f aca="false">+D44-H44</f>
        <v>68</v>
      </c>
      <c r="M44" s="19" t="n">
        <f aca="false">+E44-I44</f>
        <v>38</v>
      </c>
      <c r="N44" s="19" t="n">
        <f aca="false">+F44-J44</f>
        <v>4</v>
      </c>
      <c r="O44" s="19" t="n">
        <f aca="false">SUM(L44:N44)</f>
        <v>110</v>
      </c>
      <c r="P44" s="40" t="n">
        <f aca="false">+O44/G44</f>
        <v>0.509259259259259</v>
      </c>
      <c r="Q44" s="0"/>
    </row>
    <row r="45" customFormat="false" ht="12.8" hidden="false" customHeight="false" outlineLevel="0" collapsed="false">
      <c r="A45" s="15" t="n">
        <v>2022</v>
      </c>
      <c r="B45" s="19" t="s">
        <v>247</v>
      </c>
      <c r="C45" s="19" t="s">
        <v>248</v>
      </c>
      <c r="D45" s="19" t="n">
        <v>48</v>
      </c>
      <c r="E45" s="19" t="n">
        <v>150</v>
      </c>
      <c r="F45" s="19" t="n">
        <v>11</v>
      </c>
      <c r="G45" s="19" t="n">
        <v>209</v>
      </c>
      <c r="H45" s="19" t="n">
        <v>19</v>
      </c>
      <c r="I45" s="19" t="n">
        <v>34</v>
      </c>
      <c r="J45" s="19" t="n">
        <v>9</v>
      </c>
      <c r="K45" s="19" t="n">
        <v>62</v>
      </c>
      <c r="L45" s="19" t="n">
        <f aca="false">+D45-H45</f>
        <v>29</v>
      </c>
      <c r="M45" s="19" t="n">
        <f aca="false">+E45-I45</f>
        <v>116</v>
      </c>
      <c r="N45" s="19" t="n">
        <f aca="false">+F45-J45</f>
        <v>2</v>
      </c>
      <c r="O45" s="19" t="n">
        <f aca="false">SUM(L45:N45)</f>
        <v>147</v>
      </c>
      <c r="P45" s="40" t="n">
        <f aca="false">+O45/G45</f>
        <v>0.703349282296651</v>
      </c>
      <c r="Q45" s="0"/>
    </row>
    <row r="46" customFormat="false" ht="12.8" hidden="false" customHeight="false" outlineLevel="0" collapsed="false">
      <c r="A46" s="15" t="n">
        <v>2022</v>
      </c>
      <c r="B46" s="19" t="s">
        <v>249</v>
      </c>
      <c r="C46" s="19" t="s">
        <v>250</v>
      </c>
      <c r="D46" s="19" t="n">
        <v>107</v>
      </c>
      <c r="E46" s="19" t="n">
        <v>90</v>
      </c>
      <c r="F46" s="19" t="n">
        <v>9</v>
      </c>
      <c r="G46" s="19" t="n">
        <v>206</v>
      </c>
      <c r="H46" s="19" t="n">
        <v>60</v>
      </c>
      <c r="I46" s="19" t="n">
        <v>57</v>
      </c>
      <c r="J46" s="19" t="n">
        <v>5</v>
      </c>
      <c r="K46" s="19" t="n">
        <v>122</v>
      </c>
      <c r="L46" s="19" t="n">
        <f aca="false">+D46-H46</f>
        <v>47</v>
      </c>
      <c r="M46" s="19" t="n">
        <f aca="false">+E46-I46</f>
        <v>33</v>
      </c>
      <c r="N46" s="19" t="n">
        <f aca="false">+F46-J46</f>
        <v>4</v>
      </c>
      <c r="O46" s="19" t="n">
        <f aca="false">SUM(L46:N46)</f>
        <v>84</v>
      </c>
      <c r="P46" s="40" t="n">
        <f aca="false">+O46/G46</f>
        <v>0.407766990291262</v>
      </c>
      <c r="Q46" s="0"/>
    </row>
    <row r="47" customFormat="false" ht="12.8" hidden="false" customHeight="false" outlineLevel="0" collapsed="false">
      <c r="A47" s="15" t="n">
        <v>2022</v>
      </c>
      <c r="B47" s="19" t="s">
        <v>251</v>
      </c>
      <c r="C47" s="19" t="s">
        <v>252</v>
      </c>
      <c r="D47" s="19" t="n">
        <v>147</v>
      </c>
      <c r="E47" s="19" t="n">
        <v>25</v>
      </c>
      <c r="F47" s="19" t="n">
        <v>1</v>
      </c>
      <c r="G47" s="19" t="n">
        <v>173</v>
      </c>
      <c r="H47" s="19" t="n">
        <v>14</v>
      </c>
      <c r="I47" s="19" t="n">
        <v>5</v>
      </c>
      <c r="J47" s="19" t="n">
        <v>1</v>
      </c>
      <c r="K47" s="19" t="n">
        <v>20</v>
      </c>
      <c r="L47" s="19" t="n">
        <f aca="false">+D47-H47</f>
        <v>133</v>
      </c>
      <c r="M47" s="19" t="n">
        <f aca="false">+E47-I47</f>
        <v>20</v>
      </c>
      <c r="N47" s="19" t="n">
        <f aca="false">+F47-J47</f>
        <v>0</v>
      </c>
      <c r="O47" s="19" t="n">
        <f aca="false">SUM(L47:N47)</f>
        <v>153</v>
      </c>
      <c r="P47" s="40" t="n">
        <f aca="false">+O47/G47</f>
        <v>0.884393063583815</v>
      </c>
      <c r="Q47" s="0"/>
    </row>
    <row r="48" customFormat="false" ht="12.8" hidden="false" customHeight="false" outlineLevel="0" collapsed="false">
      <c r="A48" s="15" t="n">
        <v>2022</v>
      </c>
      <c r="B48" s="19" t="s">
        <v>253</v>
      </c>
      <c r="C48" s="19" t="s">
        <v>254</v>
      </c>
      <c r="D48" s="19" t="n">
        <v>103</v>
      </c>
      <c r="E48" s="19" t="n">
        <v>51</v>
      </c>
      <c r="F48" s="19" t="n">
        <v>8</v>
      </c>
      <c r="G48" s="19" t="n">
        <v>162</v>
      </c>
      <c r="H48" s="19" t="n">
        <v>29</v>
      </c>
      <c r="I48" s="19" t="n">
        <v>20</v>
      </c>
      <c r="J48" s="19" t="n">
        <v>6</v>
      </c>
      <c r="K48" s="19" t="n">
        <v>55</v>
      </c>
      <c r="L48" s="19" t="n">
        <f aca="false">+D48-H48</f>
        <v>74</v>
      </c>
      <c r="M48" s="19" t="n">
        <f aca="false">+E48-I48</f>
        <v>31</v>
      </c>
      <c r="N48" s="19" t="n">
        <f aca="false">+F48-J48</f>
        <v>2</v>
      </c>
      <c r="O48" s="19" t="n">
        <f aca="false">SUM(L48:N48)</f>
        <v>107</v>
      </c>
      <c r="P48" s="40" t="n">
        <f aca="false">+O48/G48</f>
        <v>0.660493827160494</v>
      </c>
      <c r="Q48" s="0"/>
    </row>
    <row r="49" customFormat="false" ht="12.8" hidden="false" customHeight="false" outlineLevel="0" collapsed="false">
      <c r="A49" s="15" t="n">
        <v>2022</v>
      </c>
      <c r="B49" s="19" t="s">
        <v>255</v>
      </c>
      <c r="C49" s="19" t="s">
        <v>256</v>
      </c>
      <c r="D49" s="19" t="n">
        <v>108</v>
      </c>
      <c r="E49" s="19" t="n">
        <v>47</v>
      </c>
      <c r="F49" s="19" t="n">
        <v>3</v>
      </c>
      <c r="G49" s="19" t="n">
        <v>158</v>
      </c>
      <c r="H49" s="19" t="n">
        <v>52</v>
      </c>
      <c r="I49" s="19" t="n">
        <v>35</v>
      </c>
      <c r="J49" s="19" t="n">
        <v>3</v>
      </c>
      <c r="K49" s="19" t="n">
        <v>90</v>
      </c>
      <c r="L49" s="19" t="n">
        <f aca="false">+D49-H49</f>
        <v>56</v>
      </c>
      <c r="M49" s="19" t="n">
        <f aca="false">+E49-I49</f>
        <v>12</v>
      </c>
      <c r="N49" s="19" t="n">
        <f aca="false">+F49-J49</f>
        <v>0</v>
      </c>
      <c r="O49" s="19" t="n">
        <f aca="false">SUM(L49:N49)</f>
        <v>68</v>
      </c>
      <c r="P49" s="40" t="n">
        <f aca="false">+O49/G49</f>
        <v>0.430379746835443</v>
      </c>
      <c r="Q49" s="0"/>
    </row>
    <row r="50" customFormat="false" ht="12.8" hidden="false" customHeight="false" outlineLevel="0" collapsed="false">
      <c r="A50" s="15" t="n">
        <v>2022</v>
      </c>
      <c r="B50" s="19" t="s">
        <v>257</v>
      </c>
      <c r="C50" s="19" t="s">
        <v>258</v>
      </c>
      <c r="D50" s="19" t="n">
        <v>67</v>
      </c>
      <c r="E50" s="19" t="n">
        <v>71</v>
      </c>
      <c r="F50" s="19" t="n">
        <v>15</v>
      </c>
      <c r="G50" s="19" t="n">
        <v>153</v>
      </c>
      <c r="H50" s="19" t="n">
        <v>10</v>
      </c>
      <c r="I50" s="19" t="n">
        <v>14</v>
      </c>
      <c r="J50" s="19" t="n">
        <v>2</v>
      </c>
      <c r="K50" s="19" t="n">
        <v>26</v>
      </c>
      <c r="L50" s="19" t="n">
        <f aca="false">+D50-H50</f>
        <v>57</v>
      </c>
      <c r="M50" s="19" t="n">
        <f aca="false">+E50-I50</f>
        <v>57</v>
      </c>
      <c r="N50" s="19" t="n">
        <f aca="false">+F50-J50</f>
        <v>13</v>
      </c>
      <c r="O50" s="19" t="n">
        <f aca="false">SUM(L50:N50)</f>
        <v>127</v>
      </c>
      <c r="P50" s="40" t="n">
        <f aca="false">+O50/G50</f>
        <v>0.830065359477124</v>
      </c>
      <c r="Q50" s="0"/>
    </row>
    <row r="51" customFormat="false" ht="12.8" hidden="false" customHeight="false" outlineLevel="0" collapsed="false">
      <c r="A51" s="15" t="n">
        <v>2022</v>
      </c>
      <c r="B51" s="19" t="s">
        <v>259</v>
      </c>
      <c r="C51" s="19" t="s">
        <v>260</v>
      </c>
      <c r="D51" s="19" t="n">
        <v>88</v>
      </c>
      <c r="E51" s="19" t="n">
        <v>56</v>
      </c>
      <c r="F51" s="19" t="n">
        <v>7</v>
      </c>
      <c r="G51" s="19" t="n">
        <v>151</v>
      </c>
      <c r="H51" s="19" t="n">
        <v>28</v>
      </c>
      <c r="I51" s="19" t="n">
        <v>11</v>
      </c>
      <c r="J51" s="19" t="n">
        <v>1</v>
      </c>
      <c r="K51" s="19" t="n">
        <v>40</v>
      </c>
      <c r="L51" s="19" t="n">
        <f aca="false">+D51-H51</f>
        <v>60</v>
      </c>
      <c r="M51" s="19" t="n">
        <f aca="false">+E51-I51</f>
        <v>45</v>
      </c>
      <c r="N51" s="19" t="n">
        <f aca="false">+F51-J51</f>
        <v>6</v>
      </c>
      <c r="O51" s="19" t="n">
        <f aca="false">SUM(L51:N51)</f>
        <v>111</v>
      </c>
      <c r="P51" s="40" t="n">
        <f aca="false">+O51/G51</f>
        <v>0.735099337748344</v>
      </c>
      <c r="Q51" s="0"/>
    </row>
    <row r="52" customFormat="false" ht="12.8" hidden="false" customHeight="false" outlineLevel="0" collapsed="false">
      <c r="A52" s="15" t="n">
        <v>2022</v>
      </c>
      <c r="B52" s="19" t="s">
        <v>261</v>
      </c>
      <c r="C52" s="19" t="s">
        <v>262</v>
      </c>
      <c r="D52" s="19" t="n">
        <v>88</v>
      </c>
      <c r="E52" s="19" t="n">
        <v>38</v>
      </c>
      <c r="F52" s="19" t="n">
        <v>8</v>
      </c>
      <c r="G52" s="19" t="n">
        <v>134</v>
      </c>
      <c r="H52" s="19" t="n">
        <v>45</v>
      </c>
      <c r="I52" s="19" t="n">
        <v>30</v>
      </c>
      <c r="J52" s="19" t="n">
        <v>4</v>
      </c>
      <c r="K52" s="19" t="n">
        <v>79</v>
      </c>
      <c r="L52" s="19" t="n">
        <f aca="false">+D52-H52</f>
        <v>43</v>
      </c>
      <c r="M52" s="19" t="n">
        <f aca="false">+E52-I52</f>
        <v>8</v>
      </c>
      <c r="N52" s="19" t="n">
        <f aca="false">+F52-J52</f>
        <v>4</v>
      </c>
      <c r="O52" s="19" t="n">
        <f aca="false">SUM(L52:N52)</f>
        <v>55</v>
      </c>
      <c r="P52" s="40" t="n">
        <f aca="false">+O52/G52</f>
        <v>0.41044776119403</v>
      </c>
      <c r="Q52" s="0"/>
    </row>
    <row r="53" customFormat="false" ht="12.8" hidden="false" customHeight="false" outlineLevel="0" collapsed="false">
      <c r="A53" s="15" t="n">
        <v>2022</v>
      </c>
      <c r="B53" s="19" t="s">
        <v>263</v>
      </c>
      <c r="C53" s="19" t="s">
        <v>264</v>
      </c>
      <c r="D53" s="19" t="n">
        <v>83</v>
      </c>
      <c r="E53" s="19" t="n">
        <v>45</v>
      </c>
      <c r="F53" s="19" t="n">
        <v>4</v>
      </c>
      <c r="G53" s="19" t="n">
        <v>132</v>
      </c>
      <c r="H53" s="19" t="n">
        <v>49</v>
      </c>
      <c r="I53" s="19" t="n">
        <v>35</v>
      </c>
      <c r="J53" s="19" t="n">
        <v>2</v>
      </c>
      <c r="K53" s="19" t="n">
        <v>86</v>
      </c>
      <c r="L53" s="19" t="n">
        <f aca="false">+D53-H53</f>
        <v>34</v>
      </c>
      <c r="M53" s="19" t="n">
        <f aca="false">+E53-I53</f>
        <v>10</v>
      </c>
      <c r="N53" s="19" t="n">
        <f aca="false">+F53-J53</f>
        <v>2</v>
      </c>
      <c r="O53" s="19" t="n">
        <f aca="false">SUM(L53:N53)</f>
        <v>46</v>
      </c>
      <c r="P53" s="40" t="n">
        <f aca="false">+O53/G53</f>
        <v>0.348484848484849</v>
      </c>
      <c r="Q53" s="0"/>
    </row>
    <row r="54" customFormat="false" ht="12.8" hidden="false" customHeight="false" outlineLevel="0" collapsed="false">
      <c r="A54" s="15" t="n">
        <v>2022</v>
      </c>
      <c r="B54" s="19" t="s">
        <v>265</v>
      </c>
      <c r="C54" s="19" t="s">
        <v>266</v>
      </c>
      <c r="D54" s="19" t="n">
        <v>79</v>
      </c>
      <c r="E54" s="19" t="n">
        <v>51</v>
      </c>
      <c r="F54" s="19" t="n">
        <v>1</v>
      </c>
      <c r="G54" s="19" t="n">
        <v>131</v>
      </c>
      <c r="H54" s="19" t="n">
        <v>17</v>
      </c>
      <c r="I54" s="19" t="n">
        <v>13</v>
      </c>
      <c r="J54" s="19" t="n">
        <v>1</v>
      </c>
      <c r="K54" s="19" t="n">
        <v>31</v>
      </c>
      <c r="L54" s="19" t="n">
        <f aca="false">+D54-H54</f>
        <v>62</v>
      </c>
      <c r="M54" s="19" t="n">
        <f aca="false">+E54-I54</f>
        <v>38</v>
      </c>
      <c r="N54" s="19" t="n">
        <f aca="false">+F54-J54</f>
        <v>0</v>
      </c>
      <c r="O54" s="19" t="n">
        <f aca="false">SUM(L54:N54)</f>
        <v>100</v>
      </c>
      <c r="P54" s="40" t="n">
        <f aca="false">+O54/G54</f>
        <v>0.763358778625954</v>
      </c>
      <c r="Q54" s="0"/>
    </row>
    <row r="55" customFormat="false" ht="12.8" hidden="false" customHeight="false" outlineLevel="0" collapsed="false">
      <c r="A55" s="15" t="n">
        <v>2022</v>
      </c>
      <c r="B55" s="19" t="s">
        <v>267</v>
      </c>
      <c r="C55" s="19" t="s">
        <v>268</v>
      </c>
      <c r="D55" s="19" t="n">
        <v>53</v>
      </c>
      <c r="E55" s="19" t="n">
        <v>60</v>
      </c>
      <c r="F55" s="19" t="n">
        <v>15</v>
      </c>
      <c r="G55" s="19" t="n">
        <v>128</v>
      </c>
      <c r="H55" s="19" t="n">
        <v>21</v>
      </c>
      <c r="I55" s="19" t="n">
        <v>46</v>
      </c>
      <c r="J55" s="19" t="n">
        <v>15</v>
      </c>
      <c r="K55" s="19" t="n">
        <v>82</v>
      </c>
      <c r="L55" s="19" t="n">
        <f aca="false">+D55-H55</f>
        <v>32</v>
      </c>
      <c r="M55" s="19" t="n">
        <f aca="false">+E55-I55</f>
        <v>14</v>
      </c>
      <c r="N55" s="19" t="n">
        <f aca="false">+F55-J55</f>
        <v>0</v>
      </c>
      <c r="O55" s="19" t="n">
        <f aca="false">SUM(L55:N55)</f>
        <v>46</v>
      </c>
      <c r="P55" s="40" t="n">
        <f aca="false">+O55/G55</f>
        <v>0.359375</v>
      </c>
      <c r="Q55" s="0"/>
    </row>
    <row r="56" customFormat="false" ht="12.8" hidden="false" customHeight="false" outlineLevel="0" collapsed="false">
      <c r="A56" s="15" t="n">
        <v>2022</v>
      </c>
      <c r="B56" s="19" t="s">
        <v>269</v>
      </c>
      <c r="C56" s="19" t="s">
        <v>270</v>
      </c>
      <c r="D56" s="19" t="n">
        <v>67</v>
      </c>
      <c r="E56" s="19" t="n">
        <v>46</v>
      </c>
      <c r="F56" s="19" t="n">
        <v>12</v>
      </c>
      <c r="G56" s="19" t="n">
        <v>125</v>
      </c>
      <c r="H56" s="19" t="n">
        <v>32</v>
      </c>
      <c r="I56" s="19" t="n">
        <v>24</v>
      </c>
      <c r="J56" s="19" t="n">
        <v>7</v>
      </c>
      <c r="K56" s="19" t="n">
        <v>63</v>
      </c>
      <c r="L56" s="19" t="n">
        <f aca="false">+D56-H56</f>
        <v>35</v>
      </c>
      <c r="M56" s="19" t="n">
        <f aca="false">+E56-I56</f>
        <v>22</v>
      </c>
      <c r="N56" s="19" t="n">
        <f aca="false">+F56-J56</f>
        <v>5</v>
      </c>
      <c r="O56" s="19" t="n">
        <f aca="false">SUM(L56:N56)</f>
        <v>62</v>
      </c>
      <c r="P56" s="40" t="n">
        <f aca="false">+O56/G56</f>
        <v>0.496</v>
      </c>
      <c r="Q56" s="0"/>
    </row>
    <row r="57" customFormat="false" ht="12.8" hidden="false" customHeight="false" outlineLevel="0" collapsed="false">
      <c r="A57" s="15" t="n">
        <v>2022</v>
      </c>
      <c r="B57" s="19" t="s">
        <v>271</v>
      </c>
      <c r="C57" s="19" t="s">
        <v>272</v>
      </c>
      <c r="D57" s="19" t="n">
        <v>60</v>
      </c>
      <c r="E57" s="19" t="n">
        <v>54</v>
      </c>
      <c r="F57" s="19" t="n">
        <v>2</v>
      </c>
      <c r="G57" s="19" t="n">
        <v>116</v>
      </c>
      <c r="H57" s="19" t="n">
        <v>18</v>
      </c>
      <c r="I57" s="19" t="n">
        <v>36</v>
      </c>
      <c r="J57" s="19" t="n">
        <v>2</v>
      </c>
      <c r="K57" s="19" t="n">
        <v>56</v>
      </c>
      <c r="L57" s="19" t="n">
        <f aca="false">+D57-H57</f>
        <v>42</v>
      </c>
      <c r="M57" s="19" t="n">
        <f aca="false">+E57-I57</f>
        <v>18</v>
      </c>
      <c r="N57" s="19" t="n">
        <f aca="false">+F57-J57</f>
        <v>0</v>
      </c>
      <c r="O57" s="19" t="n">
        <f aca="false">SUM(L57:N57)</f>
        <v>60</v>
      </c>
      <c r="P57" s="40" t="n">
        <f aca="false">+O57/G57</f>
        <v>0.517241379310345</v>
      </c>
      <c r="Q57" s="0"/>
    </row>
    <row r="58" customFormat="false" ht="12.8" hidden="false" customHeight="false" outlineLevel="0" collapsed="false">
      <c r="A58" s="15" t="n">
        <v>2022</v>
      </c>
      <c r="B58" s="19" t="s">
        <v>273</v>
      </c>
      <c r="C58" s="19" t="s">
        <v>274</v>
      </c>
      <c r="D58" s="19" t="n">
        <v>72</v>
      </c>
      <c r="E58" s="19" t="n">
        <v>32</v>
      </c>
      <c r="F58" s="19" t="n">
        <v>9</v>
      </c>
      <c r="G58" s="19" t="n">
        <v>113</v>
      </c>
      <c r="H58" s="19" t="n">
        <v>51</v>
      </c>
      <c r="I58" s="19" t="n">
        <v>28</v>
      </c>
      <c r="J58" s="19" t="n">
        <v>7</v>
      </c>
      <c r="K58" s="19" t="n">
        <v>86</v>
      </c>
      <c r="L58" s="19" t="n">
        <f aca="false">+D58-H58</f>
        <v>21</v>
      </c>
      <c r="M58" s="19" t="n">
        <f aca="false">+E58-I58</f>
        <v>4</v>
      </c>
      <c r="N58" s="19" t="n">
        <f aca="false">+F58-J58</f>
        <v>2</v>
      </c>
      <c r="O58" s="19" t="n">
        <f aca="false">SUM(L58:N58)</f>
        <v>27</v>
      </c>
      <c r="P58" s="40" t="n">
        <f aca="false">+O58/G58</f>
        <v>0.238938053097345</v>
      </c>
      <c r="Q58" s="0"/>
    </row>
    <row r="59" customFormat="false" ht="12.8" hidden="false" customHeight="false" outlineLevel="0" collapsed="false">
      <c r="A59" s="15" t="n">
        <v>2022</v>
      </c>
      <c r="B59" s="19" t="s">
        <v>275</v>
      </c>
      <c r="C59" s="19" t="s">
        <v>276</v>
      </c>
      <c r="D59" s="19" t="n">
        <v>45</v>
      </c>
      <c r="E59" s="19" t="n">
        <v>59</v>
      </c>
      <c r="F59" s="19" t="n">
        <v>3</v>
      </c>
      <c r="G59" s="19" t="n">
        <v>107</v>
      </c>
      <c r="H59" s="19" t="n">
        <v>10</v>
      </c>
      <c r="I59" s="19" t="n">
        <v>6</v>
      </c>
      <c r="J59" s="19" t="n">
        <v>0</v>
      </c>
      <c r="K59" s="19" t="n">
        <v>16</v>
      </c>
      <c r="L59" s="19" t="n">
        <f aca="false">+D59-H59</f>
        <v>35</v>
      </c>
      <c r="M59" s="19" t="n">
        <f aca="false">+E59-I59</f>
        <v>53</v>
      </c>
      <c r="N59" s="19" t="n">
        <f aca="false">+F59-J59</f>
        <v>3</v>
      </c>
      <c r="O59" s="19" t="n">
        <f aca="false">SUM(L59:N59)</f>
        <v>91</v>
      </c>
      <c r="P59" s="40" t="n">
        <f aca="false">+O59/G59</f>
        <v>0.850467289719626</v>
      </c>
      <c r="Q59" s="0"/>
    </row>
    <row r="60" customFormat="false" ht="12.8" hidden="false" customHeight="false" outlineLevel="0" collapsed="false">
      <c r="A60" s="15" t="n">
        <v>2022</v>
      </c>
      <c r="B60" s="19" t="s">
        <v>277</v>
      </c>
      <c r="C60" s="19" t="s">
        <v>278</v>
      </c>
      <c r="D60" s="19" t="n">
        <v>67</v>
      </c>
      <c r="E60" s="19" t="n">
        <v>31</v>
      </c>
      <c r="F60" s="19" t="n">
        <v>3</v>
      </c>
      <c r="G60" s="19" t="n">
        <v>101</v>
      </c>
      <c r="H60" s="19" t="n">
        <v>14</v>
      </c>
      <c r="I60" s="19" t="n">
        <v>15</v>
      </c>
      <c r="J60" s="19" t="n">
        <v>3</v>
      </c>
      <c r="K60" s="19" t="n">
        <v>32</v>
      </c>
      <c r="L60" s="19" t="n">
        <f aca="false">+D60-H60</f>
        <v>53</v>
      </c>
      <c r="M60" s="19" t="n">
        <f aca="false">+E60-I60</f>
        <v>16</v>
      </c>
      <c r="N60" s="19" t="n">
        <f aca="false">+F60-J60</f>
        <v>0</v>
      </c>
      <c r="O60" s="19" t="n">
        <f aca="false">SUM(L60:N60)</f>
        <v>69</v>
      </c>
      <c r="P60" s="40" t="n">
        <f aca="false">+O60/G60</f>
        <v>0.683168316831683</v>
      </c>
      <c r="Q60" s="0"/>
    </row>
    <row r="61" customFormat="false" ht="12.8" hidden="false" customHeight="false" outlineLevel="0" collapsed="false">
      <c r="A61" s="15" t="n">
        <v>2022</v>
      </c>
      <c r="B61" s="19" t="s">
        <v>279</v>
      </c>
      <c r="C61" s="19" t="s">
        <v>280</v>
      </c>
      <c r="D61" s="19" t="n">
        <v>22</v>
      </c>
      <c r="E61" s="19" t="n">
        <v>59</v>
      </c>
      <c r="F61" s="19" t="n">
        <v>8</v>
      </c>
      <c r="G61" s="19" t="n">
        <v>89</v>
      </c>
      <c r="H61" s="19" t="n">
        <v>5</v>
      </c>
      <c r="I61" s="19" t="n">
        <v>7</v>
      </c>
      <c r="J61" s="19" t="n">
        <v>0</v>
      </c>
      <c r="K61" s="19" t="n">
        <v>12</v>
      </c>
      <c r="L61" s="19" t="n">
        <f aca="false">+D61-H61</f>
        <v>17</v>
      </c>
      <c r="M61" s="19" t="n">
        <f aca="false">+E61-I61</f>
        <v>52</v>
      </c>
      <c r="N61" s="19" t="n">
        <f aca="false">+F61-J61</f>
        <v>8</v>
      </c>
      <c r="O61" s="19" t="n">
        <f aca="false">SUM(L61:N61)</f>
        <v>77</v>
      </c>
      <c r="P61" s="40" t="n">
        <f aca="false">+O61/G61</f>
        <v>0.865168539325843</v>
      </c>
      <c r="Q61" s="0"/>
    </row>
    <row r="62" customFormat="false" ht="12.8" hidden="false" customHeight="false" outlineLevel="0" collapsed="false">
      <c r="A62" s="15" t="n">
        <v>2022</v>
      </c>
      <c r="B62" s="19" t="s">
        <v>281</v>
      </c>
      <c r="C62" s="19" t="s">
        <v>282</v>
      </c>
      <c r="D62" s="19" t="n">
        <v>64</v>
      </c>
      <c r="E62" s="19" t="n">
        <v>20</v>
      </c>
      <c r="F62" s="19" t="n">
        <v>3</v>
      </c>
      <c r="G62" s="19" t="n">
        <v>87</v>
      </c>
      <c r="H62" s="19" t="n">
        <v>23</v>
      </c>
      <c r="I62" s="19" t="n">
        <v>10</v>
      </c>
      <c r="J62" s="19" t="n">
        <v>1</v>
      </c>
      <c r="K62" s="19" t="n">
        <v>34</v>
      </c>
      <c r="L62" s="19" t="n">
        <f aca="false">+D62-H62</f>
        <v>41</v>
      </c>
      <c r="M62" s="19" t="n">
        <f aca="false">+E62-I62</f>
        <v>10</v>
      </c>
      <c r="N62" s="19" t="n">
        <f aca="false">+F62-J62</f>
        <v>2</v>
      </c>
      <c r="O62" s="19" t="n">
        <f aca="false">SUM(L62:N62)</f>
        <v>53</v>
      </c>
      <c r="P62" s="40" t="n">
        <f aca="false">+O62/G62</f>
        <v>0.609195402298851</v>
      </c>
      <c r="Q62" s="0"/>
    </row>
    <row r="63" customFormat="false" ht="12.8" hidden="false" customHeight="false" outlineLevel="0" collapsed="false">
      <c r="A63" s="15" t="n">
        <v>2022</v>
      </c>
      <c r="B63" s="19" t="s">
        <v>283</v>
      </c>
      <c r="C63" s="19" t="s">
        <v>284</v>
      </c>
      <c r="D63" s="19" t="n">
        <v>42</v>
      </c>
      <c r="E63" s="19" t="n">
        <v>38</v>
      </c>
      <c r="F63" s="19" t="n">
        <v>6</v>
      </c>
      <c r="G63" s="19" t="n">
        <v>86</v>
      </c>
      <c r="H63" s="19" t="n">
        <v>5</v>
      </c>
      <c r="I63" s="19" t="n">
        <v>3</v>
      </c>
      <c r="J63" s="19" t="n">
        <v>2</v>
      </c>
      <c r="K63" s="19" t="n">
        <v>10</v>
      </c>
      <c r="L63" s="19" t="n">
        <f aca="false">+D63-H63</f>
        <v>37</v>
      </c>
      <c r="M63" s="19" t="n">
        <f aca="false">+E63-I63</f>
        <v>35</v>
      </c>
      <c r="N63" s="19" t="n">
        <f aca="false">+F63-J63</f>
        <v>4</v>
      </c>
      <c r="O63" s="19" t="n">
        <f aca="false">SUM(L63:N63)</f>
        <v>76</v>
      </c>
      <c r="P63" s="40" t="n">
        <f aca="false">+O63/G63</f>
        <v>0.883720930232558</v>
      </c>
      <c r="Q63" s="0"/>
    </row>
    <row r="64" customFormat="false" ht="12.8" hidden="false" customHeight="false" outlineLevel="0" collapsed="false">
      <c r="A64" s="15" t="n">
        <v>2022</v>
      </c>
      <c r="B64" s="19" t="s">
        <v>285</v>
      </c>
      <c r="C64" s="19" t="s">
        <v>286</v>
      </c>
      <c r="D64" s="19" t="n">
        <v>35</v>
      </c>
      <c r="E64" s="19" t="n">
        <v>40</v>
      </c>
      <c r="F64" s="19" t="n">
        <v>7</v>
      </c>
      <c r="G64" s="19" t="n">
        <v>82</v>
      </c>
      <c r="H64" s="19" t="n">
        <v>11</v>
      </c>
      <c r="I64" s="19" t="n">
        <v>16</v>
      </c>
      <c r="J64" s="19" t="n">
        <v>4</v>
      </c>
      <c r="K64" s="19" t="n">
        <v>31</v>
      </c>
      <c r="L64" s="19" t="n">
        <f aca="false">+D64-H64</f>
        <v>24</v>
      </c>
      <c r="M64" s="19" t="n">
        <f aca="false">+E64-I64</f>
        <v>24</v>
      </c>
      <c r="N64" s="19" t="n">
        <f aca="false">+F64-J64</f>
        <v>3</v>
      </c>
      <c r="O64" s="19" t="n">
        <f aca="false">SUM(L64:N64)</f>
        <v>51</v>
      </c>
      <c r="P64" s="40" t="n">
        <f aca="false">+O64/G64</f>
        <v>0.621951219512195</v>
      </c>
      <c r="Q64" s="0"/>
    </row>
    <row r="65" customFormat="false" ht="12.8" hidden="false" customHeight="false" outlineLevel="0" collapsed="false">
      <c r="A65" s="15" t="n">
        <v>2022</v>
      </c>
      <c r="B65" s="19" t="s">
        <v>287</v>
      </c>
      <c r="C65" s="19" t="s">
        <v>288</v>
      </c>
      <c r="D65" s="19" t="n">
        <v>20</v>
      </c>
      <c r="E65" s="19" t="n">
        <v>51</v>
      </c>
      <c r="F65" s="19" t="n">
        <v>7</v>
      </c>
      <c r="G65" s="19" t="n">
        <v>78</v>
      </c>
      <c r="H65" s="19" t="n">
        <v>12</v>
      </c>
      <c r="I65" s="19" t="n">
        <v>47</v>
      </c>
      <c r="J65" s="19" t="n">
        <v>7</v>
      </c>
      <c r="K65" s="19" t="n">
        <v>66</v>
      </c>
      <c r="L65" s="19" t="n">
        <f aca="false">+D65-H65</f>
        <v>8</v>
      </c>
      <c r="M65" s="19" t="n">
        <f aca="false">+E65-I65</f>
        <v>4</v>
      </c>
      <c r="N65" s="19" t="n">
        <f aca="false">+F65-J65</f>
        <v>0</v>
      </c>
      <c r="O65" s="19" t="n">
        <f aca="false">SUM(L65:N65)</f>
        <v>12</v>
      </c>
      <c r="P65" s="40" t="n">
        <f aca="false">+O65/G65</f>
        <v>0.153846153846154</v>
      </c>
      <c r="Q65" s="0"/>
    </row>
    <row r="66" customFormat="false" ht="12.8" hidden="false" customHeight="false" outlineLevel="0" collapsed="false">
      <c r="A66" s="15" t="n">
        <v>2022</v>
      </c>
      <c r="B66" s="19" t="s">
        <v>289</v>
      </c>
      <c r="C66" s="19" t="s">
        <v>290</v>
      </c>
      <c r="D66" s="19" t="n">
        <v>42</v>
      </c>
      <c r="E66" s="19" t="n">
        <v>29</v>
      </c>
      <c r="F66" s="19" t="n">
        <v>6</v>
      </c>
      <c r="G66" s="19" t="n">
        <v>77</v>
      </c>
      <c r="H66" s="19" t="n">
        <v>19</v>
      </c>
      <c r="I66" s="19" t="n">
        <v>22</v>
      </c>
      <c r="J66" s="19" t="n">
        <v>6</v>
      </c>
      <c r="K66" s="19" t="n">
        <v>47</v>
      </c>
      <c r="L66" s="19" t="n">
        <f aca="false">+D66-H66</f>
        <v>23</v>
      </c>
      <c r="M66" s="19" t="n">
        <f aca="false">+E66-I66</f>
        <v>7</v>
      </c>
      <c r="N66" s="19" t="n">
        <f aca="false">+F66-J66</f>
        <v>0</v>
      </c>
      <c r="O66" s="19" t="n">
        <f aca="false">SUM(L66:N66)</f>
        <v>30</v>
      </c>
      <c r="P66" s="40" t="n">
        <f aca="false">+O66/G66</f>
        <v>0.38961038961039</v>
      </c>
      <c r="Q66" s="0"/>
    </row>
    <row r="67" customFormat="false" ht="12.8" hidden="false" customHeight="false" outlineLevel="0" collapsed="false">
      <c r="A67" s="15" t="n">
        <v>2022</v>
      </c>
      <c r="B67" s="19" t="s">
        <v>291</v>
      </c>
      <c r="C67" s="19" t="s">
        <v>292</v>
      </c>
      <c r="D67" s="19" t="n">
        <v>19</v>
      </c>
      <c r="E67" s="19" t="n">
        <v>32</v>
      </c>
      <c r="F67" s="19" t="n">
        <v>9</v>
      </c>
      <c r="G67" s="19" t="n">
        <v>60</v>
      </c>
      <c r="H67" s="19" t="n">
        <v>11</v>
      </c>
      <c r="I67" s="19" t="n">
        <v>12</v>
      </c>
      <c r="J67" s="19" t="n">
        <v>2</v>
      </c>
      <c r="K67" s="19" t="n">
        <v>25</v>
      </c>
      <c r="L67" s="19" t="n">
        <f aca="false">+D67-H67</f>
        <v>8</v>
      </c>
      <c r="M67" s="19" t="n">
        <f aca="false">+E67-I67</f>
        <v>20</v>
      </c>
      <c r="N67" s="19" t="n">
        <f aca="false">+F67-J67</f>
        <v>7</v>
      </c>
      <c r="O67" s="19" t="n">
        <f aca="false">SUM(L67:N67)</f>
        <v>35</v>
      </c>
      <c r="P67" s="40" t="n">
        <f aca="false">+O67/G67</f>
        <v>0.583333333333333</v>
      </c>
      <c r="Q67" s="0"/>
    </row>
    <row r="68" customFormat="false" ht="12.8" hidden="false" customHeight="false" outlineLevel="0" collapsed="false">
      <c r="A68" s="15" t="n">
        <v>2022</v>
      </c>
      <c r="B68" s="19" t="s">
        <v>293</v>
      </c>
      <c r="C68" s="19" t="s">
        <v>294</v>
      </c>
      <c r="D68" s="19" t="n">
        <v>18</v>
      </c>
      <c r="E68" s="19" t="n">
        <v>31</v>
      </c>
      <c r="F68" s="19" t="n">
        <v>6</v>
      </c>
      <c r="G68" s="19" t="n">
        <v>55</v>
      </c>
      <c r="H68" s="19" t="n">
        <v>7</v>
      </c>
      <c r="I68" s="19" t="n">
        <v>13</v>
      </c>
      <c r="J68" s="19" t="n">
        <v>3</v>
      </c>
      <c r="K68" s="19" t="n">
        <v>23</v>
      </c>
      <c r="L68" s="19" t="n">
        <f aca="false">+D68-H68</f>
        <v>11</v>
      </c>
      <c r="M68" s="19" t="n">
        <f aca="false">+E68-I68</f>
        <v>18</v>
      </c>
      <c r="N68" s="19" t="n">
        <f aca="false">+F68-J68</f>
        <v>3</v>
      </c>
      <c r="O68" s="19" t="n">
        <f aca="false">SUM(L68:N68)</f>
        <v>32</v>
      </c>
      <c r="P68" s="40" t="n">
        <f aca="false">+O68/G68</f>
        <v>0.581818181818182</v>
      </c>
      <c r="Q68" s="0"/>
    </row>
    <row r="69" customFormat="false" ht="12.8" hidden="false" customHeight="false" outlineLevel="0" collapsed="false">
      <c r="A69" s="15" t="n">
        <v>2022</v>
      </c>
      <c r="B69" s="19" t="s">
        <v>295</v>
      </c>
      <c r="C69" s="19" t="s">
        <v>171</v>
      </c>
      <c r="D69" s="19" t="n">
        <v>25</v>
      </c>
      <c r="E69" s="19" t="n">
        <v>24</v>
      </c>
      <c r="F69" s="19" t="n">
        <v>2</v>
      </c>
      <c r="G69" s="19" t="n">
        <v>51</v>
      </c>
      <c r="H69" s="19" t="n">
        <v>2</v>
      </c>
      <c r="I69" s="19" t="n">
        <v>1</v>
      </c>
      <c r="J69" s="19" t="n">
        <v>0</v>
      </c>
      <c r="K69" s="19" t="n">
        <v>3</v>
      </c>
      <c r="L69" s="19" t="n">
        <f aca="false">+D69-H69</f>
        <v>23</v>
      </c>
      <c r="M69" s="19" t="n">
        <f aca="false">+E69-I69</f>
        <v>23</v>
      </c>
      <c r="N69" s="19" t="n">
        <f aca="false">+F69-J69</f>
        <v>2</v>
      </c>
      <c r="O69" s="19" t="n">
        <f aca="false">SUM(L69:N69)</f>
        <v>48</v>
      </c>
      <c r="P69" s="40" t="n">
        <f aca="false">+O69/G69</f>
        <v>0.941176470588235</v>
      </c>
      <c r="Q69" s="0"/>
    </row>
    <row r="70" customFormat="false" ht="12.8" hidden="false" customHeight="false" outlineLevel="0" collapsed="false">
      <c r="A70" s="15" t="n">
        <v>2022</v>
      </c>
      <c r="B70" s="19" t="s">
        <v>296</v>
      </c>
      <c r="C70" s="19" t="s">
        <v>297</v>
      </c>
      <c r="D70" s="19" t="n">
        <v>29</v>
      </c>
      <c r="E70" s="19" t="n">
        <v>16</v>
      </c>
      <c r="G70" s="19" t="n">
        <v>45</v>
      </c>
      <c r="H70" s="19" t="n">
        <v>3</v>
      </c>
      <c r="I70" s="19" t="n">
        <v>2</v>
      </c>
      <c r="K70" s="19" t="n">
        <v>5</v>
      </c>
      <c r="L70" s="19" t="n">
        <f aca="false">+D70-H70</f>
        <v>26</v>
      </c>
      <c r="M70" s="19" t="n">
        <f aca="false">+E70-I70</f>
        <v>14</v>
      </c>
      <c r="N70" s="19" t="n">
        <f aca="false">+F70-J70</f>
        <v>0</v>
      </c>
      <c r="O70" s="19" t="n">
        <f aca="false">SUM(L70:N70)</f>
        <v>40</v>
      </c>
      <c r="P70" s="40" t="n">
        <f aca="false">+O70/G70</f>
        <v>0.888888888888889</v>
      </c>
      <c r="Q70" s="0"/>
    </row>
    <row r="71" customFormat="false" ht="12.8" hidden="false" customHeight="false" outlineLevel="0" collapsed="false">
      <c r="A71" s="15" t="n">
        <v>2022</v>
      </c>
      <c r="B71" s="19" t="s">
        <v>298</v>
      </c>
      <c r="C71" s="19" t="s">
        <v>299</v>
      </c>
      <c r="D71" s="19" t="n">
        <v>24</v>
      </c>
      <c r="E71" s="19" t="n">
        <v>18</v>
      </c>
      <c r="F71" s="19" t="n">
        <v>3</v>
      </c>
      <c r="G71" s="19" t="n">
        <v>45</v>
      </c>
      <c r="L71" s="19" t="n">
        <f aca="false">+D71-H71</f>
        <v>24</v>
      </c>
      <c r="M71" s="19" t="n">
        <f aca="false">+E71-I71</f>
        <v>18</v>
      </c>
      <c r="N71" s="19" t="n">
        <f aca="false">+F71-J71</f>
        <v>3</v>
      </c>
      <c r="O71" s="19" t="n">
        <f aca="false">SUM(L71:N71)</f>
        <v>45</v>
      </c>
      <c r="P71" s="40" t="n">
        <f aca="false">+O71/G71</f>
        <v>1</v>
      </c>
      <c r="Q71" s="0"/>
    </row>
    <row r="72" customFormat="false" ht="12.8" hidden="false" customHeight="false" outlineLevel="0" collapsed="false">
      <c r="A72" s="15" t="n">
        <v>2022</v>
      </c>
      <c r="B72" s="19" t="s">
        <v>170</v>
      </c>
      <c r="C72" s="19" t="s">
        <v>171</v>
      </c>
      <c r="D72" s="19" t="n">
        <v>27</v>
      </c>
      <c r="E72" s="19" t="n">
        <v>14</v>
      </c>
      <c r="F72" s="19" t="n">
        <v>3</v>
      </c>
      <c r="G72" s="19" t="n">
        <v>44</v>
      </c>
      <c r="H72" s="19" t="n">
        <v>3</v>
      </c>
      <c r="I72" s="19" t="n">
        <v>9</v>
      </c>
      <c r="J72" s="19" t="n">
        <v>2</v>
      </c>
      <c r="K72" s="19" t="n">
        <v>14</v>
      </c>
      <c r="L72" s="19" t="n">
        <f aca="false">+D72-H72</f>
        <v>24</v>
      </c>
      <c r="M72" s="19" t="n">
        <f aca="false">+E72-I72</f>
        <v>5</v>
      </c>
      <c r="N72" s="19" t="n">
        <f aca="false">+F72-J72</f>
        <v>1</v>
      </c>
      <c r="O72" s="19" t="n">
        <f aca="false">SUM(L72:N72)</f>
        <v>30</v>
      </c>
      <c r="P72" s="40" t="n">
        <f aca="false">+O72/G72</f>
        <v>0.681818181818182</v>
      </c>
      <c r="Q72" s="0"/>
    </row>
    <row r="73" customFormat="false" ht="12.8" hidden="false" customHeight="false" outlineLevel="0" collapsed="false">
      <c r="A73" s="15" t="n">
        <v>2022</v>
      </c>
      <c r="B73" s="19" t="s">
        <v>300</v>
      </c>
      <c r="C73" s="19" t="s">
        <v>301</v>
      </c>
      <c r="D73" s="19" t="n">
        <v>9</v>
      </c>
      <c r="E73" s="19" t="n">
        <v>35</v>
      </c>
      <c r="G73" s="19" t="n">
        <v>44</v>
      </c>
      <c r="H73" s="19" t="n">
        <v>1</v>
      </c>
      <c r="I73" s="19" t="n">
        <v>4</v>
      </c>
      <c r="K73" s="19" t="n">
        <v>5</v>
      </c>
      <c r="L73" s="19" t="n">
        <f aca="false">+D73-H73</f>
        <v>8</v>
      </c>
      <c r="M73" s="19" t="n">
        <f aca="false">+E73-I73</f>
        <v>31</v>
      </c>
      <c r="N73" s="19" t="n">
        <f aca="false">+F73-J73</f>
        <v>0</v>
      </c>
      <c r="O73" s="19" t="n">
        <f aca="false">SUM(L73:N73)</f>
        <v>39</v>
      </c>
      <c r="P73" s="40" t="n">
        <f aca="false">+O73/G73</f>
        <v>0.886363636363636</v>
      </c>
      <c r="Q73" s="0"/>
    </row>
    <row r="74" customFormat="false" ht="12.8" hidden="false" customHeight="false" outlineLevel="0" collapsed="false">
      <c r="A74" s="15" t="n">
        <v>2022</v>
      </c>
      <c r="B74" s="19" t="s">
        <v>302</v>
      </c>
      <c r="C74" s="19" t="s">
        <v>303</v>
      </c>
      <c r="D74" s="19" t="n">
        <v>19</v>
      </c>
      <c r="E74" s="19" t="n">
        <v>17</v>
      </c>
      <c r="F74" s="19" t="n">
        <v>5</v>
      </c>
      <c r="G74" s="19" t="n">
        <v>41</v>
      </c>
      <c r="H74" s="19" t="n">
        <v>4</v>
      </c>
      <c r="I74" s="19" t="n">
        <v>5</v>
      </c>
      <c r="J74" s="19" t="n">
        <v>4</v>
      </c>
      <c r="K74" s="19" t="n">
        <v>13</v>
      </c>
      <c r="L74" s="19" t="n">
        <f aca="false">+D74-H74</f>
        <v>15</v>
      </c>
      <c r="M74" s="19" t="n">
        <f aca="false">+E74-I74</f>
        <v>12</v>
      </c>
      <c r="N74" s="19" t="n">
        <f aca="false">+F74-J74</f>
        <v>1</v>
      </c>
      <c r="O74" s="19" t="n">
        <f aca="false">SUM(L74:N74)</f>
        <v>28</v>
      </c>
      <c r="P74" s="40" t="n">
        <f aca="false">+O74/G74</f>
        <v>0.682926829268293</v>
      </c>
      <c r="Q74" s="0"/>
    </row>
    <row r="75" customFormat="false" ht="12.8" hidden="false" customHeight="false" outlineLevel="0" collapsed="false">
      <c r="A75" s="15" t="n">
        <v>2022</v>
      </c>
      <c r="B75" s="19" t="s">
        <v>304</v>
      </c>
      <c r="C75" s="19" t="s">
        <v>305</v>
      </c>
      <c r="D75" s="19" t="n">
        <v>23</v>
      </c>
      <c r="E75" s="19" t="n">
        <v>16</v>
      </c>
      <c r="F75" s="19" t="n">
        <v>1</v>
      </c>
      <c r="G75" s="19" t="n">
        <v>40</v>
      </c>
      <c r="H75" s="19" t="n">
        <v>0</v>
      </c>
      <c r="I75" s="19" t="n">
        <v>0</v>
      </c>
      <c r="J75" s="19" t="n">
        <v>0</v>
      </c>
      <c r="K75" s="19" t="n">
        <v>0</v>
      </c>
      <c r="L75" s="19" t="n">
        <f aca="false">+D75-H75</f>
        <v>23</v>
      </c>
      <c r="M75" s="19" t="n">
        <f aca="false">+E75-I75</f>
        <v>16</v>
      </c>
      <c r="N75" s="19" t="n">
        <f aca="false">+F75-J75</f>
        <v>1</v>
      </c>
      <c r="O75" s="19" t="n">
        <f aca="false">SUM(L75:N75)</f>
        <v>40</v>
      </c>
      <c r="P75" s="40" t="n">
        <f aca="false">+O75/G75</f>
        <v>1</v>
      </c>
      <c r="Q75" s="0"/>
    </row>
    <row r="76" customFormat="false" ht="12.8" hidden="false" customHeight="false" outlineLevel="0" collapsed="false">
      <c r="A76" s="15" t="n">
        <v>2022</v>
      </c>
      <c r="B76" s="19" t="s">
        <v>306</v>
      </c>
      <c r="C76" s="19" t="s">
        <v>307</v>
      </c>
      <c r="D76" s="19" t="n">
        <v>12</v>
      </c>
      <c r="E76" s="19" t="n">
        <v>28</v>
      </c>
      <c r="G76" s="19" t="n">
        <v>40</v>
      </c>
      <c r="H76" s="19" t="n">
        <v>2</v>
      </c>
      <c r="I76" s="19" t="n">
        <v>6</v>
      </c>
      <c r="K76" s="19" t="n">
        <v>8</v>
      </c>
      <c r="L76" s="19" t="n">
        <f aca="false">+D76-H76</f>
        <v>10</v>
      </c>
      <c r="M76" s="19" t="n">
        <f aca="false">+E76-I76</f>
        <v>22</v>
      </c>
      <c r="N76" s="19" t="n">
        <f aca="false">+F76-J76</f>
        <v>0</v>
      </c>
      <c r="O76" s="19" t="n">
        <f aca="false">SUM(L76:N76)</f>
        <v>32</v>
      </c>
      <c r="P76" s="40" t="n">
        <f aca="false">+O76/G76</f>
        <v>0.8</v>
      </c>
      <c r="Q76" s="0"/>
    </row>
    <row r="77" customFormat="false" ht="12.8" hidden="false" customHeight="false" outlineLevel="0" collapsed="false">
      <c r="A77" s="15" t="n">
        <v>2022</v>
      </c>
      <c r="B77" s="19" t="s">
        <v>308</v>
      </c>
      <c r="C77" s="19" t="s">
        <v>309</v>
      </c>
      <c r="D77" s="19" t="n">
        <v>6</v>
      </c>
      <c r="E77" s="19" t="n">
        <v>27</v>
      </c>
      <c r="F77" s="19" t="n">
        <v>5</v>
      </c>
      <c r="G77" s="19" t="n">
        <v>38</v>
      </c>
      <c r="H77" s="19" t="n">
        <v>2</v>
      </c>
      <c r="I77" s="19" t="n">
        <v>3</v>
      </c>
      <c r="J77" s="19" t="n">
        <v>0</v>
      </c>
      <c r="K77" s="19" t="n">
        <v>5</v>
      </c>
      <c r="L77" s="19" t="n">
        <f aca="false">+D77-H77</f>
        <v>4</v>
      </c>
      <c r="M77" s="19" t="n">
        <f aca="false">+E77-I77</f>
        <v>24</v>
      </c>
      <c r="N77" s="19" t="n">
        <f aca="false">+F77-J77</f>
        <v>5</v>
      </c>
      <c r="O77" s="19" t="n">
        <f aca="false">SUM(L77:N77)</f>
        <v>33</v>
      </c>
      <c r="P77" s="40" t="n">
        <f aca="false">+O77/G77</f>
        <v>0.868421052631579</v>
      </c>
      <c r="Q77" s="0"/>
    </row>
    <row r="78" customFormat="false" ht="12.8" hidden="false" customHeight="false" outlineLevel="0" collapsed="false">
      <c r="A78" s="15" t="n">
        <v>2022</v>
      </c>
      <c r="B78" s="19" t="s">
        <v>310</v>
      </c>
      <c r="C78" s="19" t="s">
        <v>311</v>
      </c>
      <c r="D78" s="19" t="n">
        <v>14</v>
      </c>
      <c r="E78" s="19" t="n">
        <v>13</v>
      </c>
      <c r="F78" s="19" t="n">
        <v>4</v>
      </c>
      <c r="G78" s="19" t="n">
        <v>31</v>
      </c>
      <c r="H78" s="19" t="n">
        <v>8</v>
      </c>
      <c r="I78" s="19" t="n">
        <v>9</v>
      </c>
      <c r="J78" s="19" t="n">
        <v>1</v>
      </c>
      <c r="K78" s="19" t="n">
        <v>18</v>
      </c>
      <c r="L78" s="19" t="n">
        <f aca="false">+D78-H78</f>
        <v>6</v>
      </c>
      <c r="M78" s="19" t="n">
        <f aca="false">+E78-I78</f>
        <v>4</v>
      </c>
      <c r="N78" s="19" t="n">
        <f aca="false">+F78-J78</f>
        <v>3</v>
      </c>
      <c r="O78" s="19" t="n">
        <f aca="false">SUM(L78:N78)</f>
        <v>13</v>
      </c>
      <c r="P78" s="40" t="n">
        <f aca="false">+O78/G78</f>
        <v>0.419354838709677</v>
      </c>
      <c r="Q78" s="0"/>
    </row>
    <row r="79" customFormat="false" ht="12.8" hidden="false" customHeight="false" outlineLevel="0" collapsed="false">
      <c r="A79" s="15" t="n">
        <v>2022</v>
      </c>
      <c r="B79" s="19" t="s">
        <v>312</v>
      </c>
      <c r="C79" s="19" t="s">
        <v>313</v>
      </c>
      <c r="D79" s="19" t="n">
        <v>24</v>
      </c>
      <c r="E79" s="19" t="n">
        <v>7</v>
      </c>
      <c r="G79" s="19" t="n">
        <v>31</v>
      </c>
      <c r="H79" s="19" t="n">
        <v>6</v>
      </c>
      <c r="I79" s="19" t="n">
        <v>2</v>
      </c>
      <c r="K79" s="19" t="n">
        <v>8</v>
      </c>
      <c r="L79" s="19" t="n">
        <f aca="false">+D79-H79</f>
        <v>18</v>
      </c>
      <c r="M79" s="19" t="n">
        <f aca="false">+E79-I79</f>
        <v>5</v>
      </c>
      <c r="N79" s="19" t="n">
        <f aca="false">+F79-J79</f>
        <v>0</v>
      </c>
      <c r="O79" s="19" t="n">
        <f aca="false">SUM(L79:N79)</f>
        <v>23</v>
      </c>
      <c r="P79" s="40" t="n">
        <f aca="false">+O79/G79</f>
        <v>0.741935483870968</v>
      </c>
      <c r="Q79" s="0"/>
    </row>
    <row r="80" customFormat="false" ht="12.8" hidden="false" customHeight="false" outlineLevel="0" collapsed="false">
      <c r="A80" s="15" t="n">
        <v>2022</v>
      </c>
      <c r="B80" s="19" t="s">
        <v>314</v>
      </c>
      <c r="C80" s="19" t="s">
        <v>315</v>
      </c>
      <c r="D80" s="19" t="n">
        <v>14</v>
      </c>
      <c r="E80" s="19" t="n">
        <v>13</v>
      </c>
      <c r="F80" s="19" t="n">
        <v>4</v>
      </c>
      <c r="G80" s="19" t="n">
        <v>31</v>
      </c>
      <c r="H80" s="19" t="n">
        <v>2</v>
      </c>
      <c r="I80" s="19" t="n">
        <v>5</v>
      </c>
      <c r="J80" s="19" t="n">
        <v>1</v>
      </c>
      <c r="K80" s="19" t="n">
        <v>8</v>
      </c>
      <c r="L80" s="19" t="n">
        <f aca="false">+D80-H80</f>
        <v>12</v>
      </c>
      <c r="M80" s="19" t="n">
        <f aca="false">+E80-I80</f>
        <v>8</v>
      </c>
      <c r="N80" s="19" t="n">
        <f aca="false">+F80-J80</f>
        <v>3</v>
      </c>
      <c r="O80" s="19" t="n">
        <f aca="false">SUM(L80:N80)</f>
        <v>23</v>
      </c>
      <c r="P80" s="40" t="n">
        <f aca="false">+O80/G80</f>
        <v>0.741935483870968</v>
      </c>
      <c r="Q80" s="0"/>
    </row>
    <row r="81" customFormat="false" ht="12.8" hidden="false" customHeight="false" outlineLevel="0" collapsed="false">
      <c r="A81" s="15" t="n">
        <v>2022</v>
      </c>
      <c r="B81" s="19" t="s">
        <v>316</v>
      </c>
      <c r="C81" s="19" t="s">
        <v>317</v>
      </c>
      <c r="D81" s="19" t="n">
        <v>19</v>
      </c>
      <c r="E81" s="19" t="n">
        <v>10</v>
      </c>
      <c r="F81" s="19" t="n">
        <v>1</v>
      </c>
      <c r="G81" s="19" t="n">
        <v>30</v>
      </c>
      <c r="H81" s="19" t="n">
        <v>11</v>
      </c>
      <c r="I81" s="19" t="n">
        <v>7</v>
      </c>
      <c r="J81" s="19" t="n">
        <v>1</v>
      </c>
      <c r="K81" s="19" t="n">
        <v>19</v>
      </c>
      <c r="L81" s="19" t="n">
        <f aca="false">+D81-H81</f>
        <v>8</v>
      </c>
      <c r="M81" s="19" t="n">
        <f aca="false">+E81-I81</f>
        <v>3</v>
      </c>
      <c r="N81" s="19" t="n">
        <f aca="false">+F81-J81</f>
        <v>0</v>
      </c>
      <c r="O81" s="19" t="n">
        <f aca="false">SUM(L81:N81)</f>
        <v>11</v>
      </c>
      <c r="P81" s="40" t="n">
        <f aca="false">+O81/G81</f>
        <v>0.366666666666667</v>
      </c>
      <c r="Q81" s="0"/>
    </row>
    <row r="82" customFormat="false" ht="12.8" hidden="false" customHeight="false" outlineLevel="0" collapsed="false">
      <c r="A82" s="15" t="n">
        <v>2022</v>
      </c>
      <c r="B82" s="19" t="s">
        <v>318</v>
      </c>
      <c r="C82" s="19" t="s">
        <v>319</v>
      </c>
      <c r="D82" s="19" t="n">
        <v>25</v>
      </c>
      <c r="E82" s="19" t="n">
        <v>1</v>
      </c>
      <c r="G82" s="19" t="n">
        <v>26</v>
      </c>
      <c r="H82" s="19" t="n">
        <v>5</v>
      </c>
      <c r="I82" s="19" t="n">
        <v>0</v>
      </c>
      <c r="K82" s="19" t="n">
        <v>5</v>
      </c>
      <c r="L82" s="19" t="n">
        <f aca="false">+D82-H82</f>
        <v>20</v>
      </c>
      <c r="M82" s="19" t="n">
        <f aca="false">+E82-I82</f>
        <v>1</v>
      </c>
      <c r="N82" s="19" t="n">
        <f aca="false">+F82-J82</f>
        <v>0</v>
      </c>
      <c r="O82" s="19" t="n">
        <f aca="false">SUM(L82:N82)</f>
        <v>21</v>
      </c>
      <c r="P82" s="40" t="n">
        <f aca="false">+O82/G82</f>
        <v>0.807692307692308</v>
      </c>
      <c r="Q82" s="0"/>
    </row>
    <row r="83" customFormat="false" ht="12.8" hidden="false" customHeight="false" outlineLevel="0" collapsed="false">
      <c r="A83" s="15" t="n">
        <v>2022</v>
      </c>
      <c r="B83" s="19" t="s">
        <v>320</v>
      </c>
      <c r="C83" s="19" t="s">
        <v>321</v>
      </c>
      <c r="D83" s="19" t="n">
        <v>14</v>
      </c>
      <c r="E83" s="19" t="n">
        <v>12</v>
      </c>
      <c r="G83" s="19" t="n">
        <v>26</v>
      </c>
      <c r="H83" s="19" t="n">
        <v>11</v>
      </c>
      <c r="I83" s="19" t="n">
        <v>10</v>
      </c>
      <c r="K83" s="19" t="n">
        <v>21</v>
      </c>
      <c r="L83" s="19" t="n">
        <f aca="false">+D83-H83</f>
        <v>3</v>
      </c>
      <c r="M83" s="19" t="n">
        <f aca="false">+E83-I83</f>
        <v>2</v>
      </c>
      <c r="N83" s="19" t="n">
        <f aca="false">+F83-J83</f>
        <v>0</v>
      </c>
      <c r="O83" s="19" t="n">
        <f aca="false">SUM(L83:N83)</f>
        <v>5</v>
      </c>
      <c r="P83" s="40" t="n">
        <f aca="false">+O83/G83</f>
        <v>0.192307692307692</v>
      </c>
      <c r="Q83" s="0"/>
    </row>
    <row r="84" customFormat="false" ht="12.8" hidden="false" customHeight="false" outlineLevel="0" collapsed="false">
      <c r="A84" s="15" t="n">
        <v>2022</v>
      </c>
      <c r="B84" s="19" t="s">
        <v>322</v>
      </c>
      <c r="C84" s="19" t="s">
        <v>323</v>
      </c>
      <c r="D84" s="19" t="n">
        <v>12</v>
      </c>
      <c r="E84" s="19" t="n">
        <v>9</v>
      </c>
      <c r="F84" s="19" t="n">
        <v>3</v>
      </c>
      <c r="G84" s="19" t="n">
        <v>24</v>
      </c>
      <c r="H84" s="19" t="n">
        <v>2</v>
      </c>
      <c r="I84" s="19" t="n">
        <v>2</v>
      </c>
      <c r="J84" s="19" t="n">
        <v>1</v>
      </c>
      <c r="K84" s="19" t="n">
        <v>5</v>
      </c>
      <c r="L84" s="19" t="n">
        <f aca="false">+D84-H84</f>
        <v>10</v>
      </c>
      <c r="M84" s="19" t="n">
        <f aca="false">+E84-I84</f>
        <v>7</v>
      </c>
      <c r="N84" s="19" t="n">
        <f aca="false">+F84-J84</f>
        <v>2</v>
      </c>
      <c r="O84" s="19" t="n">
        <f aca="false">SUM(L84:N84)</f>
        <v>19</v>
      </c>
      <c r="P84" s="40" t="n">
        <f aca="false">+O84/G84</f>
        <v>0.791666666666667</v>
      </c>
      <c r="Q84" s="0"/>
    </row>
    <row r="85" customFormat="false" ht="12.8" hidden="false" customHeight="false" outlineLevel="0" collapsed="false">
      <c r="A85" s="15" t="n">
        <v>2022</v>
      </c>
      <c r="B85" s="19" t="s">
        <v>324</v>
      </c>
      <c r="C85" s="19" t="s">
        <v>325</v>
      </c>
      <c r="D85" s="19" t="n">
        <v>13</v>
      </c>
      <c r="E85" s="19" t="n">
        <v>6</v>
      </c>
      <c r="F85" s="19" t="n">
        <v>1</v>
      </c>
      <c r="G85" s="19" t="n">
        <v>20</v>
      </c>
      <c r="H85" s="19" t="n">
        <v>7</v>
      </c>
      <c r="I85" s="19" t="n">
        <v>2</v>
      </c>
      <c r="J85" s="19" t="n">
        <v>1</v>
      </c>
      <c r="K85" s="19" t="n">
        <v>10</v>
      </c>
      <c r="L85" s="19" t="n">
        <f aca="false">+D85-H85</f>
        <v>6</v>
      </c>
      <c r="M85" s="19" t="n">
        <f aca="false">+E85-I85</f>
        <v>4</v>
      </c>
      <c r="N85" s="19" t="n">
        <f aca="false">+F85-J85</f>
        <v>0</v>
      </c>
      <c r="O85" s="19" t="n">
        <f aca="false">SUM(L85:N85)</f>
        <v>10</v>
      </c>
      <c r="P85" s="40" t="n">
        <f aca="false">+O85/G85</f>
        <v>0.5</v>
      </c>
      <c r="Q85" s="0"/>
    </row>
    <row r="86" customFormat="false" ht="12.8" hidden="false" customHeight="false" outlineLevel="0" collapsed="false">
      <c r="A86" s="15" t="n">
        <v>2022</v>
      </c>
      <c r="B86" s="19" t="s">
        <v>326</v>
      </c>
      <c r="C86" s="19" t="s">
        <v>327</v>
      </c>
      <c r="D86" s="19" t="n">
        <v>10</v>
      </c>
      <c r="E86" s="19" t="n">
        <v>4</v>
      </c>
      <c r="G86" s="19" t="n">
        <v>14</v>
      </c>
      <c r="H86" s="19" t="n">
        <v>2</v>
      </c>
      <c r="I86" s="19" t="n">
        <v>0</v>
      </c>
      <c r="K86" s="19" t="n">
        <v>2</v>
      </c>
      <c r="L86" s="19" t="n">
        <f aca="false">+D86-H86</f>
        <v>8</v>
      </c>
      <c r="M86" s="19" t="n">
        <f aca="false">+E86-I86</f>
        <v>4</v>
      </c>
      <c r="N86" s="19" t="n">
        <f aca="false">+F86-J86</f>
        <v>0</v>
      </c>
      <c r="O86" s="19" t="n">
        <f aca="false">SUM(L86:N86)</f>
        <v>12</v>
      </c>
      <c r="P86" s="40" t="n">
        <f aca="false">+O86/G86</f>
        <v>0.857142857142857</v>
      </c>
      <c r="Q86" s="0"/>
    </row>
    <row r="87" customFormat="false" ht="12.8" hidden="false" customHeight="false" outlineLevel="0" collapsed="false">
      <c r="A87" s="15" t="n">
        <v>2022</v>
      </c>
      <c r="B87" s="19" t="s">
        <v>328</v>
      </c>
      <c r="C87" s="19" t="s">
        <v>329</v>
      </c>
      <c r="D87" s="19" t="n">
        <v>7</v>
      </c>
      <c r="E87" s="19" t="n">
        <v>5</v>
      </c>
      <c r="F87" s="19" t="n">
        <v>1</v>
      </c>
      <c r="G87" s="19" t="n">
        <v>13</v>
      </c>
      <c r="H87" s="19" t="n">
        <v>2</v>
      </c>
      <c r="I87" s="19" t="n">
        <v>2</v>
      </c>
      <c r="J87" s="19" t="n">
        <v>1</v>
      </c>
      <c r="K87" s="19" t="n">
        <v>5</v>
      </c>
      <c r="L87" s="19" t="n">
        <f aca="false">+D87-H87</f>
        <v>5</v>
      </c>
      <c r="M87" s="19" t="n">
        <f aca="false">+E87-I87</f>
        <v>3</v>
      </c>
      <c r="N87" s="19" t="n">
        <f aca="false">+F87-J87</f>
        <v>0</v>
      </c>
      <c r="O87" s="19" t="n">
        <f aca="false">SUM(L87:N87)</f>
        <v>8</v>
      </c>
      <c r="P87" s="40" t="n">
        <f aca="false">+O87/G87</f>
        <v>0.615384615384615</v>
      </c>
      <c r="Q87" s="0"/>
    </row>
    <row r="88" customFormat="false" ht="12.8" hidden="false" customHeight="false" outlineLevel="0" collapsed="false">
      <c r="A88" s="15" t="n">
        <v>2022</v>
      </c>
      <c r="B88" s="19" t="s">
        <v>330</v>
      </c>
      <c r="C88" s="19" t="s">
        <v>331</v>
      </c>
      <c r="D88" s="19" t="n">
        <v>6</v>
      </c>
      <c r="E88" s="19" t="n">
        <v>6</v>
      </c>
      <c r="F88" s="19" t="n">
        <v>1</v>
      </c>
      <c r="G88" s="19" t="n">
        <v>13</v>
      </c>
      <c r="H88" s="19" t="n">
        <v>0</v>
      </c>
      <c r="I88" s="19" t="n">
        <v>0</v>
      </c>
      <c r="J88" s="19" t="n">
        <v>0</v>
      </c>
      <c r="K88" s="19" t="n">
        <v>0</v>
      </c>
      <c r="L88" s="19" t="n">
        <f aca="false">+D88-H88</f>
        <v>6</v>
      </c>
      <c r="M88" s="19" t="n">
        <f aca="false">+E88-I88</f>
        <v>6</v>
      </c>
      <c r="N88" s="19" t="n">
        <f aca="false">+F88-J88</f>
        <v>1</v>
      </c>
      <c r="O88" s="19" t="n">
        <f aca="false">SUM(L88:N88)</f>
        <v>13</v>
      </c>
      <c r="P88" s="40" t="n">
        <f aca="false">+O88/G88</f>
        <v>1</v>
      </c>
      <c r="Q88" s="0"/>
    </row>
    <row r="89" customFormat="false" ht="12.8" hidden="false" customHeight="false" outlineLevel="0" collapsed="false">
      <c r="A89" s="15" t="n">
        <v>2022</v>
      </c>
      <c r="B89" s="19" t="s">
        <v>332</v>
      </c>
      <c r="C89" s="19" t="s">
        <v>333</v>
      </c>
      <c r="D89" s="19" t="n">
        <v>7</v>
      </c>
      <c r="E89" s="19" t="n">
        <v>5</v>
      </c>
      <c r="G89" s="19" t="n">
        <v>12</v>
      </c>
      <c r="H89" s="19" t="n">
        <v>4</v>
      </c>
      <c r="I89" s="19" t="n">
        <v>5</v>
      </c>
      <c r="K89" s="19" t="n">
        <v>9</v>
      </c>
      <c r="L89" s="19" t="n">
        <f aca="false">+D89-H89</f>
        <v>3</v>
      </c>
      <c r="M89" s="19" t="n">
        <f aca="false">+E89-I89</f>
        <v>0</v>
      </c>
      <c r="N89" s="19" t="n">
        <f aca="false">+F89-J89</f>
        <v>0</v>
      </c>
      <c r="O89" s="19" t="n">
        <f aca="false">SUM(L89:N89)</f>
        <v>3</v>
      </c>
      <c r="P89" s="40" t="n">
        <f aca="false">+O89/G89</f>
        <v>0.25</v>
      </c>
      <c r="Q89" s="0"/>
    </row>
    <row r="90" customFormat="false" ht="12.8" hidden="false" customHeight="false" outlineLevel="0" collapsed="false">
      <c r="A90" s="15" t="n">
        <v>2022</v>
      </c>
      <c r="B90" s="19" t="s">
        <v>334</v>
      </c>
      <c r="C90" s="19" t="s">
        <v>335</v>
      </c>
      <c r="D90" s="19" t="n">
        <v>8</v>
      </c>
      <c r="E90" s="19" t="n">
        <v>2</v>
      </c>
      <c r="G90" s="19" t="n">
        <v>10</v>
      </c>
      <c r="H90" s="19" t="n">
        <v>7</v>
      </c>
      <c r="I90" s="19" t="n">
        <v>2</v>
      </c>
      <c r="K90" s="19" t="n">
        <v>9</v>
      </c>
      <c r="L90" s="19" t="n">
        <f aca="false">+D90-H90</f>
        <v>1</v>
      </c>
      <c r="M90" s="19" t="n">
        <f aca="false">+E90-I90</f>
        <v>0</v>
      </c>
      <c r="N90" s="19" t="n">
        <f aca="false">+F90-J90</f>
        <v>0</v>
      </c>
      <c r="O90" s="19" t="n">
        <f aca="false">SUM(L90:N90)</f>
        <v>1</v>
      </c>
      <c r="P90" s="40" t="n">
        <f aca="false">+O90/G90</f>
        <v>0.1</v>
      </c>
      <c r="Q90" s="0"/>
    </row>
    <row r="91" customFormat="false" ht="12.8" hidden="false" customHeight="false" outlineLevel="0" collapsed="false">
      <c r="A91" s="15" t="n">
        <v>2022</v>
      </c>
      <c r="B91" s="19" t="s">
        <v>336</v>
      </c>
      <c r="C91" s="19" t="s">
        <v>337</v>
      </c>
      <c r="D91" s="19" t="n">
        <v>4</v>
      </c>
      <c r="E91" s="19" t="n">
        <v>4</v>
      </c>
      <c r="G91" s="19" t="n">
        <v>8</v>
      </c>
      <c r="H91" s="19" t="n">
        <v>2</v>
      </c>
      <c r="I91" s="19" t="n">
        <v>2</v>
      </c>
      <c r="K91" s="19" t="n">
        <v>4</v>
      </c>
      <c r="L91" s="19" t="n">
        <f aca="false">+D91-H91</f>
        <v>2</v>
      </c>
      <c r="M91" s="19" t="n">
        <f aca="false">+E91-I91</f>
        <v>2</v>
      </c>
      <c r="N91" s="19" t="n">
        <f aca="false">+F91-J91</f>
        <v>0</v>
      </c>
      <c r="O91" s="19" t="n">
        <f aca="false">SUM(L91:N91)</f>
        <v>4</v>
      </c>
      <c r="P91" s="40" t="n">
        <f aca="false">+O91/G91</f>
        <v>0.5</v>
      </c>
      <c r="Q91" s="0"/>
    </row>
    <row r="92" customFormat="false" ht="12.8" hidden="false" customHeight="false" outlineLevel="0" collapsed="false">
      <c r="A92" s="15" t="n">
        <v>2022</v>
      </c>
      <c r="B92" s="19" t="s">
        <v>338</v>
      </c>
      <c r="C92" s="19" t="s">
        <v>339</v>
      </c>
      <c r="D92" s="19" t="n">
        <v>6</v>
      </c>
      <c r="E92" s="19" t="n">
        <v>2</v>
      </c>
      <c r="G92" s="19" t="n">
        <v>8</v>
      </c>
      <c r="H92" s="19" t="n">
        <v>2</v>
      </c>
      <c r="I92" s="19" t="n">
        <v>2</v>
      </c>
      <c r="K92" s="19" t="n">
        <v>4</v>
      </c>
      <c r="L92" s="19" t="n">
        <f aca="false">+D92-H92</f>
        <v>4</v>
      </c>
      <c r="M92" s="19" t="n">
        <f aca="false">+E92-I92</f>
        <v>0</v>
      </c>
      <c r="N92" s="19" t="n">
        <f aca="false">+F92-J92</f>
        <v>0</v>
      </c>
      <c r="O92" s="19" t="n">
        <f aca="false">SUM(L92:N92)</f>
        <v>4</v>
      </c>
      <c r="P92" s="40" t="n">
        <f aca="false">+O92/G92</f>
        <v>0.5</v>
      </c>
      <c r="Q92" s="0"/>
    </row>
    <row r="93" customFormat="false" ht="12.8" hidden="false" customHeight="false" outlineLevel="0" collapsed="false">
      <c r="A93" s="15" t="n">
        <v>2022</v>
      </c>
      <c r="B93" s="19" t="s">
        <v>340</v>
      </c>
      <c r="C93" s="19" t="s">
        <v>341</v>
      </c>
      <c r="D93" s="19" t="n">
        <v>4</v>
      </c>
      <c r="E93" s="19" t="n">
        <v>3</v>
      </c>
      <c r="F93" s="19" t="n">
        <v>1</v>
      </c>
      <c r="G93" s="19" t="n">
        <v>8</v>
      </c>
      <c r="H93" s="19" t="n">
        <v>0</v>
      </c>
      <c r="I93" s="19" t="n">
        <v>3</v>
      </c>
      <c r="J93" s="19" t="n">
        <v>1</v>
      </c>
      <c r="K93" s="19" t="n">
        <v>4</v>
      </c>
      <c r="L93" s="19" t="n">
        <f aca="false">+D93-H93</f>
        <v>4</v>
      </c>
      <c r="M93" s="19" t="n">
        <f aca="false">+E93-I93</f>
        <v>0</v>
      </c>
      <c r="N93" s="19" t="n">
        <f aca="false">+F93-J93</f>
        <v>0</v>
      </c>
      <c r="O93" s="19" t="n">
        <f aca="false">SUM(L93:N93)</f>
        <v>4</v>
      </c>
      <c r="P93" s="40" t="n">
        <f aca="false">+O93/G93</f>
        <v>0.5</v>
      </c>
      <c r="Q93" s="0"/>
    </row>
    <row r="94" customFormat="false" ht="12.8" hidden="false" customHeight="false" outlineLevel="0" collapsed="false">
      <c r="A94" s="15" t="n">
        <v>2022</v>
      </c>
      <c r="B94" s="19" t="s">
        <v>342</v>
      </c>
      <c r="C94" s="19" t="s">
        <v>343</v>
      </c>
      <c r="D94" s="19" t="n">
        <v>4</v>
      </c>
      <c r="E94" s="19" t="n">
        <v>3</v>
      </c>
      <c r="F94" s="19" t="n">
        <v>1</v>
      </c>
      <c r="G94" s="19" t="n">
        <v>8</v>
      </c>
      <c r="H94" s="19" t="n">
        <v>3</v>
      </c>
      <c r="I94" s="19" t="n">
        <v>0</v>
      </c>
      <c r="J94" s="19" t="n">
        <v>1</v>
      </c>
      <c r="K94" s="19" t="n">
        <v>4</v>
      </c>
      <c r="L94" s="19" t="n">
        <f aca="false">+D94-H94</f>
        <v>1</v>
      </c>
      <c r="M94" s="19" t="n">
        <f aca="false">+E94-I94</f>
        <v>3</v>
      </c>
      <c r="N94" s="19" t="n">
        <f aca="false">+F94-J94</f>
        <v>0</v>
      </c>
      <c r="O94" s="19" t="n">
        <f aca="false">SUM(L94:N94)</f>
        <v>4</v>
      </c>
      <c r="P94" s="40" t="n">
        <f aca="false">+O94/G94</f>
        <v>0.5</v>
      </c>
      <c r="Q94" s="0"/>
    </row>
    <row r="95" customFormat="false" ht="12.8" hidden="false" customHeight="false" outlineLevel="0" collapsed="false">
      <c r="A95" s="15" t="n">
        <v>2022</v>
      </c>
      <c r="B95" s="19" t="s">
        <v>344</v>
      </c>
      <c r="C95" s="19" t="s">
        <v>345</v>
      </c>
      <c r="D95" s="19" t="n">
        <v>3</v>
      </c>
      <c r="E95" s="19" t="n">
        <v>5</v>
      </c>
      <c r="G95" s="19" t="n">
        <v>8</v>
      </c>
      <c r="H95" s="19" t="n">
        <v>1</v>
      </c>
      <c r="I95" s="19" t="n">
        <v>4</v>
      </c>
      <c r="K95" s="19" t="n">
        <v>5</v>
      </c>
      <c r="L95" s="19" t="n">
        <f aca="false">+D95-H95</f>
        <v>2</v>
      </c>
      <c r="M95" s="19" t="n">
        <f aca="false">+E95-I95</f>
        <v>1</v>
      </c>
      <c r="N95" s="19" t="n">
        <f aca="false">+F95-J95</f>
        <v>0</v>
      </c>
      <c r="O95" s="19" t="n">
        <f aca="false">SUM(L95:N95)</f>
        <v>3</v>
      </c>
      <c r="P95" s="40" t="n">
        <f aca="false">+O95/G95</f>
        <v>0.375</v>
      </c>
      <c r="Q95" s="0"/>
    </row>
    <row r="96" customFormat="false" ht="12.8" hidden="false" customHeight="false" outlineLevel="0" collapsed="false">
      <c r="A96" s="15" t="n">
        <v>2022</v>
      </c>
      <c r="B96" s="19" t="s">
        <v>346</v>
      </c>
      <c r="C96" s="19" t="s">
        <v>347</v>
      </c>
      <c r="D96" s="19" t="n">
        <v>4</v>
      </c>
      <c r="E96" s="19" t="n">
        <v>2</v>
      </c>
      <c r="G96" s="19" t="n">
        <v>6</v>
      </c>
      <c r="H96" s="19" t="n">
        <v>1</v>
      </c>
      <c r="I96" s="19" t="n">
        <v>1</v>
      </c>
      <c r="K96" s="19" t="n">
        <v>2</v>
      </c>
      <c r="L96" s="19" t="n">
        <f aca="false">+D96-H96</f>
        <v>3</v>
      </c>
      <c r="M96" s="19" t="n">
        <f aca="false">+E96-I96</f>
        <v>1</v>
      </c>
      <c r="N96" s="19" t="n">
        <f aca="false">+F96-J96</f>
        <v>0</v>
      </c>
      <c r="O96" s="19" t="n">
        <f aca="false">SUM(L96:N96)</f>
        <v>4</v>
      </c>
      <c r="P96" s="40" t="n">
        <f aca="false">+O96/G96</f>
        <v>0.666666666666667</v>
      </c>
      <c r="Q96" s="0"/>
    </row>
    <row r="97" customFormat="false" ht="12.8" hidden="false" customHeight="false" outlineLevel="0" collapsed="false">
      <c r="A97" s="15" t="n">
        <v>2022</v>
      </c>
      <c r="B97" s="19" t="s">
        <v>348</v>
      </c>
      <c r="C97" s="19" t="s">
        <v>349</v>
      </c>
      <c r="D97" s="19" t="n">
        <v>6</v>
      </c>
      <c r="G97" s="19" t="n">
        <v>6</v>
      </c>
      <c r="H97" s="19" t="n">
        <v>0</v>
      </c>
      <c r="K97" s="19" t="n">
        <v>0</v>
      </c>
      <c r="L97" s="19" t="n">
        <f aca="false">+D97-H97</f>
        <v>6</v>
      </c>
      <c r="M97" s="19" t="n">
        <f aca="false">+E97-I97</f>
        <v>0</v>
      </c>
      <c r="N97" s="19" t="n">
        <f aca="false">+F97-J97</f>
        <v>0</v>
      </c>
      <c r="O97" s="19" t="n">
        <f aca="false">SUM(L97:N97)</f>
        <v>6</v>
      </c>
      <c r="P97" s="40" t="n">
        <f aca="false">+O97/G97</f>
        <v>1</v>
      </c>
      <c r="Q97" s="0"/>
    </row>
    <row r="98" customFormat="false" ht="12.8" hidden="false" customHeight="false" outlineLevel="0" collapsed="false">
      <c r="A98" s="15" t="n">
        <v>2022</v>
      </c>
      <c r="B98" s="19" t="s">
        <v>350</v>
      </c>
      <c r="C98" s="19" t="s">
        <v>351</v>
      </c>
      <c r="D98" s="19" t="n">
        <v>4</v>
      </c>
      <c r="E98" s="19" t="n">
        <v>2</v>
      </c>
      <c r="G98" s="19" t="n">
        <v>6</v>
      </c>
      <c r="H98" s="19" t="n">
        <v>0</v>
      </c>
      <c r="I98" s="19" t="n">
        <v>0</v>
      </c>
      <c r="K98" s="19" t="n">
        <v>0</v>
      </c>
      <c r="L98" s="19" t="n">
        <f aca="false">+D98-H98</f>
        <v>4</v>
      </c>
      <c r="M98" s="19" t="n">
        <f aca="false">+E98-I98</f>
        <v>2</v>
      </c>
      <c r="N98" s="19" t="n">
        <f aca="false">+F98-J98</f>
        <v>0</v>
      </c>
      <c r="O98" s="19" t="n">
        <f aca="false">SUM(L98:N98)</f>
        <v>6</v>
      </c>
      <c r="P98" s="40" t="n">
        <f aca="false">+O98/G98</f>
        <v>1</v>
      </c>
      <c r="Q98" s="0"/>
    </row>
    <row r="99" customFormat="false" ht="12.8" hidden="false" customHeight="false" outlineLevel="0" collapsed="false">
      <c r="A99" s="15" t="n">
        <v>2022</v>
      </c>
      <c r="B99" s="19" t="s">
        <v>352</v>
      </c>
      <c r="C99" s="19" t="s">
        <v>353</v>
      </c>
      <c r="D99" s="19" t="n">
        <v>4</v>
      </c>
      <c r="E99" s="19" t="n">
        <v>2</v>
      </c>
      <c r="G99" s="19" t="n">
        <v>6</v>
      </c>
      <c r="H99" s="19" t="n">
        <v>0</v>
      </c>
      <c r="I99" s="19" t="n">
        <v>1</v>
      </c>
      <c r="K99" s="19" t="n">
        <v>1</v>
      </c>
      <c r="L99" s="19" t="n">
        <f aca="false">+D99-H99</f>
        <v>4</v>
      </c>
      <c r="M99" s="19" t="n">
        <f aca="false">+E99-I99</f>
        <v>1</v>
      </c>
      <c r="N99" s="19" t="n">
        <f aca="false">+F99-J99</f>
        <v>0</v>
      </c>
      <c r="O99" s="19" t="n">
        <f aca="false">SUM(L99:N99)</f>
        <v>5</v>
      </c>
      <c r="P99" s="40" t="n">
        <f aca="false">+O99/G99</f>
        <v>0.833333333333333</v>
      </c>
      <c r="Q99" s="0"/>
    </row>
    <row r="100" customFormat="false" ht="12.8" hidden="false" customHeight="false" outlineLevel="0" collapsed="false">
      <c r="A100" s="15" t="n">
        <v>2022</v>
      </c>
      <c r="B100" s="19" t="s">
        <v>354</v>
      </c>
      <c r="C100" s="19" t="s">
        <v>355</v>
      </c>
      <c r="D100" s="19" t="n">
        <v>4</v>
      </c>
      <c r="F100" s="19" t="n">
        <v>1</v>
      </c>
      <c r="G100" s="19" t="n">
        <v>5</v>
      </c>
      <c r="H100" s="19" t="n">
        <v>0</v>
      </c>
      <c r="J100" s="19" t="n">
        <v>0</v>
      </c>
      <c r="K100" s="19" t="n">
        <v>0</v>
      </c>
      <c r="L100" s="19" t="n">
        <f aca="false">+D100-H100</f>
        <v>4</v>
      </c>
      <c r="M100" s="19" t="n">
        <f aca="false">+E100-I100</f>
        <v>0</v>
      </c>
      <c r="N100" s="19" t="n">
        <f aca="false">+F100-J100</f>
        <v>1</v>
      </c>
      <c r="O100" s="19" t="n">
        <f aca="false">SUM(L100:N100)</f>
        <v>5</v>
      </c>
      <c r="P100" s="40" t="n">
        <f aca="false">+O100/G100</f>
        <v>1</v>
      </c>
      <c r="Q100" s="0"/>
    </row>
    <row r="101" customFormat="false" ht="12.8" hidden="false" customHeight="false" outlineLevel="0" collapsed="false">
      <c r="A101" s="15" t="n">
        <v>2022</v>
      </c>
      <c r="B101" s="19" t="s">
        <v>356</v>
      </c>
      <c r="C101" s="19" t="s">
        <v>357</v>
      </c>
      <c r="D101" s="19" t="n">
        <v>5</v>
      </c>
      <c r="G101" s="19" t="n">
        <v>5</v>
      </c>
      <c r="H101" s="19" t="n">
        <v>1</v>
      </c>
      <c r="K101" s="19" t="n">
        <v>1</v>
      </c>
      <c r="L101" s="19" t="n">
        <f aca="false">+D101-H101</f>
        <v>4</v>
      </c>
      <c r="M101" s="19" t="n">
        <f aca="false">+E101-I101</f>
        <v>0</v>
      </c>
      <c r="N101" s="19" t="n">
        <f aca="false">+F101-J101</f>
        <v>0</v>
      </c>
      <c r="O101" s="19" t="n">
        <f aca="false">SUM(L101:N101)</f>
        <v>4</v>
      </c>
      <c r="P101" s="40" t="n">
        <f aca="false">+O101/G101</f>
        <v>0.8</v>
      </c>
      <c r="Q101" s="0"/>
    </row>
    <row r="102" customFormat="false" ht="12.8" hidden="false" customHeight="false" outlineLevel="0" collapsed="false">
      <c r="A102" s="15" t="n">
        <v>2022</v>
      </c>
      <c r="B102" s="19" t="s">
        <v>358</v>
      </c>
      <c r="C102" s="19" t="s">
        <v>359</v>
      </c>
      <c r="D102" s="19" t="n">
        <v>3</v>
      </c>
      <c r="E102" s="19" t="n">
        <v>2</v>
      </c>
      <c r="G102" s="19" t="n">
        <v>5</v>
      </c>
      <c r="H102" s="19" t="n">
        <v>1</v>
      </c>
      <c r="I102" s="19" t="n">
        <v>0</v>
      </c>
      <c r="K102" s="19" t="n">
        <v>1</v>
      </c>
      <c r="L102" s="19" t="n">
        <f aca="false">+D102-H102</f>
        <v>2</v>
      </c>
      <c r="M102" s="19" t="n">
        <f aca="false">+E102-I102</f>
        <v>2</v>
      </c>
      <c r="N102" s="19" t="n">
        <f aca="false">+F102-J102</f>
        <v>0</v>
      </c>
      <c r="O102" s="19" t="n">
        <f aca="false">SUM(L102:N102)</f>
        <v>4</v>
      </c>
      <c r="P102" s="40" t="n">
        <f aca="false">+O102/G102</f>
        <v>0.8</v>
      </c>
      <c r="Q102" s="0"/>
    </row>
    <row r="103" customFormat="false" ht="12.8" hidden="false" customHeight="false" outlineLevel="0" collapsed="false">
      <c r="A103" s="15" t="n">
        <v>2022</v>
      </c>
      <c r="B103" s="19" t="s">
        <v>360</v>
      </c>
      <c r="C103" s="19" t="s">
        <v>361</v>
      </c>
      <c r="D103" s="19" t="n">
        <v>5</v>
      </c>
      <c r="G103" s="19" t="n">
        <v>5</v>
      </c>
      <c r="H103" s="19" t="n">
        <v>0</v>
      </c>
      <c r="K103" s="19" t="n">
        <v>0</v>
      </c>
      <c r="L103" s="19" t="n">
        <f aca="false">+D103-H103</f>
        <v>5</v>
      </c>
      <c r="M103" s="19" t="n">
        <f aca="false">+E103-I103</f>
        <v>0</v>
      </c>
      <c r="N103" s="19" t="n">
        <f aca="false">+F103-J103</f>
        <v>0</v>
      </c>
      <c r="O103" s="19" t="n">
        <f aca="false">SUM(L103:N103)</f>
        <v>5</v>
      </c>
      <c r="P103" s="40" t="n">
        <f aca="false">+O103/G103</f>
        <v>1</v>
      </c>
      <c r="Q103" s="0"/>
    </row>
    <row r="104" customFormat="false" ht="12.8" hidden="false" customHeight="false" outlineLevel="0" collapsed="false">
      <c r="A104" s="15" t="n">
        <v>2022</v>
      </c>
      <c r="B104" s="19" t="s">
        <v>362</v>
      </c>
      <c r="C104" s="19" t="s">
        <v>363</v>
      </c>
      <c r="D104" s="19" t="n">
        <v>4</v>
      </c>
      <c r="G104" s="19" t="n">
        <v>4</v>
      </c>
      <c r="H104" s="19" t="n">
        <v>0</v>
      </c>
      <c r="K104" s="19" t="n">
        <v>0</v>
      </c>
      <c r="L104" s="19" t="n">
        <f aca="false">+D104-H104</f>
        <v>4</v>
      </c>
      <c r="M104" s="19" t="n">
        <f aca="false">+E104-I104</f>
        <v>0</v>
      </c>
      <c r="N104" s="19" t="n">
        <f aca="false">+F104-J104</f>
        <v>0</v>
      </c>
      <c r="O104" s="19" t="n">
        <f aca="false">SUM(L104:N104)</f>
        <v>4</v>
      </c>
      <c r="P104" s="40" t="n">
        <f aca="false">+O104/G104</f>
        <v>1</v>
      </c>
      <c r="Q104" s="0"/>
    </row>
    <row r="105" customFormat="false" ht="12.8" hidden="false" customHeight="false" outlineLevel="0" collapsed="false">
      <c r="A105" s="15" t="n">
        <v>2022</v>
      </c>
      <c r="B105" s="19" t="s">
        <v>364</v>
      </c>
      <c r="C105" s="19" t="s">
        <v>365</v>
      </c>
      <c r="D105" s="19" t="n">
        <v>3</v>
      </c>
      <c r="E105" s="19" t="n">
        <v>1</v>
      </c>
      <c r="G105" s="19" t="n">
        <v>4</v>
      </c>
      <c r="H105" s="19" t="n">
        <v>3</v>
      </c>
      <c r="I105" s="19" t="n">
        <v>1</v>
      </c>
      <c r="K105" s="19" t="n">
        <v>4</v>
      </c>
      <c r="L105" s="19" t="n">
        <f aca="false">+D105-H105</f>
        <v>0</v>
      </c>
      <c r="M105" s="19" t="n">
        <f aca="false">+E105-I105</f>
        <v>0</v>
      </c>
      <c r="N105" s="19" t="n">
        <f aca="false">+F105-J105</f>
        <v>0</v>
      </c>
      <c r="O105" s="19" t="n">
        <f aca="false">SUM(L105:N105)</f>
        <v>0</v>
      </c>
      <c r="P105" s="40" t="n">
        <f aca="false">+O105/G105</f>
        <v>0</v>
      </c>
      <c r="Q105" s="0"/>
    </row>
    <row r="106" customFormat="false" ht="12.8" hidden="false" customHeight="false" outlineLevel="0" collapsed="false">
      <c r="A106" s="15" t="n">
        <v>2022</v>
      </c>
      <c r="B106" s="19" t="s">
        <v>366</v>
      </c>
      <c r="C106" s="19" t="s">
        <v>367</v>
      </c>
      <c r="D106" s="19" t="n">
        <v>2</v>
      </c>
      <c r="E106" s="19" t="n">
        <v>1</v>
      </c>
      <c r="G106" s="19" t="n">
        <v>3</v>
      </c>
      <c r="H106" s="19" t="n">
        <v>1</v>
      </c>
      <c r="I106" s="19" t="n">
        <v>0</v>
      </c>
      <c r="K106" s="19" t="n">
        <v>1</v>
      </c>
      <c r="L106" s="19" t="n">
        <f aca="false">+D106-H106</f>
        <v>1</v>
      </c>
      <c r="M106" s="19" t="n">
        <f aca="false">+E106-I106</f>
        <v>1</v>
      </c>
      <c r="N106" s="19" t="n">
        <f aca="false">+F106-J106</f>
        <v>0</v>
      </c>
      <c r="O106" s="19" t="n">
        <f aca="false">SUM(L106:N106)</f>
        <v>2</v>
      </c>
      <c r="P106" s="40" t="n">
        <f aca="false">+O106/G106</f>
        <v>0.666666666666667</v>
      </c>
      <c r="Q106" s="0"/>
    </row>
    <row r="107" customFormat="false" ht="12.8" hidden="false" customHeight="false" outlineLevel="0" collapsed="false">
      <c r="A107" s="15" t="n">
        <v>2022</v>
      </c>
      <c r="B107" s="19" t="s">
        <v>368</v>
      </c>
      <c r="C107" s="19" t="s">
        <v>369</v>
      </c>
      <c r="E107" s="19" t="n">
        <v>3</v>
      </c>
      <c r="G107" s="19" t="n">
        <v>3</v>
      </c>
      <c r="I107" s="19" t="n">
        <v>0</v>
      </c>
      <c r="K107" s="19" t="n">
        <v>0</v>
      </c>
      <c r="L107" s="19" t="n">
        <f aca="false">+D107-H107</f>
        <v>0</v>
      </c>
      <c r="M107" s="19" t="n">
        <f aca="false">+E107-I107</f>
        <v>3</v>
      </c>
      <c r="N107" s="19" t="n">
        <f aca="false">+F107-J107</f>
        <v>0</v>
      </c>
      <c r="O107" s="19" t="n">
        <f aca="false">SUM(L107:N107)</f>
        <v>3</v>
      </c>
      <c r="P107" s="40" t="n">
        <f aca="false">+O107/G107</f>
        <v>1</v>
      </c>
      <c r="Q107" s="0"/>
    </row>
    <row r="108" customFormat="false" ht="12.8" hidden="false" customHeight="false" outlineLevel="0" collapsed="false">
      <c r="A108" s="15" t="n">
        <v>2022</v>
      </c>
      <c r="B108" s="19" t="s">
        <v>370</v>
      </c>
      <c r="C108" s="19" t="s">
        <v>371</v>
      </c>
      <c r="D108" s="19" t="n">
        <v>1</v>
      </c>
      <c r="E108" s="19" t="n">
        <v>1</v>
      </c>
      <c r="F108" s="19" t="n">
        <v>1</v>
      </c>
      <c r="G108" s="19" t="n">
        <v>3</v>
      </c>
      <c r="H108" s="19" t="n">
        <v>1</v>
      </c>
      <c r="I108" s="19" t="n">
        <v>1</v>
      </c>
      <c r="J108" s="19" t="n">
        <v>1</v>
      </c>
      <c r="K108" s="19" t="n">
        <v>3</v>
      </c>
      <c r="L108" s="19" t="n">
        <f aca="false">+D108-H108</f>
        <v>0</v>
      </c>
      <c r="M108" s="19" t="n">
        <f aca="false">+E108-I108</f>
        <v>0</v>
      </c>
      <c r="N108" s="19" t="n">
        <f aca="false">+F108-J108</f>
        <v>0</v>
      </c>
      <c r="O108" s="19" t="n">
        <f aca="false">SUM(L108:N108)</f>
        <v>0</v>
      </c>
      <c r="P108" s="40" t="n">
        <f aca="false">+O108/G108</f>
        <v>0</v>
      </c>
      <c r="Q108" s="0"/>
    </row>
    <row r="109" customFormat="false" ht="12.8" hidden="false" customHeight="false" outlineLevel="0" collapsed="false">
      <c r="A109" s="15" t="n">
        <v>2022</v>
      </c>
      <c r="B109" s="19" t="s">
        <v>372</v>
      </c>
      <c r="C109" s="19" t="s">
        <v>373</v>
      </c>
      <c r="D109" s="19" t="n">
        <v>3</v>
      </c>
      <c r="G109" s="19" t="n">
        <v>3</v>
      </c>
      <c r="H109" s="19" t="n">
        <v>0</v>
      </c>
      <c r="K109" s="19" t="n">
        <v>0</v>
      </c>
      <c r="L109" s="19" t="n">
        <f aca="false">+D109-H109</f>
        <v>3</v>
      </c>
      <c r="M109" s="19" t="n">
        <f aca="false">+E109-I109</f>
        <v>0</v>
      </c>
      <c r="N109" s="19" t="n">
        <f aca="false">+F109-J109</f>
        <v>0</v>
      </c>
      <c r="O109" s="19" t="n">
        <f aca="false">SUM(L109:N109)</f>
        <v>3</v>
      </c>
      <c r="P109" s="40" t="n">
        <f aca="false">+O109/G109</f>
        <v>1</v>
      </c>
      <c r="Q109" s="0"/>
    </row>
    <row r="110" customFormat="false" ht="12.8" hidden="false" customHeight="false" outlineLevel="0" collapsed="false">
      <c r="A110" s="15" t="n">
        <v>2022</v>
      </c>
      <c r="B110" s="19" t="s">
        <v>374</v>
      </c>
      <c r="C110" s="19" t="s">
        <v>375</v>
      </c>
      <c r="D110" s="19" t="n">
        <v>3</v>
      </c>
      <c r="G110" s="19" t="n">
        <v>3</v>
      </c>
      <c r="H110" s="19" t="n">
        <v>2</v>
      </c>
      <c r="K110" s="19" t="n">
        <v>2</v>
      </c>
      <c r="L110" s="19" t="n">
        <f aca="false">+D110-H110</f>
        <v>1</v>
      </c>
      <c r="M110" s="19" t="n">
        <f aca="false">+E110-I110</f>
        <v>0</v>
      </c>
      <c r="N110" s="19" t="n">
        <f aca="false">+F110-J110</f>
        <v>0</v>
      </c>
      <c r="O110" s="19" t="n">
        <f aca="false">SUM(L110:N110)</f>
        <v>1</v>
      </c>
      <c r="P110" s="40" t="n">
        <f aca="false">+O110/G110</f>
        <v>0.333333333333333</v>
      </c>
      <c r="Q110" s="0"/>
    </row>
    <row r="111" customFormat="false" ht="12.8" hidden="false" customHeight="false" outlineLevel="0" collapsed="false">
      <c r="A111" s="15" t="n">
        <v>2022</v>
      </c>
      <c r="B111" s="19" t="s">
        <v>376</v>
      </c>
      <c r="C111" s="19" t="s">
        <v>377</v>
      </c>
      <c r="D111" s="19" t="n">
        <v>1</v>
      </c>
      <c r="E111" s="19" t="n">
        <v>2</v>
      </c>
      <c r="G111" s="19" t="n">
        <v>3</v>
      </c>
      <c r="H111" s="19" t="n">
        <v>1</v>
      </c>
      <c r="I111" s="19" t="n">
        <v>2</v>
      </c>
      <c r="K111" s="19" t="n">
        <v>3</v>
      </c>
      <c r="L111" s="19" t="n">
        <f aca="false">+D111-H111</f>
        <v>0</v>
      </c>
      <c r="M111" s="19" t="n">
        <f aca="false">+E111-I111</f>
        <v>0</v>
      </c>
      <c r="N111" s="19" t="n">
        <f aca="false">+F111-J111</f>
        <v>0</v>
      </c>
      <c r="O111" s="19" t="n">
        <f aca="false">SUM(L111:N111)</f>
        <v>0</v>
      </c>
      <c r="P111" s="40" t="n">
        <f aca="false">+O111/G111</f>
        <v>0</v>
      </c>
      <c r="Q111" s="0"/>
    </row>
    <row r="112" customFormat="false" ht="12.8" hidden="false" customHeight="false" outlineLevel="0" collapsed="false">
      <c r="A112" s="15" t="n">
        <v>2022</v>
      </c>
      <c r="B112" s="19" t="s">
        <v>378</v>
      </c>
      <c r="C112" s="19" t="s">
        <v>379</v>
      </c>
      <c r="D112" s="19" t="n">
        <v>1</v>
      </c>
      <c r="F112" s="19" t="n">
        <v>2</v>
      </c>
      <c r="G112" s="19" t="n">
        <v>3</v>
      </c>
      <c r="H112" s="19" t="n">
        <v>1</v>
      </c>
      <c r="J112" s="19" t="n">
        <v>0</v>
      </c>
      <c r="K112" s="19" t="n">
        <v>1</v>
      </c>
      <c r="L112" s="19" t="n">
        <f aca="false">+D112-H112</f>
        <v>0</v>
      </c>
      <c r="M112" s="19" t="n">
        <f aca="false">+E112-I112</f>
        <v>0</v>
      </c>
      <c r="N112" s="19" t="n">
        <f aca="false">+F112-J112</f>
        <v>2</v>
      </c>
      <c r="O112" s="19" t="n">
        <f aca="false">SUM(L112:N112)</f>
        <v>2</v>
      </c>
      <c r="P112" s="40" t="n">
        <f aca="false">+O112/G112</f>
        <v>0.666666666666667</v>
      </c>
      <c r="Q112" s="0"/>
    </row>
    <row r="113" customFormat="false" ht="12.8" hidden="false" customHeight="false" outlineLevel="0" collapsed="false">
      <c r="A113" s="15" t="n">
        <v>2022</v>
      </c>
      <c r="B113" s="19" t="s">
        <v>380</v>
      </c>
      <c r="C113" s="19" t="s">
        <v>381</v>
      </c>
      <c r="E113" s="19" t="n">
        <v>2</v>
      </c>
      <c r="F113" s="19" t="n">
        <v>1</v>
      </c>
      <c r="G113" s="19" t="n">
        <v>3</v>
      </c>
      <c r="I113" s="19" t="n">
        <v>0</v>
      </c>
      <c r="J113" s="19" t="n">
        <v>0</v>
      </c>
      <c r="K113" s="19" t="n">
        <v>0</v>
      </c>
      <c r="L113" s="19" t="n">
        <f aca="false">+D113-H113</f>
        <v>0</v>
      </c>
      <c r="M113" s="19" t="n">
        <f aca="false">+E113-I113</f>
        <v>2</v>
      </c>
      <c r="N113" s="19" t="n">
        <f aca="false">+F113-J113</f>
        <v>1</v>
      </c>
      <c r="O113" s="19" t="n">
        <f aca="false">SUM(L113:N113)</f>
        <v>3</v>
      </c>
      <c r="P113" s="40" t="n">
        <f aca="false">+O113/G113</f>
        <v>1</v>
      </c>
      <c r="Q113" s="0"/>
    </row>
    <row r="114" customFormat="false" ht="12.8" hidden="false" customHeight="false" outlineLevel="0" collapsed="false">
      <c r="A114" s="15" t="n">
        <v>2022</v>
      </c>
      <c r="B114" s="19" t="s">
        <v>382</v>
      </c>
      <c r="C114" s="19" t="s">
        <v>383</v>
      </c>
      <c r="D114" s="19" t="n">
        <v>2</v>
      </c>
      <c r="G114" s="19" t="n">
        <v>2</v>
      </c>
      <c r="H114" s="19" t="n">
        <v>0</v>
      </c>
      <c r="K114" s="19" t="n">
        <v>0</v>
      </c>
      <c r="L114" s="19" t="n">
        <f aca="false">+D114-H114</f>
        <v>2</v>
      </c>
      <c r="M114" s="19" t="n">
        <f aca="false">+E114-I114</f>
        <v>0</v>
      </c>
      <c r="N114" s="19" t="n">
        <f aca="false">+F114-J114</f>
        <v>0</v>
      </c>
      <c r="O114" s="19" t="n">
        <f aca="false">SUM(L114:N114)</f>
        <v>2</v>
      </c>
      <c r="P114" s="40" t="n">
        <f aca="false">+O114/G114</f>
        <v>1</v>
      </c>
      <c r="Q114" s="0"/>
    </row>
    <row r="115" customFormat="false" ht="12.8" hidden="false" customHeight="false" outlineLevel="0" collapsed="false">
      <c r="A115" s="15" t="n">
        <v>2022</v>
      </c>
      <c r="B115" s="19" t="s">
        <v>384</v>
      </c>
      <c r="C115" s="19" t="s">
        <v>385</v>
      </c>
      <c r="E115" s="19" t="n">
        <v>1</v>
      </c>
      <c r="F115" s="19" t="n">
        <v>1</v>
      </c>
      <c r="G115" s="19" t="n">
        <v>2</v>
      </c>
      <c r="I115" s="19" t="n">
        <v>1</v>
      </c>
      <c r="J115" s="19" t="n">
        <v>0</v>
      </c>
      <c r="K115" s="19" t="n">
        <v>1</v>
      </c>
      <c r="L115" s="19" t="n">
        <f aca="false">+D115-H115</f>
        <v>0</v>
      </c>
      <c r="M115" s="19" t="n">
        <f aca="false">+E115-I115</f>
        <v>0</v>
      </c>
      <c r="N115" s="19" t="n">
        <f aca="false">+F115-J115</f>
        <v>1</v>
      </c>
      <c r="O115" s="19" t="n">
        <f aca="false">SUM(L115:N115)</f>
        <v>1</v>
      </c>
      <c r="P115" s="40" t="n">
        <f aca="false">+O115/G115</f>
        <v>0.5</v>
      </c>
      <c r="Q115" s="0"/>
    </row>
    <row r="116" customFormat="false" ht="12.8" hidden="false" customHeight="false" outlineLevel="0" collapsed="false">
      <c r="A116" s="15" t="n">
        <v>2022</v>
      </c>
      <c r="B116" s="19" t="s">
        <v>386</v>
      </c>
      <c r="C116" s="19" t="s">
        <v>387</v>
      </c>
      <c r="D116" s="19" t="n">
        <v>1</v>
      </c>
      <c r="G116" s="19" t="n">
        <v>1</v>
      </c>
      <c r="H116" s="19" t="n">
        <v>1</v>
      </c>
      <c r="K116" s="19" t="n">
        <v>1</v>
      </c>
      <c r="L116" s="19" t="n">
        <f aca="false">+D116-H116</f>
        <v>0</v>
      </c>
      <c r="M116" s="19" t="n">
        <f aca="false">+E116-I116</f>
        <v>0</v>
      </c>
      <c r="N116" s="19" t="n">
        <f aca="false">+F116-J116</f>
        <v>0</v>
      </c>
      <c r="O116" s="19" t="n">
        <f aca="false">SUM(L116:N116)</f>
        <v>0</v>
      </c>
      <c r="P116" s="40" t="n">
        <f aca="false">+O116/G116</f>
        <v>0</v>
      </c>
      <c r="Q116" s="0"/>
    </row>
    <row r="117" customFormat="false" ht="12.8" hidden="false" customHeight="false" outlineLevel="0" collapsed="false">
      <c r="A117" s="15" t="n">
        <v>2022</v>
      </c>
      <c r="B117" s="19" t="s">
        <v>388</v>
      </c>
      <c r="C117" s="19" t="s">
        <v>389</v>
      </c>
      <c r="D117" s="19" t="n">
        <v>1</v>
      </c>
      <c r="G117" s="19" t="n">
        <v>1</v>
      </c>
      <c r="H117" s="19" t="n">
        <v>0</v>
      </c>
      <c r="K117" s="19" t="n">
        <v>0</v>
      </c>
      <c r="L117" s="19" t="n">
        <f aca="false">+D117-H117</f>
        <v>1</v>
      </c>
      <c r="M117" s="19" t="n">
        <f aca="false">+E117-I117</f>
        <v>0</v>
      </c>
      <c r="N117" s="19" t="n">
        <f aca="false">+F117-J117</f>
        <v>0</v>
      </c>
      <c r="O117" s="19" t="n">
        <f aca="false">SUM(L117:N117)</f>
        <v>1</v>
      </c>
      <c r="P117" s="40" t="n">
        <f aca="false">+O117/G117</f>
        <v>1</v>
      </c>
      <c r="Q117" s="0"/>
    </row>
    <row r="118" customFormat="false" ht="12.8" hidden="false" customHeight="false" outlineLevel="0" collapsed="false">
      <c r="A118" s="15" t="n">
        <v>2022</v>
      </c>
      <c r="B118" s="19" t="s">
        <v>390</v>
      </c>
      <c r="C118" s="19" t="s">
        <v>391</v>
      </c>
      <c r="D118" s="19" t="n">
        <v>1</v>
      </c>
      <c r="G118" s="19" t="n">
        <v>1</v>
      </c>
      <c r="H118" s="19" t="n">
        <v>0</v>
      </c>
      <c r="K118" s="19" t="n">
        <v>0</v>
      </c>
      <c r="L118" s="19" t="n">
        <f aca="false">+D118-H118</f>
        <v>1</v>
      </c>
      <c r="M118" s="19" t="n">
        <f aca="false">+E118-I118</f>
        <v>0</v>
      </c>
      <c r="N118" s="19" t="n">
        <f aca="false">+F118-J118</f>
        <v>0</v>
      </c>
      <c r="O118" s="19" t="n">
        <f aca="false">SUM(L118:N118)</f>
        <v>1</v>
      </c>
      <c r="P118" s="40" t="n">
        <f aca="false">+O118/G118</f>
        <v>1</v>
      </c>
      <c r="Q118" s="0"/>
    </row>
    <row r="119" customFormat="false" ht="12.8" hidden="false" customHeight="false" outlineLevel="0" collapsed="false">
      <c r="A119" s="15" t="n">
        <v>2022</v>
      </c>
      <c r="B119" s="19" t="s">
        <v>392</v>
      </c>
      <c r="C119" s="19" t="s">
        <v>393</v>
      </c>
      <c r="D119" s="19" t="n">
        <v>1</v>
      </c>
      <c r="G119" s="19" t="n">
        <v>1</v>
      </c>
      <c r="H119" s="19" t="n">
        <v>1</v>
      </c>
      <c r="K119" s="19" t="n">
        <v>1</v>
      </c>
      <c r="L119" s="19" t="n">
        <f aca="false">+D119-H119</f>
        <v>0</v>
      </c>
      <c r="M119" s="19" t="n">
        <f aca="false">+E119-I119</f>
        <v>0</v>
      </c>
      <c r="N119" s="19" t="n">
        <f aca="false">+F119-J119</f>
        <v>0</v>
      </c>
      <c r="O119" s="19" t="n">
        <f aca="false">SUM(L119:N119)</f>
        <v>0</v>
      </c>
      <c r="P119" s="40" t="n">
        <f aca="false">+O119/G119</f>
        <v>0</v>
      </c>
      <c r="Q119" s="0"/>
    </row>
    <row r="120" customFormat="false" ht="12.8" hidden="false" customHeight="false" outlineLevel="0" collapsed="false">
      <c r="A120" s="15" t="n">
        <v>2022</v>
      </c>
      <c r="B120" s="19" t="s">
        <v>394</v>
      </c>
      <c r="C120" s="19" t="s">
        <v>395</v>
      </c>
      <c r="E120" s="19" t="n">
        <v>1</v>
      </c>
      <c r="G120" s="19" t="n">
        <v>1</v>
      </c>
      <c r="I120" s="19" t="n">
        <v>1</v>
      </c>
      <c r="K120" s="19" t="n">
        <v>1</v>
      </c>
      <c r="L120" s="19" t="n">
        <f aca="false">+D120-H120</f>
        <v>0</v>
      </c>
      <c r="M120" s="19" t="n">
        <f aca="false">+E120-I120</f>
        <v>0</v>
      </c>
      <c r="N120" s="19" t="n">
        <f aca="false">+F120-J120</f>
        <v>0</v>
      </c>
      <c r="O120" s="19" t="n">
        <f aca="false">SUM(L120:N120)</f>
        <v>0</v>
      </c>
      <c r="P120" s="40" t="n">
        <f aca="false">+O120/G120</f>
        <v>0</v>
      </c>
      <c r="Q120" s="0"/>
    </row>
    <row r="121" customFormat="false" ht="12.8" hidden="false" customHeight="false" outlineLevel="0" collapsed="false">
      <c r="A121" s="15" t="n">
        <v>2022</v>
      </c>
      <c r="B121" s="19" t="s">
        <v>396</v>
      </c>
      <c r="C121" s="19" t="s">
        <v>397</v>
      </c>
      <c r="E121" s="19" t="n">
        <v>1</v>
      </c>
      <c r="G121" s="19" t="n">
        <v>1</v>
      </c>
      <c r="I121" s="19" t="n">
        <v>1</v>
      </c>
      <c r="K121" s="19" t="n">
        <v>1</v>
      </c>
      <c r="L121" s="19" t="n">
        <f aca="false">+D121-H121</f>
        <v>0</v>
      </c>
      <c r="M121" s="19" t="n">
        <f aca="false">+E121-I121</f>
        <v>0</v>
      </c>
      <c r="N121" s="19" t="n">
        <f aca="false">+F121-J121</f>
        <v>0</v>
      </c>
      <c r="O121" s="19" t="n">
        <f aca="false">SUM(L121:N121)</f>
        <v>0</v>
      </c>
      <c r="P121" s="40" t="n">
        <f aca="false">+O121/G121</f>
        <v>0</v>
      </c>
      <c r="Q121" s="0"/>
    </row>
    <row r="122" customFormat="false" ht="12.8" hidden="false" customHeight="false" outlineLevel="0" collapsed="false">
      <c r="A122" s="15" t="n">
        <v>2022</v>
      </c>
      <c r="B122" s="19" t="s">
        <v>398</v>
      </c>
      <c r="C122" s="19" t="s">
        <v>399</v>
      </c>
      <c r="D122" s="19" t="n">
        <v>1</v>
      </c>
      <c r="G122" s="19" t="n">
        <v>1</v>
      </c>
      <c r="H122" s="19" t="n">
        <v>1</v>
      </c>
      <c r="K122" s="19" t="n">
        <v>1</v>
      </c>
      <c r="L122" s="19" t="n">
        <f aca="false">+D122-H122</f>
        <v>0</v>
      </c>
      <c r="M122" s="19" t="n">
        <f aca="false">+E122-I122</f>
        <v>0</v>
      </c>
      <c r="N122" s="19" t="n">
        <f aca="false">+F122-J122</f>
        <v>0</v>
      </c>
      <c r="O122" s="19" t="n">
        <f aca="false">SUM(L122:N122)</f>
        <v>0</v>
      </c>
      <c r="P122" s="40" t="n">
        <f aca="false">+O122/G122</f>
        <v>0</v>
      </c>
      <c r="Q122" s="0"/>
    </row>
    <row r="123" customFormat="false" ht="12.8" hidden="false" customHeight="false" outlineLevel="0" collapsed="false">
      <c r="A123" s="15" t="n">
        <v>2022</v>
      </c>
      <c r="B123" s="19" t="s">
        <v>400</v>
      </c>
      <c r="C123" s="19" t="s">
        <v>401</v>
      </c>
      <c r="E123" s="19" t="n">
        <v>1</v>
      </c>
      <c r="G123" s="19" t="n">
        <v>1</v>
      </c>
      <c r="I123" s="19" t="n">
        <v>1</v>
      </c>
      <c r="K123" s="19" t="n">
        <v>1</v>
      </c>
      <c r="L123" s="19" t="n">
        <f aca="false">+D123-H123</f>
        <v>0</v>
      </c>
      <c r="M123" s="19" t="n">
        <f aca="false">+E123-I123</f>
        <v>0</v>
      </c>
      <c r="N123" s="19" t="n">
        <f aca="false">+F123-J123</f>
        <v>0</v>
      </c>
      <c r="O123" s="19" t="n">
        <f aca="false">SUM(L123:N123)</f>
        <v>0</v>
      </c>
      <c r="P123" s="40" t="n">
        <f aca="false">+O123/G123</f>
        <v>0</v>
      </c>
      <c r="Q123" s="0"/>
    </row>
    <row r="124" customFormat="false" ht="12.8" hidden="false" customHeight="false" outlineLevel="0" collapsed="false">
      <c r="A124" s="15" t="n">
        <v>2022</v>
      </c>
      <c r="B124" s="19" t="s">
        <v>402</v>
      </c>
      <c r="C124" s="19" t="s">
        <v>403</v>
      </c>
      <c r="D124" s="19" t="n">
        <v>1</v>
      </c>
      <c r="G124" s="19" t="n">
        <v>1</v>
      </c>
      <c r="H124" s="19" t="n">
        <v>0</v>
      </c>
      <c r="K124" s="19" t="n">
        <v>0</v>
      </c>
      <c r="L124" s="19" t="n">
        <f aca="false">+D124-H124</f>
        <v>1</v>
      </c>
      <c r="M124" s="19" t="n">
        <f aca="false">+E124-I124</f>
        <v>0</v>
      </c>
      <c r="N124" s="19" t="n">
        <f aca="false">+F124-J124</f>
        <v>0</v>
      </c>
      <c r="O124" s="19" t="n">
        <f aca="false">SUM(L124:N124)</f>
        <v>1</v>
      </c>
      <c r="P124" s="40" t="n">
        <f aca="false">+O124/G124</f>
        <v>1</v>
      </c>
      <c r="Q124" s="0"/>
    </row>
    <row r="125" customFormat="false" ht="12.8" hidden="false" customHeight="false" outlineLevel="0" collapsed="false">
      <c r="A125" s="15" t="n">
        <v>2022</v>
      </c>
      <c r="B125" s="19" t="s">
        <v>404</v>
      </c>
      <c r="C125" s="19" t="s">
        <v>405</v>
      </c>
      <c r="D125" s="19" t="n">
        <v>1</v>
      </c>
      <c r="G125" s="19" t="n">
        <v>1</v>
      </c>
      <c r="H125" s="19" t="n">
        <v>0</v>
      </c>
      <c r="K125" s="19" t="n">
        <v>0</v>
      </c>
      <c r="L125" s="19" t="n">
        <f aca="false">+D125-H125</f>
        <v>1</v>
      </c>
      <c r="M125" s="19" t="n">
        <f aca="false">+E125-I125</f>
        <v>0</v>
      </c>
      <c r="N125" s="19" t="n">
        <f aca="false">+F125-J125</f>
        <v>0</v>
      </c>
      <c r="O125" s="19" t="n">
        <f aca="false">SUM(L125:N125)</f>
        <v>1</v>
      </c>
      <c r="P125" s="40" t="n">
        <f aca="false">+O125/G125</f>
        <v>1</v>
      </c>
      <c r="Q125" s="0"/>
    </row>
    <row r="126" customFormat="false" ht="12.8" hidden="false" customHeight="false" outlineLevel="0" collapsed="false">
      <c r="A126" s="15" t="n">
        <v>2022</v>
      </c>
      <c r="B126" s="19" t="s">
        <v>406</v>
      </c>
      <c r="C126" s="19" t="s">
        <v>407</v>
      </c>
      <c r="E126" s="19" t="n">
        <v>1</v>
      </c>
      <c r="G126" s="19" t="n">
        <v>1</v>
      </c>
      <c r="I126" s="19" t="n">
        <v>1</v>
      </c>
      <c r="K126" s="19" t="n">
        <v>1</v>
      </c>
      <c r="L126" s="19" t="n">
        <f aca="false">+D126-H126</f>
        <v>0</v>
      </c>
      <c r="M126" s="19" t="n">
        <f aca="false">+E126-I126</f>
        <v>0</v>
      </c>
      <c r="N126" s="19" t="n">
        <f aca="false">+F126-J126</f>
        <v>0</v>
      </c>
      <c r="O126" s="19" t="n">
        <f aca="false">SUM(L126:N126)</f>
        <v>0</v>
      </c>
      <c r="P126" s="40" t="n">
        <f aca="false">+O126/G126</f>
        <v>0</v>
      </c>
      <c r="Q126" s="0"/>
    </row>
    <row r="127" customFormat="false" ht="12.8" hidden="false" customHeight="false" outlineLevel="0" collapsed="false">
      <c r="A127" s="15" t="n">
        <v>2022</v>
      </c>
      <c r="B127" s="19" t="s">
        <v>408</v>
      </c>
      <c r="C127" s="19" t="s">
        <v>409</v>
      </c>
      <c r="D127" s="19" t="n">
        <v>1</v>
      </c>
      <c r="G127" s="19" t="n">
        <v>1</v>
      </c>
      <c r="H127" s="19" t="n">
        <v>0</v>
      </c>
      <c r="K127" s="19" t="n">
        <v>0</v>
      </c>
      <c r="L127" s="19" t="n">
        <f aca="false">+D127-H127</f>
        <v>1</v>
      </c>
      <c r="M127" s="19" t="n">
        <f aca="false">+E127-I127</f>
        <v>0</v>
      </c>
      <c r="N127" s="19" t="n">
        <f aca="false">+F127-J127</f>
        <v>0</v>
      </c>
      <c r="O127" s="19" t="n">
        <f aca="false">SUM(L127:N127)</f>
        <v>1</v>
      </c>
      <c r="P127" s="40" t="n">
        <f aca="false">+O127/G127</f>
        <v>1</v>
      </c>
      <c r="Q127" s="0"/>
    </row>
    <row r="128" customFormat="false" ht="12.8" hidden="false" customHeight="false" outlineLevel="0" collapsed="false">
      <c r="A128" s="15" t="n">
        <v>2022</v>
      </c>
      <c r="B128" s="19" t="s">
        <v>410</v>
      </c>
      <c r="C128" s="19" t="s">
        <v>411</v>
      </c>
      <c r="E128" s="19" t="n">
        <v>1</v>
      </c>
      <c r="G128" s="19" t="n">
        <v>1</v>
      </c>
      <c r="I128" s="19" t="n">
        <v>0</v>
      </c>
      <c r="K128" s="19" t="n">
        <v>0</v>
      </c>
      <c r="L128" s="19" t="n">
        <f aca="false">+D128-H128</f>
        <v>0</v>
      </c>
      <c r="M128" s="19" t="n">
        <f aca="false">+E128-I128</f>
        <v>1</v>
      </c>
      <c r="N128" s="19" t="n">
        <f aca="false">+F128-J128</f>
        <v>0</v>
      </c>
      <c r="O128" s="19" t="n">
        <f aca="false">SUM(L128:N128)</f>
        <v>1</v>
      </c>
      <c r="P128" s="40" t="n">
        <f aca="false">+O128/G128</f>
        <v>1</v>
      </c>
      <c r="Q128" s="0"/>
    </row>
    <row r="129" customFormat="false" ht="12.8" hidden="false" customHeight="false" outlineLevel="0" collapsed="false">
      <c r="A129" s="15" t="n">
        <v>2022</v>
      </c>
      <c r="B129" s="19" t="s">
        <v>412</v>
      </c>
      <c r="C129" s="19" t="s">
        <v>413</v>
      </c>
      <c r="D129" s="19" t="n">
        <v>1</v>
      </c>
      <c r="G129" s="19" t="n">
        <v>1</v>
      </c>
      <c r="H129" s="19" t="n">
        <v>1</v>
      </c>
      <c r="K129" s="19" t="n">
        <v>1</v>
      </c>
      <c r="L129" s="19" t="n">
        <f aca="false">+D129-H129</f>
        <v>0</v>
      </c>
      <c r="M129" s="19" t="n">
        <f aca="false">+E129-I129</f>
        <v>0</v>
      </c>
      <c r="N129" s="19" t="n">
        <f aca="false">+F129-J129</f>
        <v>0</v>
      </c>
      <c r="O129" s="19" t="n">
        <f aca="false">SUM(L129:N129)</f>
        <v>0</v>
      </c>
      <c r="P129" s="40" t="n">
        <f aca="false">+O129/G129</f>
        <v>0</v>
      </c>
      <c r="Q129" s="0"/>
    </row>
    <row r="130" customFormat="false" ht="12.8" hidden="false" customHeight="false" outlineLevel="0" collapsed="false">
      <c r="A130" s="15" t="n">
        <v>2022</v>
      </c>
      <c r="B130" s="19" t="s">
        <v>414</v>
      </c>
      <c r="C130" s="19" t="s">
        <v>415</v>
      </c>
      <c r="E130" s="19" t="n">
        <v>1</v>
      </c>
      <c r="G130" s="19" t="n">
        <v>1</v>
      </c>
      <c r="I130" s="19" t="n">
        <v>1</v>
      </c>
      <c r="K130" s="19" t="n">
        <v>1</v>
      </c>
      <c r="L130" s="19" t="n">
        <f aca="false">+D130-H130</f>
        <v>0</v>
      </c>
      <c r="M130" s="19" t="n">
        <f aca="false">+E130-I130</f>
        <v>0</v>
      </c>
      <c r="N130" s="19" t="n">
        <f aca="false">+F130-J130</f>
        <v>0</v>
      </c>
      <c r="O130" s="19" t="n">
        <f aca="false">SUM(L130:N130)</f>
        <v>0</v>
      </c>
      <c r="P130" s="40" t="n">
        <f aca="false">+O130/G130</f>
        <v>0</v>
      </c>
      <c r="Q130" s="0"/>
    </row>
    <row r="131" customFormat="false" ht="12.8" hidden="false" customHeight="false" outlineLevel="0" collapsed="false">
      <c r="A131" s="15" t="n">
        <v>2022</v>
      </c>
      <c r="B131" s="19" t="s">
        <v>416</v>
      </c>
      <c r="C131" s="19" t="s">
        <v>417</v>
      </c>
      <c r="D131" s="19" t="n">
        <v>1</v>
      </c>
      <c r="G131" s="19" t="n">
        <v>1</v>
      </c>
      <c r="H131" s="19" t="n">
        <v>0</v>
      </c>
      <c r="K131" s="19" t="n">
        <v>0</v>
      </c>
      <c r="L131" s="19" t="n">
        <f aca="false">+D131-H131</f>
        <v>1</v>
      </c>
      <c r="M131" s="19" t="n">
        <f aca="false">+E131-I131</f>
        <v>0</v>
      </c>
      <c r="N131" s="19" t="n">
        <f aca="false">+F131-J131</f>
        <v>0</v>
      </c>
      <c r="O131" s="19" t="n">
        <f aca="false">SUM(L131:N131)</f>
        <v>1</v>
      </c>
      <c r="P131" s="40" t="n">
        <f aca="false">+O131/G131</f>
        <v>1</v>
      </c>
      <c r="Q131" s="0"/>
    </row>
    <row r="132" customFormat="false" ht="12.8" hidden="false" customHeight="false" outlineLevel="0" collapsed="false">
      <c r="A132" s="15" t="n">
        <v>2022</v>
      </c>
      <c r="B132" s="19" t="s">
        <v>418</v>
      </c>
      <c r="C132" s="19" t="s">
        <v>419</v>
      </c>
      <c r="F132" s="19" t="n">
        <v>1</v>
      </c>
      <c r="G132" s="19" t="n">
        <v>1</v>
      </c>
      <c r="J132" s="19" t="n">
        <v>1</v>
      </c>
      <c r="K132" s="19" t="n">
        <v>1</v>
      </c>
      <c r="L132" s="19" t="n">
        <f aca="false">+D132-H132</f>
        <v>0</v>
      </c>
      <c r="M132" s="19" t="n">
        <f aca="false">+E132-I132</f>
        <v>0</v>
      </c>
      <c r="N132" s="19" t="n">
        <f aca="false">+F132-J132</f>
        <v>0</v>
      </c>
      <c r="O132" s="19" t="n">
        <f aca="false">SUM(L132:N132)</f>
        <v>0</v>
      </c>
      <c r="P132" s="40" t="n">
        <f aca="false">+O132/G132</f>
        <v>0</v>
      </c>
      <c r="Q132" s="0"/>
    </row>
    <row r="133" customFormat="false" ht="12.8" hidden="false" customHeight="false" outlineLevel="0" collapsed="false">
      <c r="A133" s="15" t="n">
        <v>2022</v>
      </c>
      <c r="B133" s="19" t="s">
        <v>420</v>
      </c>
      <c r="C133" s="19" t="s">
        <v>421</v>
      </c>
      <c r="D133" s="19" t="n">
        <v>1</v>
      </c>
      <c r="G133" s="19" t="n">
        <v>1</v>
      </c>
      <c r="H133" s="19" t="n">
        <v>0</v>
      </c>
      <c r="K133" s="19" t="n">
        <v>0</v>
      </c>
      <c r="L133" s="19" t="n">
        <f aca="false">+D133-H133</f>
        <v>1</v>
      </c>
      <c r="M133" s="19" t="n">
        <f aca="false">+E133-I133</f>
        <v>0</v>
      </c>
      <c r="N133" s="19" t="n">
        <f aca="false">+F133-J133</f>
        <v>0</v>
      </c>
      <c r="O133" s="19" t="n">
        <f aca="false">SUM(L133:N133)</f>
        <v>1</v>
      </c>
      <c r="P133" s="40" t="n">
        <f aca="false">+O133/G133</f>
        <v>1</v>
      </c>
      <c r="Q133" s="0"/>
    </row>
    <row r="134" customFormat="false" ht="12.8" hidden="false" customHeight="false" outlineLevel="0" collapsed="false">
      <c r="A134" s="15" t="n">
        <v>2022</v>
      </c>
      <c r="B134" s="19" t="s">
        <v>422</v>
      </c>
      <c r="C134" s="19" t="s">
        <v>423</v>
      </c>
      <c r="E134" s="19" t="n">
        <v>1</v>
      </c>
      <c r="G134" s="19" t="n">
        <v>1</v>
      </c>
      <c r="I134" s="19" t="n">
        <v>0</v>
      </c>
      <c r="K134" s="19" t="n">
        <v>0</v>
      </c>
      <c r="L134" s="19" t="n">
        <f aca="false">+D134-H134</f>
        <v>0</v>
      </c>
      <c r="M134" s="19" t="n">
        <f aca="false">+E134-I134</f>
        <v>1</v>
      </c>
      <c r="N134" s="19" t="n">
        <f aca="false">+F134-J134</f>
        <v>0</v>
      </c>
      <c r="O134" s="19" t="n">
        <f aca="false">SUM(L134:N134)</f>
        <v>1</v>
      </c>
      <c r="P134" s="40" t="n">
        <f aca="false">+O134/G134</f>
        <v>1</v>
      </c>
      <c r="Q134" s="0"/>
    </row>
    <row r="135" customFormat="false" ht="12.8" hidden="false" customHeight="false" outlineLevel="0" collapsed="false">
      <c r="A135" s="15" t="n">
        <v>2022</v>
      </c>
      <c r="B135" s="19" t="s">
        <v>118</v>
      </c>
      <c r="C135" s="11" t="s">
        <v>119</v>
      </c>
      <c r="D135" s="19" t="n">
        <v>30815</v>
      </c>
      <c r="E135" s="19" t="n">
        <v>30348</v>
      </c>
      <c r="F135" s="19" t="n">
        <v>4880</v>
      </c>
      <c r="G135" s="19" t="n">
        <v>66043</v>
      </c>
      <c r="H135" s="19" t="n">
        <f aca="false">SUM(H2:H134)</f>
        <v>10314</v>
      </c>
      <c r="I135" s="19" t="n">
        <f aca="false">SUM(I2:I134)</f>
        <v>15272</v>
      </c>
      <c r="J135" s="19" t="n">
        <f aca="false">SUM(J2:J134)</f>
        <v>3036</v>
      </c>
      <c r="K135" s="19" t="n">
        <f aca="false">SUM(K2:K134)</f>
        <v>28622</v>
      </c>
      <c r="L135" s="19" t="n">
        <f aca="false">+D135-H135</f>
        <v>20501</v>
      </c>
      <c r="M135" s="19" t="n">
        <f aca="false">+E135-I135</f>
        <v>15076</v>
      </c>
      <c r="N135" s="19" t="n">
        <f aca="false">+F135-J135</f>
        <v>1844</v>
      </c>
      <c r="O135" s="19" t="n">
        <f aca="false">SUM(L135:N135)</f>
        <v>37421</v>
      </c>
      <c r="P135" s="40" t="n">
        <f aca="false">+O135/G135</f>
        <v>0.566615689777872</v>
      </c>
      <c r="Q135" s="0"/>
    </row>
    <row r="136" customFormat="false" ht="12.8" hidden="false" customHeight="false" outlineLevel="0" collapsed="false">
      <c r="A136" s="15" t="n">
        <v>2023</v>
      </c>
      <c r="B136" s="19" t="s">
        <v>162</v>
      </c>
      <c r="C136" s="19" t="s">
        <v>163</v>
      </c>
      <c r="D136" s="19" t="n">
        <v>4843</v>
      </c>
      <c r="E136" s="19" t="n">
        <v>5912</v>
      </c>
      <c r="F136" s="19" t="n">
        <v>950</v>
      </c>
      <c r="G136" s="19" t="n">
        <v>11705</v>
      </c>
      <c r="H136" s="19" t="n">
        <v>2765</v>
      </c>
      <c r="I136" s="19" t="n">
        <v>4802</v>
      </c>
      <c r="J136" s="19" t="n">
        <v>886</v>
      </c>
      <c r="K136" s="19" t="n">
        <v>8453</v>
      </c>
      <c r="L136" s="19" t="n">
        <f aca="false">D136-H136</f>
        <v>2078</v>
      </c>
      <c r="M136" s="19" t="n">
        <f aca="false">E136-I136</f>
        <v>1110</v>
      </c>
      <c r="N136" s="19" t="n">
        <f aca="false">F136-J136</f>
        <v>64</v>
      </c>
      <c r="O136" s="19" t="n">
        <f aca="false">G136-K136</f>
        <v>3252</v>
      </c>
      <c r="P136" s="40" t="n">
        <f aca="false">+O136/G136</f>
        <v>0.277829987184964</v>
      </c>
      <c r="Q136" s="0"/>
    </row>
    <row r="137" customFormat="false" ht="12.8" hidden="false" customHeight="false" outlineLevel="0" collapsed="false">
      <c r="A137" s="15" t="n">
        <v>2023</v>
      </c>
      <c r="B137" s="19" t="s">
        <v>170</v>
      </c>
      <c r="C137" s="19" t="s">
        <v>171</v>
      </c>
      <c r="D137" s="19" t="n">
        <v>2101</v>
      </c>
      <c r="E137" s="19" t="n">
        <v>3365</v>
      </c>
      <c r="F137" s="19" t="n">
        <v>570</v>
      </c>
      <c r="G137" s="19" t="n">
        <v>6036</v>
      </c>
      <c r="H137" s="19" t="n">
        <v>564</v>
      </c>
      <c r="I137" s="19" t="n">
        <v>1320</v>
      </c>
      <c r="J137" s="19" t="n">
        <v>283</v>
      </c>
      <c r="K137" s="19" t="n">
        <v>2167</v>
      </c>
      <c r="L137" s="19" t="n">
        <f aca="false">D137-H137</f>
        <v>1537</v>
      </c>
      <c r="M137" s="19" t="n">
        <f aca="false">E137-I137</f>
        <v>2045</v>
      </c>
      <c r="N137" s="19" t="n">
        <f aca="false">F137-J137</f>
        <v>287</v>
      </c>
      <c r="O137" s="19" t="n">
        <f aca="false">G137-K137</f>
        <v>3869</v>
      </c>
      <c r="P137" s="40" t="n">
        <f aca="false">+O137/G137</f>
        <v>0.640987408880053</v>
      </c>
      <c r="Q137" s="0"/>
    </row>
    <row r="138" customFormat="false" ht="12.8" hidden="false" customHeight="false" outlineLevel="0" collapsed="false">
      <c r="A138" s="15" t="n">
        <v>2023</v>
      </c>
      <c r="B138" s="19" t="s">
        <v>168</v>
      </c>
      <c r="C138" s="19" t="s">
        <v>169</v>
      </c>
      <c r="D138" s="19" t="n">
        <v>3259</v>
      </c>
      <c r="E138" s="19" t="n">
        <v>2311</v>
      </c>
      <c r="F138" s="19" t="n">
        <v>215</v>
      </c>
      <c r="G138" s="19" t="n">
        <v>5785</v>
      </c>
      <c r="H138" s="19" t="n">
        <v>1324</v>
      </c>
      <c r="I138" s="19" t="n">
        <v>1086</v>
      </c>
      <c r="J138" s="19" t="n">
        <v>110</v>
      </c>
      <c r="K138" s="19" t="n">
        <v>2520</v>
      </c>
      <c r="L138" s="19" t="n">
        <f aca="false">D138-H138</f>
        <v>1935</v>
      </c>
      <c r="M138" s="19" t="n">
        <f aca="false">E138-I138</f>
        <v>1225</v>
      </c>
      <c r="N138" s="19" t="n">
        <f aca="false">F138-J138</f>
        <v>105</v>
      </c>
      <c r="O138" s="19" t="n">
        <f aca="false">G138-K138</f>
        <v>3265</v>
      </c>
      <c r="P138" s="40" t="n">
        <f aca="false">+O138/G138</f>
        <v>0.564390665514261</v>
      </c>
      <c r="Q138" s="0"/>
    </row>
    <row r="139" customFormat="false" ht="12.8" hidden="false" customHeight="false" outlineLevel="0" collapsed="false">
      <c r="A139" s="15" t="n">
        <v>2023</v>
      </c>
      <c r="B139" s="19" t="s">
        <v>172</v>
      </c>
      <c r="C139" s="19" t="s">
        <v>173</v>
      </c>
      <c r="D139" s="19" t="n">
        <v>1683</v>
      </c>
      <c r="E139" s="19" t="n">
        <v>3454</v>
      </c>
      <c r="F139" s="19" t="n">
        <v>530</v>
      </c>
      <c r="G139" s="19" t="n">
        <v>5667</v>
      </c>
      <c r="H139" s="19" t="n">
        <v>346</v>
      </c>
      <c r="I139" s="19" t="n">
        <v>947</v>
      </c>
      <c r="J139" s="19" t="n">
        <v>151</v>
      </c>
      <c r="K139" s="19" t="n">
        <v>1444</v>
      </c>
      <c r="L139" s="19" t="n">
        <f aca="false">D139-H139</f>
        <v>1337</v>
      </c>
      <c r="M139" s="19" t="n">
        <f aca="false">E139-I139</f>
        <v>2507</v>
      </c>
      <c r="N139" s="19" t="n">
        <f aca="false">F139-J139</f>
        <v>379</v>
      </c>
      <c r="O139" s="19" t="n">
        <f aca="false">G139-K139</f>
        <v>4223</v>
      </c>
      <c r="P139" s="40" t="n">
        <f aca="false">+O139/G139</f>
        <v>0.745191459325922</v>
      </c>
      <c r="Q139" s="0"/>
    </row>
    <row r="140" customFormat="false" ht="12.8" hidden="false" customHeight="false" outlineLevel="0" collapsed="false">
      <c r="A140" s="15" t="n">
        <v>2023</v>
      </c>
      <c r="B140" s="19" t="s">
        <v>164</v>
      </c>
      <c r="C140" s="19" t="s">
        <v>165</v>
      </c>
      <c r="D140" s="19" t="n">
        <v>2570</v>
      </c>
      <c r="E140" s="19" t="n">
        <v>1655</v>
      </c>
      <c r="F140" s="19" t="n">
        <v>95</v>
      </c>
      <c r="G140" s="19" t="n">
        <v>4320</v>
      </c>
      <c r="H140" s="19" t="n">
        <v>340</v>
      </c>
      <c r="I140" s="19" t="n">
        <v>382</v>
      </c>
      <c r="J140" s="19" t="n">
        <v>31</v>
      </c>
      <c r="K140" s="19" t="n">
        <v>753</v>
      </c>
      <c r="L140" s="19" t="n">
        <f aca="false">D140-H140</f>
        <v>2230</v>
      </c>
      <c r="M140" s="19" t="n">
        <f aca="false">E140-I140</f>
        <v>1273</v>
      </c>
      <c r="N140" s="19" t="n">
        <f aca="false">F140-J140</f>
        <v>64</v>
      </c>
      <c r="O140" s="19" t="n">
        <f aca="false">G140-K140</f>
        <v>3567</v>
      </c>
      <c r="P140" s="40" t="n">
        <f aca="false">+O140/G140</f>
        <v>0.825694444444444</v>
      </c>
      <c r="Q140" s="0"/>
    </row>
    <row r="141" customFormat="false" ht="12.8" hidden="false" customHeight="true" outlineLevel="0" collapsed="false">
      <c r="A141" s="15" t="n">
        <v>2023</v>
      </c>
      <c r="B141" s="19" t="s">
        <v>174</v>
      </c>
      <c r="C141" s="19" t="s">
        <v>175</v>
      </c>
      <c r="D141" s="19" t="n">
        <v>2041</v>
      </c>
      <c r="E141" s="19" t="n">
        <v>1179</v>
      </c>
      <c r="F141" s="19" t="n">
        <v>175</v>
      </c>
      <c r="G141" s="19" t="n">
        <v>3395</v>
      </c>
      <c r="H141" s="19" t="n">
        <v>1319</v>
      </c>
      <c r="I141" s="19" t="n">
        <v>861</v>
      </c>
      <c r="J141" s="19" t="n">
        <v>138</v>
      </c>
      <c r="K141" s="19" t="n">
        <v>2318</v>
      </c>
      <c r="L141" s="19" t="n">
        <f aca="false">D141-H141</f>
        <v>722</v>
      </c>
      <c r="M141" s="19" t="n">
        <f aca="false">E141-I141</f>
        <v>318</v>
      </c>
      <c r="N141" s="19" t="n">
        <f aca="false">F141-J141</f>
        <v>37</v>
      </c>
      <c r="O141" s="19" t="n">
        <f aca="false">G141-K141</f>
        <v>1077</v>
      </c>
      <c r="P141" s="40" t="n">
        <f aca="false">+O141/G141</f>
        <v>0.317231222385862</v>
      </c>
    </row>
    <row r="142" customFormat="false" ht="12.8" hidden="false" customHeight="true" outlineLevel="0" collapsed="false">
      <c r="A142" s="15" t="n">
        <v>2023</v>
      </c>
      <c r="B142" s="19" t="s">
        <v>178</v>
      </c>
      <c r="C142" s="19" t="s">
        <v>179</v>
      </c>
      <c r="D142" s="19" t="n">
        <v>1209</v>
      </c>
      <c r="E142" s="19" t="n">
        <v>1821</v>
      </c>
      <c r="F142" s="19" t="n">
        <v>332</v>
      </c>
      <c r="G142" s="19" t="n">
        <v>3362</v>
      </c>
      <c r="H142" s="19" t="n">
        <v>984</v>
      </c>
      <c r="I142" s="19" t="n">
        <v>1702</v>
      </c>
      <c r="J142" s="19" t="n">
        <v>318</v>
      </c>
      <c r="K142" s="19" t="n">
        <v>3004</v>
      </c>
      <c r="L142" s="19" t="n">
        <f aca="false">D142-H142</f>
        <v>225</v>
      </c>
      <c r="M142" s="19" t="n">
        <f aca="false">E142-I142</f>
        <v>119</v>
      </c>
      <c r="N142" s="19" t="n">
        <f aca="false">F142-J142</f>
        <v>14</v>
      </c>
      <c r="O142" s="19" t="n">
        <f aca="false">G142-K142</f>
        <v>358</v>
      </c>
      <c r="P142" s="40" t="n">
        <f aca="false">+O142/G142</f>
        <v>0.106484235574063</v>
      </c>
    </row>
    <row r="143" customFormat="false" ht="12.8" hidden="false" customHeight="true" outlineLevel="0" collapsed="false">
      <c r="A143" s="15" t="n">
        <v>2023</v>
      </c>
      <c r="B143" s="19" t="s">
        <v>184</v>
      </c>
      <c r="C143" s="19" t="s">
        <v>185</v>
      </c>
      <c r="D143" s="19" t="n">
        <v>848</v>
      </c>
      <c r="E143" s="19" t="n">
        <v>1346</v>
      </c>
      <c r="F143" s="19" t="n">
        <v>104</v>
      </c>
      <c r="G143" s="19" t="n">
        <v>2298</v>
      </c>
      <c r="H143" s="19" t="n">
        <v>135</v>
      </c>
      <c r="I143" s="19" t="n">
        <v>138</v>
      </c>
      <c r="J143" s="19" t="n">
        <v>22</v>
      </c>
      <c r="K143" s="19" t="n">
        <v>295</v>
      </c>
      <c r="L143" s="19" t="n">
        <f aca="false">D143-H143</f>
        <v>713</v>
      </c>
      <c r="M143" s="19" t="n">
        <f aca="false">E143-I143</f>
        <v>1208</v>
      </c>
      <c r="N143" s="19" t="n">
        <f aca="false">F143-J143</f>
        <v>82</v>
      </c>
      <c r="O143" s="19" t="n">
        <f aca="false">G143-K143</f>
        <v>2003</v>
      </c>
      <c r="P143" s="40" t="n">
        <f aca="false">+O143/G143</f>
        <v>0.871627502175805</v>
      </c>
    </row>
    <row r="144" customFormat="false" ht="12.8" hidden="false" customHeight="true" outlineLevel="0" collapsed="false">
      <c r="A144" s="15" t="n">
        <v>2023</v>
      </c>
      <c r="B144" s="19" t="s">
        <v>166</v>
      </c>
      <c r="C144" s="19" t="s">
        <v>167</v>
      </c>
      <c r="D144" s="19" t="n">
        <v>1221</v>
      </c>
      <c r="E144" s="19" t="n">
        <v>691</v>
      </c>
      <c r="F144" s="19" t="n">
        <v>50</v>
      </c>
      <c r="G144" s="19" t="n">
        <v>1962</v>
      </c>
      <c r="H144" s="19" t="n">
        <v>73</v>
      </c>
      <c r="I144" s="19" t="n">
        <v>65</v>
      </c>
      <c r="J144" s="19" t="n">
        <v>2</v>
      </c>
      <c r="K144" s="19" t="n">
        <v>140</v>
      </c>
      <c r="L144" s="19" t="n">
        <f aca="false">D144-H144</f>
        <v>1148</v>
      </c>
      <c r="M144" s="19" t="n">
        <f aca="false">E144-I144</f>
        <v>626</v>
      </c>
      <c r="N144" s="19" t="n">
        <f aca="false">F144-J144</f>
        <v>48</v>
      </c>
      <c r="O144" s="19" t="n">
        <f aca="false">G144-K144</f>
        <v>1822</v>
      </c>
      <c r="P144" s="40" t="n">
        <f aca="false">+O144/G144</f>
        <v>0.928644240570846</v>
      </c>
    </row>
    <row r="145" customFormat="false" ht="12.8" hidden="false" customHeight="true" outlineLevel="0" collapsed="false">
      <c r="A145" s="15" t="n">
        <v>2023</v>
      </c>
      <c r="B145" s="19" t="s">
        <v>180</v>
      </c>
      <c r="C145" s="19" t="s">
        <v>181</v>
      </c>
      <c r="D145" s="19" t="n">
        <v>898</v>
      </c>
      <c r="E145" s="19" t="n">
        <v>650</v>
      </c>
      <c r="F145" s="19" t="n">
        <v>71</v>
      </c>
      <c r="G145" s="19" t="n">
        <v>1619</v>
      </c>
      <c r="H145" s="19" t="n">
        <v>74</v>
      </c>
      <c r="I145" s="19" t="n">
        <v>61</v>
      </c>
      <c r="J145" s="19" t="n">
        <v>6</v>
      </c>
      <c r="K145" s="19" t="n">
        <v>141</v>
      </c>
      <c r="L145" s="19" t="n">
        <f aca="false">D145-H145</f>
        <v>824</v>
      </c>
      <c r="M145" s="19" t="n">
        <f aca="false">E145-I145</f>
        <v>589</v>
      </c>
      <c r="N145" s="19" t="n">
        <f aca="false">F145-J145</f>
        <v>65</v>
      </c>
      <c r="O145" s="19" t="n">
        <f aca="false">G145-K145</f>
        <v>1478</v>
      </c>
      <c r="P145" s="40" t="n">
        <f aca="false">+O145/G145</f>
        <v>0.912909203211859</v>
      </c>
    </row>
    <row r="146" customFormat="false" ht="12.8" hidden="false" customHeight="true" outlineLevel="0" collapsed="false">
      <c r="A146" s="15" t="n">
        <v>2023</v>
      </c>
      <c r="B146" s="19" t="s">
        <v>182</v>
      </c>
      <c r="C146" s="19" t="s">
        <v>183</v>
      </c>
      <c r="D146" s="19" t="n">
        <v>949</v>
      </c>
      <c r="E146" s="19" t="n">
        <v>583</v>
      </c>
      <c r="F146" s="19" t="n">
        <v>56</v>
      </c>
      <c r="G146" s="19" t="n">
        <v>1588</v>
      </c>
      <c r="H146" s="19" t="n">
        <v>211</v>
      </c>
      <c r="I146" s="19" t="n">
        <v>156</v>
      </c>
      <c r="J146" s="19" t="n">
        <v>17</v>
      </c>
      <c r="K146" s="19" t="n">
        <v>384</v>
      </c>
      <c r="L146" s="19" t="n">
        <f aca="false">D146-H146</f>
        <v>738</v>
      </c>
      <c r="M146" s="19" t="n">
        <f aca="false">E146-I146</f>
        <v>427</v>
      </c>
      <c r="N146" s="19" t="n">
        <f aca="false">F146-J146</f>
        <v>39</v>
      </c>
      <c r="O146" s="19" t="n">
        <f aca="false">G146-K146</f>
        <v>1204</v>
      </c>
      <c r="P146" s="40" t="n">
        <f aca="false">+O146/G146</f>
        <v>0.758186397984887</v>
      </c>
    </row>
    <row r="147" customFormat="false" ht="12.8" hidden="false" customHeight="true" outlineLevel="0" collapsed="false">
      <c r="A147" s="15" t="n">
        <v>2023</v>
      </c>
      <c r="B147" s="19" t="s">
        <v>176</v>
      </c>
      <c r="C147" s="19" t="s">
        <v>177</v>
      </c>
      <c r="D147" s="19" t="n">
        <v>802</v>
      </c>
      <c r="E147" s="19" t="n">
        <v>715</v>
      </c>
      <c r="F147" s="19" t="n">
        <v>67</v>
      </c>
      <c r="G147" s="19" t="n">
        <v>1584</v>
      </c>
      <c r="H147" s="19" t="n">
        <v>255</v>
      </c>
      <c r="I147" s="19" t="n">
        <v>234</v>
      </c>
      <c r="J147" s="19" t="n">
        <v>25</v>
      </c>
      <c r="K147" s="19" t="n">
        <v>514</v>
      </c>
      <c r="L147" s="19" t="n">
        <f aca="false">D147-H147</f>
        <v>547</v>
      </c>
      <c r="M147" s="19" t="n">
        <f aca="false">E147-I147</f>
        <v>481</v>
      </c>
      <c r="N147" s="19" t="n">
        <f aca="false">F147-J147</f>
        <v>42</v>
      </c>
      <c r="O147" s="19" t="n">
        <f aca="false">G147-K147</f>
        <v>1070</v>
      </c>
      <c r="P147" s="40" t="n">
        <f aca="false">+O147/G147</f>
        <v>0.675505050505051</v>
      </c>
    </row>
    <row r="148" customFormat="false" ht="12.8" hidden="false" customHeight="true" outlineLevel="0" collapsed="false">
      <c r="A148" s="15" t="n">
        <v>2023</v>
      </c>
      <c r="B148" s="19" t="s">
        <v>206</v>
      </c>
      <c r="C148" s="19" t="s">
        <v>207</v>
      </c>
      <c r="D148" s="19" t="n">
        <v>493</v>
      </c>
      <c r="E148" s="19" t="n">
        <v>938</v>
      </c>
      <c r="F148" s="19" t="n">
        <v>60</v>
      </c>
      <c r="G148" s="19" t="n">
        <v>1491</v>
      </c>
      <c r="H148" s="19" t="n">
        <v>127</v>
      </c>
      <c r="I148" s="19" t="n">
        <v>212</v>
      </c>
      <c r="J148" s="19" t="n">
        <v>18</v>
      </c>
      <c r="K148" s="19" t="n">
        <v>357</v>
      </c>
      <c r="L148" s="19" t="n">
        <f aca="false">D148-H148</f>
        <v>366</v>
      </c>
      <c r="M148" s="19" t="n">
        <f aca="false">E148-I148</f>
        <v>726</v>
      </c>
      <c r="N148" s="19" t="n">
        <f aca="false">F148-J148</f>
        <v>42</v>
      </c>
      <c r="O148" s="19" t="n">
        <f aca="false">G148-K148</f>
        <v>1134</v>
      </c>
      <c r="P148" s="40" t="n">
        <f aca="false">+O148/G148</f>
        <v>0.76056338028169</v>
      </c>
    </row>
    <row r="149" customFormat="false" ht="12.8" hidden="false" customHeight="true" outlineLevel="0" collapsed="false">
      <c r="A149" s="15" t="n">
        <v>2023</v>
      </c>
      <c r="B149" s="19" t="s">
        <v>194</v>
      </c>
      <c r="C149" s="19" t="s">
        <v>195</v>
      </c>
      <c r="D149" s="19" t="n">
        <v>500</v>
      </c>
      <c r="E149" s="19" t="n">
        <v>662</v>
      </c>
      <c r="F149" s="19" t="n">
        <v>85</v>
      </c>
      <c r="G149" s="19" t="n">
        <v>1247</v>
      </c>
      <c r="H149" s="19" t="n">
        <v>240</v>
      </c>
      <c r="I149" s="19" t="n">
        <v>318</v>
      </c>
      <c r="J149" s="19" t="n">
        <v>49</v>
      </c>
      <c r="K149" s="19" t="n">
        <v>607</v>
      </c>
      <c r="L149" s="19" t="n">
        <f aca="false">D149-H149</f>
        <v>260</v>
      </c>
      <c r="M149" s="19" t="n">
        <f aca="false">E149-I149</f>
        <v>344</v>
      </c>
      <c r="N149" s="19" t="n">
        <f aca="false">F149-J149</f>
        <v>36</v>
      </c>
      <c r="O149" s="19" t="n">
        <f aca="false">G149-K149</f>
        <v>640</v>
      </c>
      <c r="P149" s="40" t="n">
        <f aca="false">+O149/G149</f>
        <v>0.513231756214916</v>
      </c>
    </row>
    <row r="150" customFormat="false" ht="12.8" hidden="false" customHeight="true" outlineLevel="0" collapsed="false">
      <c r="A150" s="15" t="n">
        <v>2023</v>
      </c>
      <c r="B150" s="19" t="s">
        <v>188</v>
      </c>
      <c r="C150" s="19" t="s">
        <v>189</v>
      </c>
      <c r="D150" s="19" t="n">
        <v>466</v>
      </c>
      <c r="E150" s="19" t="n">
        <v>527</v>
      </c>
      <c r="F150" s="19" t="n">
        <v>62</v>
      </c>
      <c r="G150" s="19" t="n">
        <v>1055</v>
      </c>
      <c r="H150" s="19" t="n">
        <v>276</v>
      </c>
      <c r="I150" s="19" t="n">
        <v>365</v>
      </c>
      <c r="J150" s="19" t="n">
        <v>51</v>
      </c>
      <c r="K150" s="19" t="n">
        <v>692</v>
      </c>
      <c r="L150" s="19" t="n">
        <f aca="false">D150-H150</f>
        <v>190</v>
      </c>
      <c r="M150" s="19" t="n">
        <f aca="false">E150-I150</f>
        <v>162</v>
      </c>
      <c r="N150" s="19" t="n">
        <f aca="false">F150-J150</f>
        <v>11</v>
      </c>
      <c r="O150" s="19" t="n">
        <f aca="false">G150-K150</f>
        <v>363</v>
      </c>
      <c r="P150" s="40" t="n">
        <f aca="false">+O150/G150</f>
        <v>0.344075829383886</v>
      </c>
    </row>
    <row r="151" customFormat="false" ht="12.8" hidden="false" customHeight="true" outlineLevel="0" collapsed="false">
      <c r="A151" s="15" t="n">
        <v>2023</v>
      </c>
      <c r="B151" s="19" t="s">
        <v>186</v>
      </c>
      <c r="C151" s="19" t="s">
        <v>187</v>
      </c>
      <c r="D151" s="19" t="n">
        <v>659</v>
      </c>
      <c r="E151" s="19" t="n">
        <v>183</v>
      </c>
      <c r="F151" s="19" t="n">
        <v>25</v>
      </c>
      <c r="G151" s="19" t="n">
        <v>867</v>
      </c>
      <c r="H151" s="19" t="n">
        <v>99</v>
      </c>
      <c r="I151" s="19" t="n">
        <v>36</v>
      </c>
      <c r="J151" s="19" t="n">
        <v>3</v>
      </c>
      <c r="K151" s="19" t="n">
        <v>138</v>
      </c>
      <c r="L151" s="19" t="n">
        <f aca="false">D151-H151</f>
        <v>560</v>
      </c>
      <c r="M151" s="19" t="n">
        <f aca="false">E151-I151</f>
        <v>147</v>
      </c>
      <c r="N151" s="19" t="n">
        <f aca="false">F151-J151</f>
        <v>22</v>
      </c>
      <c r="O151" s="19" t="n">
        <f aca="false">G151-K151</f>
        <v>729</v>
      </c>
      <c r="P151" s="40" t="n">
        <f aca="false">+O151/G151</f>
        <v>0.84083044982699</v>
      </c>
    </row>
    <row r="152" customFormat="false" ht="12.8" hidden="false" customHeight="true" outlineLevel="0" collapsed="false">
      <c r="A152" s="15" t="n">
        <v>2023</v>
      </c>
      <c r="B152" s="19" t="s">
        <v>192</v>
      </c>
      <c r="C152" s="19" t="s">
        <v>193</v>
      </c>
      <c r="D152" s="19" t="n">
        <v>462</v>
      </c>
      <c r="E152" s="19" t="n">
        <v>366</v>
      </c>
      <c r="F152" s="19" t="n">
        <v>36</v>
      </c>
      <c r="G152" s="19" t="n">
        <v>864</v>
      </c>
      <c r="H152" s="19" t="n">
        <v>236</v>
      </c>
      <c r="I152" s="19" t="n">
        <v>203</v>
      </c>
      <c r="J152" s="19" t="n">
        <v>25</v>
      </c>
      <c r="K152" s="19" t="n">
        <v>464</v>
      </c>
      <c r="L152" s="19" t="n">
        <f aca="false">D152-H152</f>
        <v>226</v>
      </c>
      <c r="M152" s="19" t="n">
        <f aca="false">E152-I152</f>
        <v>163</v>
      </c>
      <c r="N152" s="19" t="n">
        <f aca="false">F152-J152</f>
        <v>11</v>
      </c>
      <c r="O152" s="19" t="n">
        <f aca="false">G152-K152</f>
        <v>400</v>
      </c>
      <c r="P152" s="40" t="n">
        <f aca="false">+O152/G152</f>
        <v>0.462962962962963</v>
      </c>
    </row>
    <row r="153" customFormat="false" ht="12.8" hidden="false" customHeight="true" outlineLevel="0" collapsed="false">
      <c r="A153" s="15" t="n">
        <v>2023</v>
      </c>
      <c r="B153" s="19" t="s">
        <v>190</v>
      </c>
      <c r="C153" s="19" t="s">
        <v>191</v>
      </c>
      <c r="D153" s="19" t="n">
        <v>444</v>
      </c>
      <c r="E153" s="19" t="n">
        <v>335</v>
      </c>
      <c r="F153" s="19" t="n">
        <v>63</v>
      </c>
      <c r="G153" s="19" t="n">
        <v>842</v>
      </c>
      <c r="H153" s="19" t="n">
        <v>149</v>
      </c>
      <c r="I153" s="19" t="n">
        <v>161</v>
      </c>
      <c r="J153" s="19" t="n">
        <v>26</v>
      </c>
      <c r="K153" s="19" t="n">
        <v>336</v>
      </c>
      <c r="L153" s="19" t="n">
        <f aca="false">D153-H153</f>
        <v>295</v>
      </c>
      <c r="M153" s="19" t="n">
        <f aca="false">E153-I153</f>
        <v>174</v>
      </c>
      <c r="N153" s="19" t="n">
        <f aca="false">F153-J153</f>
        <v>37</v>
      </c>
      <c r="O153" s="19" t="n">
        <f aca="false">G153-K153</f>
        <v>506</v>
      </c>
      <c r="P153" s="40" t="n">
        <f aca="false">+O153/G153</f>
        <v>0.600950118764846</v>
      </c>
    </row>
    <row r="154" customFormat="false" ht="12.8" hidden="false" customHeight="true" outlineLevel="0" collapsed="false">
      <c r="A154" s="15" t="n">
        <v>2023</v>
      </c>
      <c r="B154" s="19" t="s">
        <v>200</v>
      </c>
      <c r="C154" s="19" t="s">
        <v>201</v>
      </c>
      <c r="D154" s="19" t="n">
        <v>287</v>
      </c>
      <c r="E154" s="19" t="n">
        <v>477</v>
      </c>
      <c r="F154" s="19" t="n">
        <v>51</v>
      </c>
      <c r="G154" s="19" t="n">
        <v>815</v>
      </c>
      <c r="H154" s="19" t="n">
        <v>28</v>
      </c>
      <c r="I154" s="19" t="n">
        <v>29</v>
      </c>
      <c r="J154" s="19" t="n">
        <v>4</v>
      </c>
      <c r="K154" s="19" t="n">
        <v>61</v>
      </c>
      <c r="L154" s="19" t="n">
        <f aca="false">D154-H154</f>
        <v>259</v>
      </c>
      <c r="M154" s="19" t="n">
        <f aca="false">E154-I154</f>
        <v>448</v>
      </c>
      <c r="N154" s="19" t="n">
        <f aca="false">F154-J154</f>
        <v>47</v>
      </c>
      <c r="O154" s="19" t="n">
        <f aca="false">G154-K154</f>
        <v>754</v>
      </c>
      <c r="P154" s="40" t="n">
        <f aca="false">+O154/G154</f>
        <v>0.925153374233129</v>
      </c>
    </row>
    <row r="155" customFormat="false" ht="12.8" hidden="false" customHeight="true" outlineLevel="0" collapsed="false">
      <c r="A155" s="15" t="n">
        <v>2023</v>
      </c>
      <c r="B155" s="19" t="s">
        <v>210</v>
      </c>
      <c r="C155" s="19" t="s">
        <v>169</v>
      </c>
      <c r="D155" s="19" t="n">
        <v>554</v>
      </c>
      <c r="E155" s="19" t="n">
        <v>204</v>
      </c>
      <c r="F155" s="19" t="n">
        <v>16</v>
      </c>
      <c r="G155" s="19" t="n">
        <v>774</v>
      </c>
      <c r="H155" s="19" t="n">
        <v>300</v>
      </c>
      <c r="I155" s="19" t="n">
        <v>139</v>
      </c>
      <c r="J155" s="19" t="n">
        <v>12</v>
      </c>
      <c r="K155" s="19" t="n">
        <v>451</v>
      </c>
      <c r="L155" s="19" t="n">
        <f aca="false">D155-H155</f>
        <v>254</v>
      </c>
      <c r="M155" s="19" t="n">
        <f aca="false">E155-I155</f>
        <v>65</v>
      </c>
      <c r="N155" s="19" t="n">
        <f aca="false">F155-J155</f>
        <v>4</v>
      </c>
      <c r="O155" s="19" t="n">
        <f aca="false">G155-K155</f>
        <v>323</v>
      </c>
      <c r="P155" s="40" t="n">
        <f aca="false">+O155/G155</f>
        <v>0.417312661498708</v>
      </c>
    </row>
    <row r="156" customFormat="false" ht="12.8" hidden="false" customHeight="true" outlineLevel="0" collapsed="false">
      <c r="A156" s="15" t="n">
        <v>2023</v>
      </c>
      <c r="B156" s="19" t="s">
        <v>219</v>
      </c>
      <c r="C156" s="19" t="s">
        <v>220</v>
      </c>
      <c r="D156" s="19" t="n">
        <v>471</v>
      </c>
      <c r="E156" s="19" t="n">
        <v>238</v>
      </c>
      <c r="F156" s="19" t="n">
        <v>21</v>
      </c>
      <c r="G156" s="19" t="n">
        <v>730</v>
      </c>
      <c r="H156" s="19" t="n">
        <v>435</v>
      </c>
      <c r="I156" s="19" t="n">
        <v>231</v>
      </c>
      <c r="J156" s="19" t="n">
        <v>21</v>
      </c>
      <c r="K156" s="19" t="n">
        <v>687</v>
      </c>
      <c r="L156" s="19" t="n">
        <f aca="false">D156-H156</f>
        <v>36</v>
      </c>
      <c r="M156" s="19" t="n">
        <f aca="false">E156-I156</f>
        <v>7</v>
      </c>
      <c r="N156" s="19" t="n">
        <f aca="false">F156-J156</f>
        <v>0</v>
      </c>
      <c r="O156" s="19" t="n">
        <f aca="false">G156-K156</f>
        <v>43</v>
      </c>
      <c r="P156" s="40" t="n">
        <f aca="false">+O156/G156</f>
        <v>0.0589041095890411</v>
      </c>
    </row>
    <row r="157" customFormat="false" ht="12.8" hidden="false" customHeight="true" outlineLevel="0" collapsed="false">
      <c r="A157" s="15" t="n">
        <v>2023</v>
      </c>
      <c r="B157" s="19" t="s">
        <v>227</v>
      </c>
      <c r="C157" s="19" t="s">
        <v>228</v>
      </c>
      <c r="D157" s="19" t="n">
        <v>227</v>
      </c>
      <c r="E157" s="19" t="n">
        <v>386</v>
      </c>
      <c r="F157" s="19" t="n">
        <v>56</v>
      </c>
      <c r="G157" s="19" t="n">
        <v>669</v>
      </c>
      <c r="H157" s="19" t="n">
        <v>66</v>
      </c>
      <c r="I157" s="19" t="n">
        <v>127</v>
      </c>
      <c r="J157" s="19" t="n">
        <v>16</v>
      </c>
      <c r="K157" s="19" t="n">
        <v>209</v>
      </c>
      <c r="L157" s="19" t="n">
        <f aca="false">D157-H157</f>
        <v>161</v>
      </c>
      <c r="M157" s="19" t="n">
        <f aca="false">E157-I157</f>
        <v>259</v>
      </c>
      <c r="N157" s="19" t="n">
        <f aca="false">F157-J157</f>
        <v>40</v>
      </c>
      <c r="O157" s="19" t="n">
        <f aca="false">G157-K157</f>
        <v>460</v>
      </c>
      <c r="P157" s="40" t="n">
        <f aca="false">+O157/G157</f>
        <v>0.687593423019432</v>
      </c>
    </row>
    <row r="158" customFormat="false" ht="12.8" hidden="false" customHeight="true" outlineLevel="0" collapsed="false">
      <c r="A158" s="15" t="n">
        <v>2023</v>
      </c>
      <c r="B158" s="19" t="s">
        <v>202</v>
      </c>
      <c r="C158" s="19" t="s">
        <v>203</v>
      </c>
      <c r="D158" s="19" t="n">
        <v>443</v>
      </c>
      <c r="E158" s="19" t="n">
        <v>219</v>
      </c>
      <c r="F158" s="19" t="n">
        <v>7</v>
      </c>
      <c r="G158" s="19" t="n">
        <v>669</v>
      </c>
      <c r="H158" s="19" t="n">
        <v>128</v>
      </c>
      <c r="I158" s="19" t="n">
        <v>112</v>
      </c>
      <c r="J158" s="19" t="n">
        <v>2</v>
      </c>
      <c r="K158" s="19" t="n">
        <v>242</v>
      </c>
      <c r="L158" s="19" t="n">
        <f aca="false">D158-H158</f>
        <v>315</v>
      </c>
      <c r="M158" s="19" t="n">
        <f aca="false">E158-I158</f>
        <v>107</v>
      </c>
      <c r="N158" s="19" t="n">
        <f aca="false">F158-J158</f>
        <v>5</v>
      </c>
      <c r="O158" s="19" t="n">
        <f aca="false">G158-K158</f>
        <v>427</v>
      </c>
      <c r="P158" s="40" t="n">
        <f aca="false">+O158/G158</f>
        <v>0.638266068759342</v>
      </c>
    </row>
    <row r="159" customFormat="false" ht="12.8" hidden="false" customHeight="true" outlineLevel="0" collapsed="false">
      <c r="A159" s="15" t="n">
        <v>2023</v>
      </c>
      <c r="B159" s="19" t="s">
        <v>208</v>
      </c>
      <c r="C159" s="19" t="s">
        <v>209</v>
      </c>
      <c r="D159" s="19" t="n">
        <v>387</v>
      </c>
      <c r="E159" s="19" t="n">
        <v>234</v>
      </c>
      <c r="F159" s="19" t="n">
        <v>41</v>
      </c>
      <c r="G159" s="19" t="n">
        <v>662</v>
      </c>
      <c r="H159" s="19" t="n">
        <v>180</v>
      </c>
      <c r="I159" s="19" t="n">
        <v>156</v>
      </c>
      <c r="J159" s="19" t="n">
        <v>28</v>
      </c>
      <c r="K159" s="19" t="n">
        <v>364</v>
      </c>
      <c r="L159" s="19" t="n">
        <f aca="false">D159-H159</f>
        <v>207</v>
      </c>
      <c r="M159" s="19" t="n">
        <f aca="false">E159-I159</f>
        <v>78</v>
      </c>
      <c r="N159" s="19" t="n">
        <f aca="false">F159-J159</f>
        <v>13</v>
      </c>
      <c r="O159" s="19" t="n">
        <f aca="false">G159-K159</f>
        <v>298</v>
      </c>
      <c r="P159" s="40" t="n">
        <f aca="false">+O159/G159</f>
        <v>0.450151057401813</v>
      </c>
    </row>
    <row r="160" customFormat="false" ht="12.8" hidden="false" customHeight="true" outlineLevel="0" collapsed="false">
      <c r="A160" s="15" t="n">
        <v>2023</v>
      </c>
      <c r="B160" s="19" t="s">
        <v>198</v>
      </c>
      <c r="C160" s="19" t="s">
        <v>199</v>
      </c>
      <c r="D160" s="19" t="n">
        <v>466</v>
      </c>
      <c r="E160" s="19" t="n">
        <v>176</v>
      </c>
      <c r="F160" s="19" t="n">
        <v>12</v>
      </c>
      <c r="G160" s="19" t="n">
        <v>654</v>
      </c>
      <c r="H160" s="19" t="n">
        <v>131</v>
      </c>
      <c r="I160" s="19" t="n">
        <v>73</v>
      </c>
      <c r="J160" s="19" t="n">
        <v>10</v>
      </c>
      <c r="K160" s="19" t="n">
        <v>214</v>
      </c>
      <c r="L160" s="19" t="n">
        <f aca="false">D160-H160</f>
        <v>335</v>
      </c>
      <c r="M160" s="19" t="n">
        <f aca="false">E160-I160</f>
        <v>103</v>
      </c>
      <c r="N160" s="19" t="n">
        <f aca="false">F160-J160</f>
        <v>2</v>
      </c>
      <c r="O160" s="19" t="n">
        <f aca="false">G160-K160</f>
        <v>440</v>
      </c>
      <c r="P160" s="40" t="n">
        <f aca="false">+O160/G160</f>
        <v>0.672782874617737</v>
      </c>
    </row>
    <row r="161" customFormat="false" ht="12.8" hidden="false" customHeight="true" outlineLevel="0" collapsed="false">
      <c r="A161" s="15" t="n">
        <v>2023</v>
      </c>
      <c r="B161" s="19" t="s">
        <v>196</v>
      </c>
      <c r="C161" s="19" t="s">
        <v>197</v>
      </c>
      <c r="D161" s="19" t="n">
        <v>311</v>
      </c>
      <c r="E161" s="19" t="n">
        <v>296</v>
      </c>
      <c r="F161" s="19" t="n">
        <v>27</v>
      </c>
      <c r="G161" s="19" t="n">
        <v>634</v>
      </c>
      <c r="H161" s="19" t="n">
        <v>132</v>
      </c>
      <c r="I161" s="19" t="n">
        <v>131</v>
      </c>
      <c r="J161" s="19" t="n">
        <v>9</v>
      </c>
      <c r="K161" s="19" t="n">
        <v>272</v>
      </c>
      <c r="L161" s="19" t="n">
        <f aca="false">D161-H161</f>
        <v>179</v>
      </c>
      <c r="M161" s="19" t="n">
        <f aca="false">E161-I161</f>
        <v>165</v>
      </c>
      <c r="N161" s="19" t="n">
        <f aca="false">F161-J161</f>
        <v>18</v>
      </c>
      <c r="O161" s="19" t="n">
        <f aca="false">G161-K161</f>
        <v>362</v>
      </c>
      <c r="P161" s="40" t="n">
        <f aca="false">+O161/G161</f>
        <v>0.570977917981073</v>
      </c>
    </row>
    <row r="162" customFormat="false" ht="12.8" hidden="false" customHeight="true" outlineLevel="0" collapsed="false">
      <c r="A162" s="15" t="n">
        <v>2023</v>
      </c>
      <c r="B162" s="19" t="s">
        <v>204</v>
      </c>
      <c r="C162" s="19" t="s">
        <v>205</v>
      </c>
      <c r="D162" s="19" t="n">
        <v>360</v>
      </c>
      <c r="E162" s="19" t="n">
        <v>204</v>
      </c>
      <c r="F162" s="19" t="n">
        <v>33</v>
      </c>
      <c r="G162" s="19" t="n">
        <v>597</v>
      </c>
      <c r="H162" s="19" t="n">
        <v>156</v>
      </c>
      <c r="I162" s="19" t="n">
        <v>139</v>
      </c>
      <c r="J162" s="19" t="n">
        <v>23</v>
      </c>
      <c r="K162" s="19" t="n">
        <v>318</v>
      </c>
      <c r="L162" s="19" t="n">
        <f aca="false">D162-H162</f>
        <v>204</v>
      </c>
      <c r="M162" s="19" t="n">
        <f aca="false">E162-I162</f>
        <v>65</v>
      </c>
      <c r="N162" s="19" t="n">
        <f aca="false">F162-J162</f>
        <v>10</v>
      </c>
      <c r="O162" s="19" t="n">
        <f aca="false">G162-K162</f>
        <v>279</v>
      </c>
      <c r="P162" s="40" t="n">
        <f aca="false">+O162/G162</f>
        <v>0.467336683417085</v>
      </c>
    </row>
    <row r="163" customFormat="false" ht="12.8" hidden="false" customHeight="true" outlineLevel="0" collapsed="false">
      <c r="A163" s="15" t="n">
        <v>2023</v>
      </c>
      <c r="B163" s="19" t="s">
        <v>233</v>
      </c>
      <c r="C163" s="19" t="s">
        <v>424</v>
      </c>
      <c r="D163" s="19" t="n">
        <v>328</v>
      </c>
      <c r="E163" s="19" t="n">
        <v>171</v>
      </c>
      <c r="F163" s="19" t="n">
        <v>20</v>
      </c>
      <c r="G163" s="19" t="n">
        <v>519</v>
      </c>
      <c r="H163" s="19" t="n">
        <v>112</v>
      </c>
      <c r="I163" s="19" t="n">
        <v>71</v>
      </c>
      <c r="J163" s="19" t="n">
        <v>14</v>
      </c>
      <c r="K163" s="19" t="n">
        <v>197</v>
      </c>
      <c r="L163" s="19" t="n">
        <f aca="false">D163-H163</f>
        <v>216</v>
      </c>
      <c r="M163" s="19" t="n">
        <f aca="false">E163-I163</f>
        <v>100</v>
      </c>
      <c r="N163" s="19" t="n">
        <f aca="false">F163-J163</f>
        <v>6</v>
      </c>
      <c r="O163" s="19" t="n">
        <f aca="false">G163-K163</f>
        <v>322</v>
      </c>
      <c r="P163" s="40" t="n">
        <f aca="false">+O163/G163</f>
        <v>0.620423892100193</v>
      </c>
    </row>
    <row r="164" customFormat="false" ht="12.8" hidden="false" customHeight="true" outlineLevel="0" collapsed="false">
      <c r="A164" s="15" t="n">
        <v>2023</v>
      </c>
      <c r="B164" s="19" t="s">
        <v>211</v>
      </c>
      <c r="C164" s="19" t="s">
        <v>212</v>
      </c>
      <c r="D164" s="19" t="n">
        <v>260</v>
      </c>
      <c r="E164" s="19" t="n">
        <v>218</v>
      </c>
      <c r="F164" s="19" t="n">
        <v>30</v>
      </c>
      <c r="G164" s="19" t="n">
        <v>508</v>
      </c>
      <c r="H164" s="19" t="n">
        <v>149</v>
      </c>
      <c r="I164" s="19" t="n">
        <v>155</v>
      </c>
      <c r="J164" s="19" t="n">
        <v>24</v>
      </c>
      <c r="K164" s="19" t="n">
        <v>328</v>
      </c>
      <c r="L164" s="19" t="n">
        <f aca="false">D164-H164</f>
        <v>111</v>
      </c>
      <c r="M164" s="19" t="n">
        <f aca="false">E164-I164</f>
        <v>63</v>
      </c>
      <c r="N164" s="19" t="n">
        <f aca="false">F164-J164</f>
        <v>6</v>
      </c>
      <c r="O164" s="19" t="n">
        <f aca="false">G164-K164</f>
        <v>180</v>
      </c>
      <c r="P164" s="40" t="n">
        <f aca="false">+O164/G164</f>
        <v>0.354330708661417</v>
      </c>
    </row>
    <row r="165" customFormat="false" ht="12.8" hidden="false" customHeight="true" outlineLevel="0" collapsed="false">
      <c r="A165" s="15" t="n">
        <v>2023</v>
      </c>
      <c r="B165" s="19" t="s">
        <v>217</v>
      </c>
      <c r="C165" s="19" t="s">
        <v>218</v>
      </c>
      <c r="D165" s="19" t="n">
        <v>228</v>
      </c>
      <c r="E165" s="19" t="n">
        <v>253</v>
      </c>
      <c r="F165" s="19" t="n">
        <v>22</v>
      </c>
      <c r="G165" s="19" t="n">
        <v>503</v>
      </c>
      <c r="H165" s="19" t="n">
        <v>44</v>
      </c>
      <c r="I165" s="19" t="n">
        <v>59</v>
      </c>
      <c r="J165" s="19" t="n">
        <v>9</v>
      </c>
      <c r="K165" s="19" t="n">
        <v>112</v>
      </c>
      <c r="L165" s="19" t="n">
        <f aca="false">D165-H165</f>
        <v>184</v>
      </c>
      <c r="M165" s="19" t="n">
        <f aca="false">E165-I165</f>
        <v>194</v>
      </c>
      <c r="N165" s="19" t="n">
        <f aca="false">F165-J165</f>
        <v>13</v>
      </c>
      <c r="O165" s="19" t="n">
        <f aca="false">G165-K165</f>
        <v>391</v>
      </c>
      <c r="P165" s="40" t="n">
        <f aca="false">+O165/G165</f>
        <v>0.777335984095428</v>
      </c>
    </row>
    <row r="166" customFormat="false" ht="12.8" hidden="false" customHeight="true" outlineLevel="0" collapsed="false">
      <c r="A166" s="15" t="n">
        <v>2023</v>
      </c>
      <c r="B166" s="19" t="s">
        <v>221</v>
      </c>
      <c r="C166" s="19" t="s">
        <v>222</v>
      </c>
      <c r="D166" s="19" t="n">
        <v>376</v>
      </c>
      <c r="E166" s="19" t="n">
        <v>91</v>
      </c>
      <c r="F166" s="19" t="n">
        <v>6</v>
      </c>
      <c r="G166" s="19" t="n">
        <v>473</v>
      </c>
      <c r="H166" s="19" t="n">
        <v>59</v>
      </c>
      <c r="I166" s="19" t="n">
        <v>15</v>
      </c>
      <c r="K166" s="19" t="n">
        <v>74</v>
      </c>
      <c r="L166" s="19" t="n">
        <f aca="false">D166-H166</f>
        <v>317</v>
      </c>
      <c r="M166" s="19" t="n">
        <f aca="false">E166-I166</f>
        <v>76</v>
      </c>
      <c r="N166" s="19" t="n">
        <f aca="false">F166-J166</f>
        <v>6</v>
      </c>
      <c r="O166" s="19" t="n">
        <f aca="false">G166-K166</f>
        <v>399</v>
      </c>
      <c r="P166" s="40" t="n">
        <f aca="false">+O166/G166</f>
        <v>0.843551797040169</v>
      </c>
    </row>
    <row r="167" customFormat="false" ht="12.8" hidden="false" customHeight="true" outlineLevel="0" collapsed="false">
      <c r="A167" s="15" t="n">
        <v>2023</v>
      </c>
      <c r="B167" s="19" t="s">
        <v>229</v>
      </c>
      <c r="C167" s="19" t="s">
        <v>230</v>
      </c>
      <c r="D167" s="19" t="n">
        <v>280</v>
      </c>
      <c r="E167" s="19" t="n">
        <v>155</v>
      </c>
      <c r="F167" s="19" t="n">
        <v>16</v>
      </c>
      <c r="G167" s="19" t="n">
        <v>451</v>
      </c>
      <c r="H167" s="19" t="n">
        <v>81</v>
      </c>
      <c r="I167" s="19" t="n">
        <v>60</v>
      </c>
      <c r="J167" s="19" t="n">
        <v>5</v>
      </c>
      <c r="K167" s="19" t="n">
        <v>146</v>
      </c>
      <c r="L167" s="19" t="n">
        <f aca="false">D167-H167</f>
        <v>199</v>
      </c>
      <c r="M167" s="19" t="n">
        <f aca="false">E167-I167</f>
        <v>95</v>
      </c>
      <c r="N167" s="19" t="n">
        <f aca="false">F167-J167</f>
        <v>11</v>
      </c>
      <c r="O167" s="19" t="n">
        <f aca="false">G167-K167</f>
        <v>305</v>
      </c>
      <c r="P167" s="40" t="n">
        <f aca="false">+O167/G167</f>
        <v>0.676274944567628</v>
      </c>
    </row>
    <row r="168" customFormat="false" ht="12.8" hidden="false" customHeight="true" outlineLevel="0" collapsed="false">
      <c r="A168" s="15" t="n">
        <v>2023</v>
      </c>
      <c r="B168" s="19" t="s">
        <v>215</v>
      </c>
      <c r="C168" s="19" t="s">
        <v>216</v>
      </c>
      <c r="D168" s="19" t="n">
        <v>256</v>
      </c>
      <c r="E168" s="19" t="n">
        <v>155</v>
      </c>
      <c r="F168" s="19" t="n">
        <v>17</v>
      </c>
      <c r="G168" s="19" t="n">
        <v>428</v>
      </c>
      <c r="H168" s="19" t="n">
        <v>20</v>
      </c>
      <c r="I168" s="19" t="n">
        <v>21</v>
      </c>
      <c r="J168" s="19" t="n">
        <v>1</v>
      </c>
      <c r="K168" s="19" t="n">
        <v>42</v>
      </c>
      <c r="L168" s="19" t="n">
        <f aca="false">D168-H168</f>
        <v>236</v>
      </c>
      <c r="M168" s="19" t="n">
        <f aca="false">E168-I168</f>
        <v>134</v>
      </c>
      <c r="N168" s="19" t="n">
        <f aca="false">F168-J168</f>
        <v>16</v>
      </c>
      <c r="O168" s="19" t="n">
        <f aca="false">G168-K168</f>
        <v>386</v>
      </c>
      <c r="P168" s="40" t="n">
        <f aca="false">+O168/G168</f>
        <v>0.901869158878505</v>
      </c>
    </row>
    <row r="169" customFormat="false" ht="12.8" hidden="false" customHeight="true" outlineLevel="0" collapsed="false">
      <c r="A169" s="15" t="n">
        <v>2023</v>
      </c>
      <c r="B169" s="19" t="s">
        <v>213</v>
      </c>
      <c r="C169" s="19" t="s">
        <v>214</v>
      </c>
      <c r="D169" s="19" t="n">
        <v>193</v>
      </c>
      <c r="E169" s="19" t="n">
        <v>214</v>
      </c>
      <c r="F169" s="19" t="n">
        <v>1</v>
      </c>
      <c r="G169" s="19" t="n">
        <v>408</v>
      </c>
      <c r="H169" s="19" t="n">
        <v>10</v>
      </c>
      <c r="I169" s="19" t="n">
        <v>11</v>
      </c>
      <c r="K169" s="19" t="n">
        <v>21</v>
      </c>
      <c r="L169" s="19" t="n">
        <f aca="false">D169-H169</f>
        <v>183</v>
      </c>
      <c r="M169" s="19" t="n">
        <f aca="false">E169-I169</f>
        <v>203</v>
      </c>
      <c r="N169" s="19" t="n">
        <f aca="false">F169-J169</f>
        <v>1</v>
      </c>
      <c r="O169" s="19" t="n">
        <f aca="false">G169-K169</f>
        <v>387</v>
      </c>
      <c r="P169" s="40" t="n">
        <f aca="false">+O169/G169</f>
        <v>0.948529411764706</v>
      </c>
    </row>
    <row r="170" customFormat="false" ht="12.8" hidden="false" customHeight="true" outlineLevel="0" collapsed="false">
      <c r="A170" s="15" t="n">
        <v>2023</v>
      </c>
      <c r="B170" s="19" t="s">
        <v>239</v>
      </c>
      <c r="C170" s="19" t="s">
        <v>240</v>
      </c>
      <c r="D170" s="19" t="n">
        <v>149</v>
      </c>
      <c r="E170" s="19" t="n">
        <v>140</v>
      </c>
      <c r="F170" s="19" t="n">
        <v>22</v>
      </c>
      <c r="G170" s="19" t="n">
        <v>311</v>
      </c>
      <c r="H170" s="19" t="n">
        <v>71</v>
      </c>
      <c r="I170" s="19" t="n">
        <v>69</v>
      </c>
      <c r="J170" s="19" t="n">
        <v>16</v>
      </c>
      <c r="K170" s="19" t="n">
        <v>156</v>
      </c>
      <c r="L170" s="19" t="n">
        <f aca="false">D170-H170</f>
        <v>78</v>
      </c>
      <c r="M170" s="19" t="n">
        <f aca="false">E170-I170</f>
        <v>71</v>
      </c>
      <c r="N170" s="19" t="n">
        <f aca="false">F170-J170</f>
        <v>6</v>
      </c>
      <c r="O170" s="19" t="n">
        <f aca="false">G170-K170</f>
        <v>155</v>
      </c>
      <c r="P170" s="40" t="n">
        <f aca="false">+O170/G170</f>
        <v>0.498392282958199</v>
      </c>
    </row>
    <row r="171" customFormat="false" ht="12.8" hidden="false" customHeight="true" outlineLevel="0" collapsed="false">
      <c r="A171" s="15" t="n">
        <v>2023</v>
      </c>
      <c r="B171" s="19" t="s">
        <v>245</v>
      </c>
      <c r="C171" s="19" t="s">
        <v>246</v>
      </c>
      <c r="D171" s="19" t="n">
        <v>144</v>
      </c>
      <c r="E171" s="19" t="n">
        <v>141</v>
      </c>
      <c r="F171" s="19" t="n">
        <v>19</v>
      </c>
      <c r="G171" s="19" t="n">
        <v>304</v>
      </c>
      <c r="H171" s="19" t="n">
        <v>49</v>
      </c>
      <c r="I171" s="19" t="n">
        <v>44</v>
      </c>
      <c r="J171" s="19" t="n">
        <v>9</v>
      </c>
      <c r="K171" s="19" t="n">
        <v>102</v>
      </c>
      <c r="L171" s="19" t="n">
        <f aca="false">D171-H171</f>
        <v>95</v>
      </c>
      <c r="M171" s="19" t="n">
        <f aca="false">E171-I171</f>
        <v>97</v>
      </c>
      <c r="N171" s="19" t="n">
        <f aca="false">F171-J171</f>
        <v>10</v>
      </c>
      <c r="O171" s="19" t="n">
        <f aca="false">G171-K171</f>
        <v>202</v>
      </c>
      <c r="P171" s="40" t="n">
        <f aca="false">+O171/G171</f>
        <v>0.664473684210526</v>
      </c>
    </row>
    <row r="172" customFormat="false" ht="12.8" hidden="false" customHeight="true" outlineLevel="0" collapsed="false">
      <c r="A172" s="15" t="n">
        <v>2023</v>
      </c>
      <c r="B172" s="19" t="s">
        <v>279</v>
      </c>
      <c r="C172" s="19" t="s">
        <v>280</v>
      </c>
      <c r="D172" s="19" t="n">
        <v>149</v>
      </c>
      <c r="E172" s="19" t="n">
        <v>133</v>
      </c>
      <c r="F172" s="19" t="n">
        <v>20</v>
      </c>
      <c r="G172" s="19" t="n">
        <v>302</v>
      </c>
      <c r="H172" s="19" t="n">
        <v>6</v>
      </c>
      <c r="I172" s="19" t="n">
        <v>3</v>
      </c>
      <c r="J172" s="19" t="n">
        <v>1</v>
      </c>
      <c r="K172" s="19" t="n">
        <v>10</v>
      </c>
      <c r="L172" s="19" t="n">
        <f aca="false">D172-H172</f>
        <v>143</v>
      </c>
      <c r="M172" s="19" t="n">
        <f aca="false">E172-I172</f>
        <v>130</v>
      </c>
      <c r="N172" s="19" t="n">
        <f aca="false">F172-J172</f>
        <v>19</v>
      </c>
      <c r="O172" s="19" t="n">
        <f aca="false">G172-K172</f>
        <v>292</v>
      </c>
      <c r="P172" s="40" t="n">
        <f aca="false">+O172/G172</f>
        <v>0.966887417218543</v>
      </c>
    </row>
    <row r="173" customFormat="false" ht="12.8" hidden="false" customHeight="true" outlineLevel="0" collapsed="false">
      <c r="A173" s="15" t="n">
        <v>2023</v>
      </c>
      <c r="B173" s="19" t="s">
        <v>223</v>
      </c>
      <c r="C173" s="19" t="s">
        <v>224</v>
      </c>
      <c r="D173" s="19" t="n">
        <v>154</v>
      </c>
      <c r="E173" s="19" t="n">
        <v>125</v>
      </c>
      <c r="F173" s="19" t="n">
        <v>8</v>
      </c>
      <c r="G173" s="19" t="n">
        <v>287</v>
      </c>
      <c r="H173" s="19" t="n">
        <v>7</v>
      </c>
      <c r="I173" s="19" t="n">
        <v>13</v>
      </c>
      <c r="K173" s="19" t="n">
        <v>20</v>
      </c>
      <c r="L173" s="19" t="n">
        <f aca="false">D173-H173</f>
        <v>147</v>
      </c>
      <c r="M173" s="19" t="n">
        <f aca="false">E173-I173</f>
        <v>112</v>
      </c>
      <c r="N173" s="19" t="n">
        <f aca="false">F173-J173</f>
        <v>8</v>
      </c>
      <c r="O173" s="19" t="n">
        <f aca="false">G173-K173</f>
        <v>267</v>
      </c>
      <c r="P173" s="40" t="n">
        <f aca="false">+O173/G173</f>
        <v>0.930313588850174</v>
      </c>
    </row>
    <row r="174" customFormat="false" ht="12.8" hidden="false" customHeight="true" outlineLevel="0" collapsed="false">
      <c r="A174" s="15" t="n">
        <v>2023</v>
      </c>
      <c r="B174" s="19" t="s">
        <v>237</v>
      </c>
      <c r="C174" s="19" t="s">
        <v>238</v>
      </c>
      <c r="D174" s="19" t="n">
        <v>215</v>
      </c>
      <c r="E174" s="19" t="n">
        <v>65</v>
      </c>
      <c r="F174" s="19" t="n">
        <v>1</v>
      </c>
      <c r="G174" s="19" t="n">
        <v>281</v>
      </c>
      <c r="H174" s="19" t="n">
        <v>38</v>
      </c>
      <c r="I174" s="19" t="n">
        <v>21</v>
      </c>
      <c r="J174" s="19" t="n">
        <v>1</v>
      </c>
      <c r="K174" s="19" t="n">
        <v>60</v>
      </c>
      <c r="L174" s="19" t="n">
        <f aca="false">D174-H174</f>
        <v>177</v>
      </c>
      <c r="M174" s="19" t="n">
        <f aca="false">E174-I174</f>
        <v>44</v>
      </c>
      <c r="N174" s="19" t="n">
        <f aca="false">F174-J174</f>
        <v>0</v>
      </c>
      <c r="O174" s="19" t="n">
        <f aca="false">G174-K174</f>
        <v>221</v>
      </c>
      <c r="P174" s="40" t="n">
        <f aca="false">+O174/G174</f>
        <v>0.786476868327402</v>
      </c>
    </row>
    <row r="175" customFormat="false" ht="12.8" hidden="false" customHeight="true" outlineLevel="0" collapsed="false">
      <c r="A175" s="15" t="n">
        <v>2023</v>
      </c>
      <c r="B175" s="19" t="s">
        <v>249</v>
      </c>
      <c r="C175" s="19" t="s">
        <v>250</v>
      </c>
      <c r="D175" s="19" t="n">
        <v>122</v>
      </c>
      <c r="E175" s="19" t="n">
        <v>119</v>
      </c>
      <c r="F175" s="19" t="n">
        <v>25</v>
      </c>
      <c r="G175" s="19" t="n">
        <v>266</v>
      </c>
      <c r="H175" s="19" t="n">
        <v>56</v>
      </c>
      <c r="I175" s="19" t="n">
        <v>57</v>
      </c>
      <c r="J175" s="19" t="n">
        <v>12</v>
      </c>
      <c r="K175" s="19" t="n">
        <v>125</v>
      </c>
      <c r="L175" s="19" t="n">
        <f aca="false">D175-H175</f>
        <v>66</v>
      </c>
      <c r="M175" s="19" t="n">
        <f aca="false">E175-I175</f>
        <v>62</v>
      </c>
      <c r="N175" s="19" t="n">
        <f aca="false">F175-J175</f>
        <v>13</v>
      </c>
      <c r="O175" s="19" t="n">
        <f aca="false">G175-K175</f>
        <v>141</v>
      </c>
      <c r="P175" s="40" t="n">
        <f aca="false">+O175/G175</f>
        <v>0.530075187969925</v>
      </c>
    </row>
    <row r="176" customFormat="false" ht="12.8" hidden="false" customHeight="true" outlineLevel="0" collapsed="false">
      <c r="A176" s="15" t="n">
        <v>2023</v>
      </c>
      <c r="B176" s="19" t="s">
        <v>287</v>
      </c>
      <c r="C176" s="19" t="s">
        <v>288</v>
      </c>
      <c r="D176" s="19" t="n">
        <v>72</v>
      </c>
      <c r="E176" s="19" t="n">
        <v>156</v>
      </c>
      <c r="F176" s="19" t="n">
        <v>32</v>
      </c>
      <c r="G176" s="19" t="n">
        <v>260</v>
      </c>
      <c r="H176" s="19" t="n">
        <v>67</v>
      </c>
      <c r="I176" s="19" t="n">
        <v>134</v>
      </c>
      <c r="J176" s="19" t="n">
        <v>32</v>
      </c>
      <c r="K176" s="19" t="n">
        <v>233</v>
      </c>
      <c r="L176" s="19" t="n">
        <f aca="false">D176-H176</f>
        <v>5</v>
      </c>
      <c r="M176" s="19" t="n">
        <f aca="false">E176-I176</f>
        <v>22</v>
      </c>
      <c r="N176" s="19" t="n">
        <f aca="false">F176-J176</f>
        <v>0</v>
      </c>
      <c r="O176" s="19" t="n">
        <f aca="false">G176-K176</f>
        <v>27</v>
      </c>
      <c r="P176" s="40" t="n">
        <f aca="false">+O176/G176</f>
        <v>0.103846153846154</v>
      </c>
    </row>
    <row r="177" customFormat="false" ht="12.8" hidden="false" customHeight="true" outlineLevel="0" collapsed="false">
      <c r="A177" s="15" t="n">
        <v>2023</v>
      </c>
      <c r="B177" s="19" t="s">
        <v>231</v>
      </c>
      <c r="C177" s="19" t="s">
        <v>232</v>
      </c>
      <c r="D177" s="19" t="n">
        <v>113</v>
      </c>
      <c r="E177" s="19" t="n">
        <v>124</v>
      </c>
      <c r="F177" s="19" t="n">
        <v>16</v>
      </c>
      <c r="G177" s="19" t="n">
        <v>253</v>
      </c>
      <c r="H177" s="19" t="n">
        <v>25</v>
      </c>
      <c r="I177" s="19" t="n">
        <v>45</v>
      </c>
      <c r="J177" s="19" t="n">
        <v>15</v>
      </c>
      <c r="K177" s="19" t="n">
        <v>85</v>
      </c>
      <c r="L177" s="19" t="n">
        <f aca="false">D177-H177</f>
        <v>88</v>
      </c>
      <c r="M177" s="19" t="n">
        <f aca="false">E177-I177</f>
        <v>79</v>
      </c>
      <c r="N177" s="19" t="n">
        <f aca="false">F177-J177</f>
        <v>1</v>
      </c>
      <c r="O177" s="19" t="n">
        <f aca="false">G177-K177</f>
        <v>168</v>
      </c>
      <c r="P177" s="40" t="n">
        <f aca="false">+O177/G177</f>
        <v>0.66403162055336</v>
      </c>
    </row>
    <row r="178" customFormat="false" ht="12.8" hidden="false" customHeight="true" outlineLevel="0" collapsed="false">
      <c r="A178" s="15" t="n">
        <v>2023</v>
      </c>
      <c r="B178" s="19" t="s">
        <v>261</v>
      </c>
      <c r="C178" s="19" t="s">
        <v>262</v>
      </c>
      <c r="D178" s="19" t="n">
        <v>136</v>
      </c>
      <c r="E178" s="19" t="n">
        <v>64</v>
      </c>
      <c r="F178" s="19" t="n">
        <v>5</v>
      </c>
      <c r="G178" s="19" t="n">
        <v>205</v>
      </c>
      <c r="H178" s="19" t="n">
        <v>59</v>
      </c>
      <c r="I178" s="19" t="n">
        <v>30</v>
      </c>
      <c r="J178" s="19" t="n">
        <v>5</v>
      </c>
      <c r="K178" s="19" t="n">
        <v>94</v>
      </c>
      <c r="L178" s="19" t="n">
        <f aca="false">D178-H178</f>
        <v>77</v>
      </c>
      <c r="M178" s="19" t="n">
        <f aca="false">E178-I178</f>
        <v>34</v>
      </c>
      <c r="N178" s="19" t="n">
        <f aca="false">F178-J178</f>
        <v>0</v>
      </c>
      <c r="O178" s="19" t="n">
        <f aca="false">G178-K178</f>
        <v>111</v>
      </c>
      <c r="P178" s="40" t="n">
        <f aca="false">+O178/G178</f>
        <v>0.541463414634146</v>
      </c>
    </row>
    <row r="179" customFormat="false" ht="12.8" hidden="false" customHeight="true" outlineLevel="0" collapsed="false">
      <c r="A179" s="15" t="n">
        <v>2023</v>
      </c>
      <c r="B179" s="19" t="s">
        <v>235</v>
      </c>
      <c r="C179" s="19" t="s">
        <v>236</v>
      </c>
      <c r="D179" s="19" t="n">
        <v>68</v>
      </c>
      <c r="E179" s="19" t="n">
        <v>116</v>
      </c>
      <c r="F179" s="19" t="n">
        <v>20</v>
      </c>
      <c r="G179" s="19" t="n">
        <v>204</v>
      </c>
      <c r="H179" s="19" t="n">
        <v>20</v>
      </c>
      <c r="I179" s="19" t="n">
        <v>31</v>
      </c>
      <c r="J179" s="19" t="n">
        <v>3</v>
      </c>
      <c r="K179" s="19" t="n">
        <v>54</v>
      </c>
      <c r="L179" s="19" t="n">
        <f aca="false">D179-H179</f>
        <v>48</v>
      </c>
      <c r="M179" s="19" t="n">
        <f aca="false">E179-I179</f>
        <v>85</v>
      </c>
      <c r="N179" s="19" t="n">
        <f aca="false">F179-J179</f>
        <v>17</v>
      </c>
      <c r="O179" s="19" t="n">
        <f aca="false">G179-K179</f>
        <v>150</v>
      </c>
      <c r="P179" s="40" t="n">
        <f aca="false">+O179/G179</f>
        <v>0.735294117647059</v>
      </c>
    </row>
    <row r="180" customFormat="false" ht="12.8" hidden="false" customHeight="true" outlineLevel="0" collapsed="false">
      <c r="A180" s="15" t="n">
        <v>2023</v>
      </c>
      <c r="B180" s="19" t="s">
        <v>277</v>
      </c>
      <c r="C180" s="19" t="s">
        <v>278</v>
      </c>
      <c r="D180" s="19" t="n">
        <v>99</v>
      </c>
      <c r="E180" s="19" t="n">
        <v>85</v>
      </c>
      <c r="F180" s="19" t="n">
        <v>7</v>
      </c>
      <c r="G180" s="19" t="n">
        <v>191</v>
      </c>
      <c r="H180" s="19" t="n">
        <v>19</v>
      </c>
      <c r="I180" s="19" t="n">
        <v>36</v>
      </c>
      <c r="J180" s="19" t="n">
        <v>5</v>
      </c>
      <c r="K180" s="19" t="n">
        <v>60</v>
      </c>
      <c r="L180" s="19" t="n">
        <f aca="false">D180-H180</f>
        <v>80</v>
      </c>
      <c r="M180" s="19" t="n">
        <f aca="false">E180-I180</f>
        <v>49</v>
      </c>
      <c r="N180" s="19" t="n">
        <f aca="false">F180-J180</f>
        <v>2</v>
      </c>
      <c r="O180" s="19" t="n">
        <f aca="false">G180-K180</f>
        <v>131</v>
      </c>
      <c r="P180" s="40" t="n">
        <f aca="false">+O180/G180</f>
        <v>0.68586387434555</v>
      </c>
    </row>
    <row r="181" customFormat="false" ht="12.8" hidden="false" customHeight="true" outlineLevel="0" collapsed="false">
      <c r="A181" s="15" t="n">
        <v>2023</v>
      </c>
      <c r="B181" s="19" t="s">
        <v>259</v>
      </c>
      <c r="C181" s="19" t="s">
        <v>260</v>
      </c>
      <c r="D181" s="19" t="n">
        <v>131</v>
      </c>
      <c r="E181" s="19" t="n">
        <v>46</v>
      </c>
      <c r="F181" s="19" t="n">
        <v>5</v>
      </c>
      <c r="G181" s="19" t="n">
        <v>182</v>
      </c>
      <c r="H181" s="19" t="n">
        <v>26</v>
      </c>
      <c r="I181" s="19" t="n">
        <v>10</v>
      </c>
      <c r="J181" s="19" t="n">
        <v>2</v>
      </c>
      <c r="K181" s="19" t="n">
        <v>38</v>
      </c>
      <c r="L181" s="19" t="n">
        <f aca="false">D181-H181</f>
        <v>105</v>
      </c>
      <c r="M181" s="19" t="n">
        <f aca="false">E181-I181</f>
        <v>36</v>
      </c>
      <c r="N181" s="19" t="n">
        <f aca="false">F181-J181</f>
        <v>3</v>
      </c>
      <c r="O181" s="19" t="n">
        <f aca="false">G181-K181</f>
        <v>144</v>
      </c>
      <c r="P181" s="40" t="n">
        <f aca="false">+O181/G181</f>
        <v>0.791208791208791</v>
      </c>
    </row>
    <row r="182" customFormat="false" ht="12.8" hidden="false" customHeight="true" outlineLevel="0" collapsed="false">
      <c r="A182" s="15" t="n">
        <v>2023</v>
      </c>
      <c r="B182" s="19" t="s">
        <v>255</v>
      </c>
      <c r="C182" s="19" t="s">
        <v>256</v>
      </c>
      <c r="D182" s="19" t="n">
        <v>134</v>
      </c>
      <c r="E182" s="19" t="n">
        <v>41</v>
      </c>
      <c r="F182" s="19" t="n">
        <v>6</v>
      </c>
      <c r="G182" s="19" t="n">
        <v>181</v>
      </c>
      <c r="H182" s="19" t="n">
        <v>80</v>
      </c>
      <c r="I182" s="19" t="n">
        <v>23</v>
      </c>
      <c r="J182" s="19" t="n">
        <v>2</v>
      </c>
      <c r="K182" s="19" t="n">
        <v>105</v>
      </c>
      <c r="L182" s="19" t="n">
        <f aca="false">D182-H182</f>
        <v>54</v>
      </c>
      <c r="M182" s="19" t="n">
        <f aca="false">E182-I182</f>
        <v>18</v>
      </c>
      <c r="N182" s="19" t="n">
        <f aca="false">F182-J182</f>
        <v>4</v>
      </c>
      <c r="O182" s="19" t="n">
        <f aca="false">G182-K182</f>
        <v>76</v>
      </c>
      <c r="P182" s="40" t="n">
        <f aca="false">+O182/G182</f>
        <v>0.419889502762431</v>
      </c>
    </row>
    <row r="183" customFormat="false" ht="12.8" hidden="false" customHeight="true" outlineLevel="0" collapsed="false">
      <c r="A183" s="15" t="n">
        <v>2023</v>
      </c>
      <c r="B183" s="19" t="s">
        <v>241</v>
      </c>
      <c r="C183" s="19" t="s">
        <v>242</v>
      </c>
      <c r="D183" s="19" t="n">
        <v>64</v>
      </c>
      <c r="E183" s="19" t="n">
        <v>103</v>
      </c>
      <c r="F183" s="19" t="n">
        <v>2</v>
      </c>
      <c r="G183" s="19" t="n">
        <v>169</v>
      </c>
      <c r="H183" s="19" t="n">
        <v>4</v>
      </c>
      <c r="I183" s="19" t="n">
        <v>8</v>
      </c>
      <c r="K183" s="19" t="n">
        <v>12</v>
      </c>
      <c r="L183" s="19" t="n">
        <f aca="false">D183-H183</f>
        <v>60</v>
      </c>
      <c r="M183" s="19" t="n">
        <f aca="false">E183-I183</f>
        <v>95</v>
      </c>
      <c r="N183" s="19" t="n">
        <f aca="false">F183-J183</f>
        <v>2</v>
      </c>
      <c r="O183" s="19" t="n">
        <f aca="false">G183-K183</f>
        <v>157</v>
      </c>
      <c r="P183" s="40" t="n">
        <f aca="false">+O183/G183</f>
        <v>0.928994082840237</v>
      </c>
    </row>
    <row r="184" customFormat="false" ht="12.8" hidden="false" customHeight="true" outlineLevel="0" collapsed="false">
      <c r="A184" s="15" t="n">
        <v>2023</v>
      </c>
      <c r="B184" s="19" t="s">
        <v>263</v>
      </c>
      <c r="C184" s="19" t="s">
        <v>264</v>
      </c>
      <c r="D184" s="19" t="n">
        <v>100</v>
      </c>
      <c r="E184" s="19" t="n">
        <v>50</v>
      </c>
      <c r="F184" s="19" t="n">
        <v>10</v>
      </c>
      <c r="G184" s="19" t="n">
        <v>160</v>
      </c>
      <c r="H184" s="19" t="n">
        <v>72</v>
      </c>
      <c r="I184" s="19" t="n">
        <v>34</v>
      </c>
      <c r="J184" s="19" t="n">
        <v>7</v>
      </c>
      <c r="K184" s="19" t="n">
        <v>113</v>
      </c>
      <c r="L184" s="19" t="n">
        <f aca="false">D184-H184</f>
        <v>28</v>
      </c>
      <c r="M184" s="19" t="n">
        <f aca="false">E184-I184</f>
        <v>16</v>
      </c>
      <c r="N184" s="19" t="n">
        <f aca="false">F184-J184</f>
        <v>3</v>
      </c>
      <c r="O184" s="19" t="n">
        <f aca="false">G184-K184</f>
        <v>47</v>
      </c>
      <c r="P184" s="40" t="n">
        <f aca="false">+O184/G184</f>
        <v>0.29375</v>
      </c>
    </row>
    <row r="185" customFormat="false" ht="12.8" hidden="false" customHeight="true" outlineLevel="0" collapsed="false">
      <c r="A185" s="15" t="n">
        <v>2023</v>
      </c>
      <c r="B185" s="19" t="s">
        <v>281</v>
      </c>
      <c r="C185" s="19" t="s">
        <v>282</v>
      </c>
      <c r="D185" s="19" t="n">
        <v>126</v>
      </c>
      <c r="E185" s="19" t="n">
        <v>31</v>
      </c>
      <c r="F185" s="19" t="n">
        <v>2</v>
      </c>
      <c r="G185" s="19" t="n">
        <v>159</v>
      </c>
      <c r="H185" s="19" t="n">
        <v>28</v>
      </c>
      <c r="I185" s="19" t="n">
        <v>17</v>
      </c>
      <c r="K185" s="19" t="n">
        <v>45</v>
      </c>
      <c r="L185" s="19" t="n">
        <f aca="false">D185-H185</f>
        <v>98</v>
      </c>
      <c r="M185" s="19" t="n">
        <f aca="false">E185-I185</f>
        <v>14</v>
      </c>
      <c r="N185" s="19" t="n">
        <f aca="false">F185-J185</f>
        <v>2</v>
      </c>
      <c r="O185" s="19" t="n">
        <f aca="false">G185-K185</f>
        <v>114</v>
      </c>
      <c r="P185" s="40" t="n">
        <f aca="false">+O185/G185</f>
        <v>0.716981132075472</v>
      </c>
    </row>
    <row r="186" customFormat="false" ht="12.8" hidden="false" customHeight="true" outlineLevel="0" collapsed="false">
      <c r="A186" s="15" t="n">
        <v>2023</v>
      </c>
      <c r="B186" s="19" t="s">
        <v>253</v>
      </c>
      <c r="C186" s="19" t="s">
        <v>254</v>
      </c>
      <c r="D186" s="19" t="n">
        <v>109</v>
      </c>
      <c r="E186" s="19" t="n">
        <v>36</v>
      </c>
      <c r="F186" s="19" t="n">
        <v>6</v>
      </c>
      <c r="G186" s="19" t="n">
        <v>151</v>
      </c>
      <c r="H186" s="19" t="n">
        <v>25</v>
      </c>
      <c r="I186" s="19" t="n">
        <v>13</v>
      </c>
      <c r="K186" s="19" t="n">
        <v>38</v>
      </c>
      <c r="L186" s="19" t="n">
        <f aca="false">D186-H186</f>
        <v>84</v>
      </c>
      <c r="M186" s="19" t="n">
        <f aca="false">E186-I186</f>
        <v>23</v>
      </c>
      <c r="N186" s="19" t="n">
        <f aca="false">F186-J186</f>
        <v>6</v>
      </c>
      <c r="O186" s="19" t="n">
        <f aca="false">G186-K186</f>
        <v>113</v>
      </c>
      <c r="P186" s="40" t="n">
        <f aca="false">+O186/G186</f>
        <v>0.748344370860927</v>
      </c>
    </row>
    <row r="187" customFormat="false" ht="12.8" hidden="false" customHeight="true" outlineLevel="0" collapsed="false">
      <c r="A187" s="15" t="n">
        <v>2023</v>
      </c>
      <c r="B187" s="19" t="s">
        <v>273</v>
      </c>
      <c r="C187" s="19" t="s">
        <v>274</v>
      </c>
      <c r="D187" s="19" t="n">
        <v>74</v>
      </c>
      <c r="E187" s="19" t="n">
        <v>65</v>
      </c>
      <c r="F187" s="19" t="n">
        <v>7</v>
      </c>
      <c r="G187" s="19" t="n">
        <v>146</v>
      </c>
      <c r="H187" s="19" t="n">
        <v>51</v>
      </c>
      <c r="I187" s="19" t="n">
        <v>46</v>
      </c>
      <c r="J187" s="19" t="n">
        <v>4</v>
      </c>
      <c r="K187" s="19" t="n">
        <v>101</v>
      </c>
      <c r="L187" s="19" t="n">
        <f aca="false">D187-H187</f>
        <v>23</v>
      </c>
      <c r="M187" s="19" t="n">
        <f aca="false">E187-I187</f>
        <v>19</v>
      </c>
      <c r="N187" s="19" t="n">
        <f aca="false">F187-J187</f>
        <v>3</v>
      </c>
      <c r="O187" s="19" t="n">
        <f aca="false">G187-K187</f>
        <v>45</v>
      </c>
      <c r="P187" s="40" t="n">
        <f aca="false">+O187/G187</f>
        <v>0.308219178082192</v>
      </c>
    </row>
    <row r="188" customFormat="false" ht="12.8" hidden="false" customHeight="true" outlineLevel="0" collapsed="false">
      <c r="A188" s="15" t="n">
        <v>2023</v>
      </c>
      <c r="B188" s="19" t="s">
        <v>247</v>
      </c>
      <c r="C188" s="19" t="s">
        <v>248</v>
      </c>
      <c r="D188" s="19" t="n">
        <v>77</v>
      </c>
      <c r="E188" s="19" t="n">
        <v>48</v>
      </c>
      <c r="F188" s="19" t="n">
        <v>8</v>
      </c>
      <c r="G188" s="19" t="n">
        <v>133</v>
      </c>
      <c r="H188" s="19" t="n">
        <v>21</v>
      </c>
      <c r="I188" s="19" t="n">
        <v>19</v>
      </c>
      <c r="J188" s="19" t="n">
        <v>3</v>
      </c>
      <c r="K188" s="19" t="n">
        <v>43</v>
      </c>
      <c r="L188" s="19" t="n">
        <f aca="false">D188-H188</f>
        <v>56</v>
      </c>
      <c r="M188" s="19" t="n">
        <f aca="false">E188-I188</f>
        <v>29</v>
      </c>
      <c r="N188" s="19" t="n">
        <f aca="false">F188-J188</f>
        <v>5</v>
      </c>
      <c r="O188" s="19" t="n">
        <f aca="false">G188-K188</f>
        <v>90</v>
      </c>
      <c r="P188" s="40" t="n">
        <f aca="false">+O188/G188</f>
        <v>0.676691729323308</v>
      </c>
    </row>
    <row r="189" customFormat="false" ht="12.8" hidden="false" customHeight="true" outlineLevel="0" collapsed="false">
      <c r="A189" s="15" t="n">
        <v>2023</v>
      </c>
      <c r="B189" s="19" t="s">
        <v>289</v>
      </c>
      <c r="C189" s="19" t="s">
        <v>290</v>
      </c>
      <c r="D189" s="19" t="n">
        <v>70</v>
      </c>
      <c r="E189" s="19" t="n">
        <v>60</v>
      </c>
      <c r="F189" s="19" t="n">
        <v>1</v>
      </c>
      <c r="G189" s="19" t="n">
        <v>131</v>
      </c>
      <c r="H189" s="19" t="n">
        <v>27</v>
      </c>
      <c r="I189" s="19" t="n">
        <v>30</v>
      </c>
      <c r="J189" s="19" t="n">
        <v>1</v>
      </c>
      <c r="K189" s="19" t="n">
        <v>58</v>
      </c>
      <c r="L189" s="19" t="n">
        <f aca="false">D189-H189</f>
        <v>43</v>
      </c>
      <c r="M189" s="19" t="n">
        <f aca="false">E189-I189</f>
        <v>30</v>
      </c>
      <c r="N189" s="19" t="n">
        <f aca="false">F189-J189</f>
        <v>0</v>
      </c>
      <c r="O189" s="19" t="n">
        <f aca="false">G189-K189</f>
        <v>73</v>
      </c>
      <c r="P189" s="40" t="n">
        <f aca="false">+O189/G189</f>
        <v>0.557251908396947</v>
      </c>
    </row>
    <row r="190" customFormat="false" ht="12.8" hidden="false" customHeight="true" outlineLevel="0" collapsed="false">
      <c r="A190" s="15" t="n">
        <v>2023</v>
      </c>
      <c r="B190" s="19" t="s">
        <v>225</v>
      </c>
      <c r="C190" s="19" t="s">
        <v>226</v>
      </c>
      <c r="D190" s="19" t="n">
        <v>92</v>
      </c>
      <c r="E190" s="19" t="n">
        <v>27</v>
      </c>
      <c r="F190" s="19" t="n">
        <v>4</v>
      </c>
      <c r="G190" s="19" t="n">
        <v>123</v>
      </c>
      <c r="H190" s="19" t="n">
        <v>26</v>
      </c>
      <c r="I190" s="19" t="n">
        <v>7</v>
      </c>
      <c r="K190" s="19" t="n">
        <v>33</v>
      </c>
      <c r="L190" s="19" t="n">
        <f aca="false">D190-H190</f>
        <v>66</v>
      </c>
      <c r="M190" s="19" t="n">
        <f aca="false">E190-I190</f>
        <v>20</v>
      </c>
      <c r="N190" s="19" t="n">
        <f aca="false">F190-J190</f>
        <v>4</v>
      </c>
      <c r="O190" s="19" t="n">
        <f aca="false">G190-K190</f>
        <v>90</v>
      </c>
      <c r="P190" s="40" t="n">
        <f aca="false">+O190/G190</f>
        <v>0.731707317073171</v>
      </c>
    </row>
    <row r="191" customFormat="false" ht="12.8" hidden="false" customHeight="true" outlineLevel="0" collapsed="false">
      <c r="A191" s="15" t="n">
        <v>2023</v>
      </c>
      <c r="B191" s="19" t="s">
        <v>267</v>
      </c>
      <c r="C191" s="19" t="s">
        <v>268</v>
      </c>
      <c r="D191" s="19" t="n">
        <v>52</v>
      </c>
      <c r="E191" s="19" t="n">
        <v>65</v>
      </c>
      <c r="F191" s="19" t="n">
        <v>5</v>
      </c>
      <c r="G191" s="19" t="n">
        <v>122</v>
      </c>
      <c r="H191" s="19" t="n">
        <v>14</v>
      </c>
      <c r="I191" s="19" t="n">
        <v>31</v>
      </c>
      <c r="J191" s="19" t="n">
        <v>5</v>
      </c>
      <c r="K191" s="19" t="n">
        <v>50</v>
      </c>
      <c r="L191" s="19" t="n">
        <f aca="false">D191-H191</f>
        <v>38</v>
      </c>
      <c r="M191" s="19" t="n">
        <f aca="false">E191-I191</f>
        <v>34</v>
      </c>
      <c r="N191" s="19" t="n">
        <f aca="false">F191-J191</f>
        <v>0</v>
      </c>
      <c r="O191" s="19" t="n">
        <f aca="false">G191-K191</f>
        <v>72</v>
      </c>
      <c r="P191" s="40" t="n">
        <f aca="false">+O191/G191</f>
        <v>0.59016393442623</v>
      </c>
    </row>
    <row r="192" customFormat="false" ht="12.8" hidden="false" customHeight="true" outlineLevel="0" collapsed="false">
      <c r="A192" s="15" t="n">
        <v>2023</v>
      </c>
      <c r="B192" s="19" t="s">
        <v>251</v>
      </c>
      <c r="C192" s="19" t="s">
        <v>252</v>
      </c>
      <c r="D192" s="19" t="n">
        <v>106</v>
      </c>
      <c r="E192" s="19" t="n">
        <v>16</v>
      </c>
      <c r="G192" s="19" t="n">
        <v>122</v>
      </c>
      <c r="H192" s="19" t="n">
        <v>10</v>
      </c>
      <c r="I192" s="19" t="n">
        <v>3</v>
      </c>
      <c r="K192" s="19" t="n">
        <v>13</v>
      </c>
      <c r="L192" s="19" t="n">
        <f aca="false">D192-H192</f>
        <v>96</v>
      </c>
      <c r="M192" s="19" t="n">
        <f aca="false">E192-I192</f>
        <v>13</v>
      </c>
      <c r="N192" s="19" t="n">
        <f aca="false">F192-J192</f>
        <v>0</v>
      </c>
      <c r="O192" s="19" t="n">
        <f aca="false">G192-K192</f>
        <v>109</v>
      </c>
      <c r="P192" s="40" t="n">
        <f aca="false">+O192/G192</f>
        <v>0.89344262295082</v>
      </c>
    </row>
    <row r="193" customFormat="false" ht="12.8" hidden="false" customHeight="true" outlineLevel="0" collapsed="false">
      <c r="A193" s="15" t="n">
        <v>2023</v>
      </c>
      <c r="B193" s="19" t="s">
        <v>271</v>
      </c>
      <c r="C193" s="19" t="s">
        <v>272</v>
      </c>
      <c r="D193" s="19" t="n">
        <v>79</v>
      </c>
      <c r="E193" s="19" t="n">
        <v>40</v>
      </c>
      <c r="F193" s="19" t="n">
        <v>3</v>
      </c>
      <c r="G193" s="19" t="n">
        <v>122</v>
      </c>
      <c r="H193" s="19" t="n">
        <v>21</v>
      </c>
      <c r="I193" s="19" t="n">
        <v>17</v>
      </c>
      <c r="J193" s="19" t="n">
        <v>1</v>
      </c>
      <c r="K193" s="19" t="n">
        <v>39</v>
      </c>
      <c r="L193" s="19" t="n">
        <f aca="false">D193-H193</f>
        <v>58</v>
      </c>
      <c r="M193" s="19" t="n">
        <f aca="false">E193-I193</f>
        <v>23</v>
      </c>
      <c r="N193" s="19" t="n">
        <f aca="false">F193-J193</f>
        <v>2</v>
      </c>
      <c r="O193" s="19" t="n">
        <f aca="false">G193-K193</f>
        <v>83</v>
      </c>
      <c r="P193" s="40" t="n">
        <f aca="false">+O193/G193</f>
        <v>0.680327868852459</v>
      </c>
    </row>
    <row r="194" customFormat="false" ht="12.8" hidden="false" customHeight="true" outlineLevel="0" collapsed="false">
      <c r="A194" s="15" t="n">
        <v>2023</v>
      </c>
      <c r="B194" s="19" t="s">
        <v>275</v>
      </c>
      <c r="C194" s="19" t="s">
        <v>276</v>
      </c>
      <c r="D194" s="19" t="n">
        <v>42</v>
      </c>
      <c r="E194" s="19" t="n">
        <v>68</v>
      </c>
      <c r="F194" s="19" t="n">
        <v>7</v>
      </c>
      <c r="G194" s="19" t="n">
        <v>117</v>
      </c>
      <c r="H194" s="19" t="n">
        <v>5</v>
      </c>
      <c r="I194" s="19" t="n">
        <v>10</v>
      </c>
      <c r="K194" s="19" t="n">
        <v>15</v>
      </c>
      <c r="L194" s="19" t="n">
        <f aca="false">D194-H194</f>
        <v>37</v>
      </c>
      <c r="M194" s="19" t="n">
        <f aca="false">E194-I194</f>
        <v>58</v>
      </c>
      <c r="N194" s="19" t="n">
        <f aca="false">F194-J194</f>
        <v>7</v>
      </c>
      <c r="O194" s="19" t="n">
        <f aca="false">G194-K194</f>
        <v>102</v>
      </c>
      <c r="P194" s="40" t="n">
        <f aca="false">+O194/G194</f>
        <v>0.871794871794872</v>
      </c>
    </row>
    <row r="195" customFormat="false" ht="12.8" hidden="false" customHeight="true" outlineLevel="0" collapsed="false">
      <c r="A195" s="15" t="n">
        <v>2023</v>
      </c>
      <c r="B195" s="19" t="s">
        <v>269</v>
      </c>
      <c r="C195" s="19" t="s">
        <v>270</v>
      </c>
      <c r="D195" s="19" t="n">
        <v>65</v>
      </c>
      <c r="E195" s="19" t="n">
        <v>33</v>
      </c>
      <c r="F195" s="19" t="n">
        <v>3</v>
      </c>
      <c r="G195" s="19" t="n">
        <v>101</v>
      </c>
      <c r="H195" s="19" t="n">
        <v>24</v>
      </c>
      <c r="I195" s="19" t="n">
        <v>13</v>
      </c>
      <c r="J195" s="19" t="n">
        <v>2</v>
      </c>
      <c r="K195" s="19" t="n">
        <v>39</v>
      </c>
      <c r="L195" s="19" t="n">
        <f aca="false">D195-H195</f>
        <v>41</v>
      </c>
      <c r="M195" s="19" t="n">
        <f aca="false">E195-I195</f>
        <v>20</v>
      </c>
      <c r="N195" s="19" t="n">
        <f aca="false">F195-J195</f>
        <v>1</v>
      </c>
      <c r="O195" s="19" t="n">
        <f aca="false">G195-K195</f>
        <v>62</v>
      </c>
      <c r="P195" s="40" t="n">
        <f aca="false">+O195/G195</f>
        <v>0.613861386138614</v>
      </c>
    </row>
    <row r="196" customFormat="false" ht="12.8" hidden="false" customHeight="true" outlineLevel="0" collapsed="false">
      <c r="A196" s="15" t="n">
        <v>2023</v>
      </c>
      <c r="B196" s="19" t="s">
        <v>302</v>
      </c>
      <c r="C196" s="19" t="s">
        <v>303</v>
      </c>
      <c r="D196" s="19" t="n">
        <v>42</v>
      </c>
      <c r="E196" s="19" t="n">
        <v>38</v>
      </c>
      <c r="G196" s="19" t="n">
        <v>80</v>
      </c>
      <c r="H196" s="19" t="n">
        <v>2</v>
      </c>
      <c r="I196" s="19" t="n">
        <v>4</v>
      </c>
      <c r="K196" s="19" t="n">
        <v>6</v>
      </c>
      <c r="L196" s="19" t="n">
        <f aca="false">D196-H196</f>
        <v>40</v>
      </c>
      <c r="M196" s="19" t="n">
        <f aca="false">E196-I196</f>
        <v>34</v>
      </c>
      <c r="N196" s="19" t="n">
        <f aca="false">F196-J196</f>
        <v>0</v>
      </c>
      <c r="O196" s="19" t="n">
        <f aca="false">G196-K196</f>
        <v>74</v>
      </c>
      <c r="P196" s="40" t="n">
        <f aca="false">+O196/G196</f>
        <v>0.925</v>
      </c>
    </row>
    <row r="197" customFormat="false" ht="12.8" hidden="false" customHeight="true" outlineLevel="0" collapsed="false">
      <c r="A197" s="15" t="n">
        <v>2023</v>
      </c>
      <c r="B197" s="19" t="s">
        <v>320</v>
      </c>
      <c r="C197" s="19" t="s">
        <v>321</v>
      </c>
      <c r="D197" s="19" t="n">
        <v>43</v>
      </c>
      <c r="E197" s="19" t="n">
        <v>34</v>
      </c>
      <c r="F197" s="19" t="n">
        <v>3</v>
      </c>
      <c r="G197" s="19" t="n">
        <v>80</v>
      </c>
      <c r="H197" s="19" t="n">
        <v>37</v>
      </c>
      <c r="I197" s="19" t="n">
        <v>19</v>
      </c>
      <c r="J197" s="19" t="n">
        <v>3</v>
      </c>
      <c r="K197" s="19" t="n">
        <v>59</v>
      </c>
      <c r="L197" s="19" t="n">
        <f aca="false">D197-H197</f>
        <v>6</v>
      </c>
      <c r="M197" s="19" t="n">
        <f aca="false">E197-I197</f>
        <v>15</v>
      </c>
      <c r="N197" s="19" t="n">
        <f aca="false">F197-J197</f>
        <v>0</v>
      </c>
      <c r="O197" s="19" t="n">
        <f aca="false">G197-K197</f>
        <v>21</v>
      </c>
      <c r="P197" s="40" t="n">
        <f aca="false">+O197/G197</f>
        <v>0.2625</v>
      </c>
    </row>
    <row r="198" customFormat="false" ht="12.8" hidden="false" customHeight="true" outlineLevel="0" collapsed="false">
      <c r="A198" s="15" t="n">
        <v>2023</v>
      </c>
      <c r="B198" s="19" t="s">
        <v>291</v>
      </c>
      <c r="C198" s="19" t="s">
        <v>292</v>
      </c>
      <c r="D198" s="19" t="n">
        <v>38</v>
      </c>
      <c r="E198" s="19" t="n">
        <v>34</v>
      </c>
      <c r="F198" s="19" t="n">
        <v>4</v>
      </c>
      <c r="G198" s="19" t="n">
        <v>76</v>
      </c>
      <c r="H198" s="19" t="n">
        <v>15</v>
      </c>
      <c r="I198" s="19" t="n">
        <v>18</v>
      </c>
      <c r="J198" s="19" t="n">
        <v>4</v>
      </c>
      <c r="K198" s="19" t="n">
        <v>37</v>
      </c>
      <c r="L198" s="19" t="n">
        <f aca="false">D198-H198</f>
        <v>23</v>
      </c>
      <c r="M198" s="19" t="n">
        <f aca="false">E198-I198</f>
        <v>16</v>
      </c>
      <c r="N198" s="19" t="n">
        <f aca="false">F198-J198</f>
        <v>0</v>
      </c>
      <c r="O198" s="19" t="n">
        <f aca="false">G198-K198</f>
        <v>39</v>
      </c>
      <c r="P198" s="40" t="n">
        <f aca="false">+O198/G198</f>
        <v>0.513157894736842</v>
      </c>
    </row>
    <row r="199" customFormat="false" ht="12.8" hidden="false" customHeight="true" outlineLevel="0" collapsed="false">
      <c r="A199" s="15" t="n">
        <v>2023</v>
      </c>
      <c r="B199" s="19" t="s">
        <v>243</v>
      </c>
      <c r="C199" s="19" t="s">
        <v>244</v>
      </c>
      <c r="D199" s="19" t="n">
        <v>48</v>
      </c>
      <c r="E199" s="19" t="n">
        <v>22</v>
      </c>
      <c r="F199" s="19" t="n">
        <v>6</v>
      </c>
      <c r="G199" s="19" t="n">
        <v>76</v>
      </c>
      <c r="H199" s="19" t="n">
        <v>7</v>
      </c>
      <c r="K199" s="19" t="n">
        <v>7</v>
      </c>
      <c r="L199" s="19" t="n">
        <f aca="false">D199-H199</f>
        <v>41</v>
      </c>
      <c r="M199" s="19" t="n">
        <f aca="false">E199-I199</f>
        <v>22</v>
      </c>
      <c r="N199" s="19" t="n">
        <f aca="false">F199-J199</f>
        <v>6</v>
      </c>
      <c r="O199" s="19" t="n">
        <f aca="false">G199-K199</f>
        <v>69</v>
      </c>
      <c r="P199" s="40" t="n">
        <f aca="false">+O199/G199</f>
        <v>0.907894736842105</v>
      </c>
    </row>
    <row r="200" customFormat="false" ht="12.8" hidden="false" customHeight="true" outlineLevel="0" collapsed="false">
      <c r="A200" s="15" t="n">
        <v>2023</v>
      </c>
      <c r="B200" s="19" t="s">
        <v>265</v>
      </c>
      <c r="C200" s="19" t="s">
        <v>266</v>
      </c>
      <c r="D200" s="19" t="n">
        <v>47</v>
      </c>
      <c r="E200" s="19" t="n">
        <v>26</v>
      </c>
      <c r="F200" s="19" t="n">
        <v>1</v>
      </c>
      <c r="G200" s="19" t="n">
        <v>74</v>
      </c>
      <c r="H200" s="19" t="n">
        <v>10</v>
      </c>
      <c r="I200" s="19" t="n">
        <v>8</v>
      </c>
      <c r="J200" s="19" t="n">
        <v>1</v>
      </c>
      <c r="K200" s="19" t="n">
        <v>19</v>
      </c>
      <c r="L200" s="19" t="n">
        <f aca="false">D200-H200</f>
        <v>37</v>
      </c>
      <c r="M200" s="19" t="n">
        <f aca="false">E200-I200</f>
        <v>18</v>
      </c>
      <c r="N200" s="19" t="n">
        <f aca="false">F200-J200</f>
        <v>0</v>
      </c>
      <c r="O200" s="19" t="n">
        <f aca="false">G200-K200</f>
        <v>55</v>
      </c>
      <c r="P200" s="40" t="n">
        <f aca="false">+O200/G200</f>
        <v>0.743243243243243</v>
      </c>
    </row>
    <row r="201" customFormat="false" ht="12.8" hidden="false" customHeight="true" outlineLevel="0" collapsed="false">
      <c r="A201" s="15" t="n">
        <v>2023</v>
      </c>
      <c r="B201" s="19" t="s">
        <v>295</v>
      </c>
      <c r="C201" s="19" t="s">
        <v>425</v>
      </c>
      <c r="D201" s="19" t="n">
        <v>34</v>
      </c>
      <c r="E201" s="19" t="n">
        <v>32</v>
      </c>
      <c r="F201" s="19" t="n">
        <v>8</v>
      </c>
      <c r="G201" s="19" t="n">
        <v>74</v>
      </c>
      <c r="H201" s="19" t="n">
        <v>2</v>
      </c>
      <c r="I201" s="19" t="n">
        <v>6</v>
      </c>
      <c r="J201" s="19" t="n">
        <v>1</v>
      </c>
      <c r="K201" s="19" t="n">
        <v>9</v>
      </c>
      <c r="L201" s="19" t="n">
        <f aca="false">D201-H201</f>
        <v>32</v>
      </c>
      <c r="M201" s="19" t="n">
        <f aca="false">E201-I201</f>
        <v>26</v>
      </c>
      <c r="N201" s="19" t="n">
        <f aca="false">F201-J201</f>
        <v>7</v>
      </c>
      <c r="O201" s="19" t="n">
        <f aca="false">G201-K201</f>
        <v>65</v>
      </c>
      <c r="P201" s="40" t="n">
        <f aca="false">+O201/G201</f>
        <v>0.878378378378378</v>
      </c>
    </row>
    <row r="202" customFormat="false" ht="12.8" hidden="false" customHeight="true" outlineLevel="0" collapsed="false">
      <c r="A202" s="15" t="n">
        <v>2023</v>
      </c>
      <c r="B202" s="19" t="s">
        <v>293</v>
      </c>
      <c r="C202" s="19" t="s">
        <v>294</v>
      </c>
      <c r="D202" s="19" t="n">
        <v>36</v>
      </c>
      <c r="E202" s="19" t="n">
        <v>23</v>
      </c>
      <c r="F202" s="19" t="n">
        <v>11</v>
      </c>
      <c r="G202" s="19" t="n">
        <v>70</v>
      </c>
      <c r="H202" s="19" t="n">
        <v>10</v>
      </c>
      <c r="I202" s="19" t="n">
        <v>10</v>
      </c>
      <c r="J202" s="19" t="n">
        <v>3</v>
      </c>
      <c r="K202" s="19" t="n">
        <v>23</v>
      </c>
      <c r="L202" s="19" t="n">
        <f aca="false">D202-H202</f>
        <v>26</v>
      </c>
      <c r="M202" s="19" t="n">
        <f aca="false">E202-I202</f>
        <v>13</v>
      </c>
      <c r="N202" s="19" t="n">
        <f aca="false">F202-J202</f>
        <v>8</v>
      </c>
      <c r="O202" s="19" t="n">
        <f aca="false">G202-K202</f>
        <v>47</v>
      </c>
      <c r="P202" s="40" t="n">
        <f aca="false">+O202/G202</f>
        <v>0.671428571428571</v>
      </c>
    </row>
    <row r="203" customFormat="false" ht="12.8" hidden="false" customHeight="true" outlineLevel="0" collapsed="false">
      <c r="A203" s="15" t="n">
        <v>2023</v>
      </c>
      <c r="B203" s="19" t="s">
        <v>257</v>
      </c>
      <c r="C203" s="19" t="s">
        <v>258</v>
      </c>
      <c r="D203" s="19" t="n">
        <v>37</v>
      </c>
      <c r="E203" s="19" t="n">
        <v>26</v>
      </c>
      <c r="F203" s="19" t="n">
        <v>2</v>
      </c>
      <c r="G203" s="19" t="n">
        <v>65</v>
      </c>
      <c r="H203" s="19" t="n">
        <v>5</v>
      </c>
      <c r="I203" s="19" t="n">
        <v>2</v>
      </c>
      <c r="K203" s="19" t="n">
        <v>7</v>
      </c>
      <c r="L203" s="19" t="n">
        <f aca="false">D203-H203</f>
        <v>32</v>
      </c>
      <c r="M203" s="19" t="n">
        <f aca="false">E203-I203</f>
        <v>24</v>
      </c>
      <c r="N203" s="19" t="n">
        <f aca="false">F203-J203</f>
        <v>2</v>
      </c>
      <c r="O203" s="19" t="n">
        <f aca="false">G203-K203</f>
        <v>58</v>
      </c>
      <c r="P203" s="40" t="n">
        <f aca="false">+O203/G203</f>
        <v>0.892307692307692</v>
      </c>
    </row>
    <row r="204" customFormat="false" ht="12.8" hidden="false" customHeight="true" outlineLevel="0" collapsed="false">
      <c r="A204" s="15" t="n">
        <v>2023</v>
      </c>
      <c r="B204" s="19" t="s">
        <v>298</v>
      </c>
      <c r="C204" s="19" t="s">
        <v>299</v>
      </c>
      <c r="D204" s="19" t="n">
        <v>33</v>
      </c>
      <c r="E204" s="19" t="n">
        <v>29</v>
      </c>
      <c r="F204" s="19" t="n">
        <v>2</v>
      </c>
      <c r="G204" s="19" t="n">
        <v>64</v>
      </c>
      <c r="H204" s="19" t="n">
        <v>14</v>
      </c>
      <c r="I204" s="19" t="n">
        <v>5</v>
      </c>
      <c r="K204" s="19" t="n">
        <v>19</v>
      </c>
      <c r="L204" s="19" t="n">
        <f aca="false">D204-H204</f>
        <v>19</v>
      </c>
      <c r="M204" s="19" t="n">
        <f aca="false">E204-I204</f>
        <v>24</v>
      </c>
      <c r="N204" s="19" t="n">
        <f aca="false">F204-J204</f>
        <v>2</v>
      </c>
      <c r="O204" s="19" t="n">
        <f aca="false">G204-K204</f>
        <v>45</v>
      </c>
      <c r="P204" s="40" t="n">
        <f aca="false">+O204/G204</f>
        <v>0.703125</v>
      </c>
    </row>
    <row r="205" customFormat="false" ht="12.8" hidden="false" customHeight="true" outlineLevel="0" collapsed="false">
      <c r="A205" s="15" t="n">
        <v>2023</v>
      </c>
      <c r="B205" s="19" t="s">
        <v>283</v>
      </c>
      <c r="C205" s="19" t="s">
        <v>284</v>
      </c>
      <c r="D205" s="19" t="n">
        <v>14</v>
      </c>
      <c r="E205" s="19" t="n">
        <v>34</v>
      </c>
      <c r="F205" s="19" t="n">
        <v>2</v>
      </c>
      <c r="G205" s="19" t="n">
        <v>50</v>
      </c>
      <c r="H205" s="19" t="n">
        <v>1</v>
      </c>
      <c r="I205" s="19" t="n">
        <v>4</v>
      </c>
      <c r="J205" s="19" t="n">
        <v>2</v>
      </c>
      <c r="K205" s="19" t="n">
        <v>7</v>
      </c>
      <c r="L205" s="19" t="n">
        <f aca="false">D205-H205</f>
        <v>13</v>
      </c>
      <c r="M205" s="19" t="n">
        <f aca="false">E205-I205</f>
        <v>30</v>
      </c>
      <c r="N205" s="19" t="n">
        <f aca="false">F205-J205</f>
        <v>0</v>
      </c>
      <c r="O205" s="19" t="n">
        <f aca="false">G205-K205</f>
        <v>43</v>
      </c>
      <c r="P205" s="40" t="n">
        <f aca="false">+O205/G205</f>
        <v>0.86</v>
      </c>
    </row>
    <row r="206" customFormat="false" ht="12.8" hidden="false" customHeight="true" outlineLevel="0" collapsed="false">
      <c r="A206" s="15" t="n">
        <v>2023</v>
      </c>
      <c r="B206" s="19" t="s">
        <v>316</v>
      </c>
      <c r="C206" s="19" t="s">
        <v>317</v>
      </c>
      <c r="D206" s="19" t="n">
        <v>34</v>
      </c>
      <c r="E206" s="19" t="n">
        <v>14</v>
      </c>
      <c r="G206" s="19" t="n">
        <v>48</v>
      </c>
      <c r="H206" s="19" t="n">
        <v>30</v>
      </c>
      <c r="I206" s="19" t="n">
        <v>13</v>
      </c>
      <c r="K206" s="19" t="n">
        <v>43</v>
      </c>
      <c r="L206" s="19" t="n">
        <f aca="false">D206-H206</f>
        <v>4</v>
      </c>
      <c r="M206" s="19" t="n">
        <f aca="false">E206-I206</f>
        <v>1</v>
      </c>
      <c r="N206" s="19" t="n">
        <f aca="false">F206-J206</f>
        <v>0</v>
      </c>
      <c r="O206" s="19" t="n">
        <f aca="false">G206-K206</f>
        <v>5</v>
      </c>
      <c r="P206" s="40" t="n">
        <f aca="false">+O206/G206</f>
        <v>0.104166666666667</v>
      </c>
    </row>
    <row r="207" customFormat="false" ht="12.8" hidden="false" customHeight="true" outlineLevel="0" collapsed="false">
      <c r="A207" s="15" t="n">
        <v>2023</v>
      </c>
      <c r="B207" s="19" t="s">
        <v>310</v>
      </c>
      <c r="C207" s="19" t="s">
        <v>311</v>
      </c>
      <c r="D207" s="19" t="n">
        <v>26</v>
      </c>
      <c r="E207" s="19" t="n">
        <v>17</v>
      </c>
      <c r="F207" s="19" t="n">
        <v>1</v>
      </c>
      <c r="G207" s="19" t="n">
        <v>44</v>
      </c>
      <c r="H207" s="19" t="n">
        <v>16</v>
      </c>
      <c r="I207" s="19" t="n">
        <v>7</v>
      </c>
      <c r="J207" s="19" t="n">
        <v>1</v>
      </c>
      <c r="K207" s="19" t="n">
        <v>24</v>
      </c>
      <c r="L207" s="19" t="n">
        <f aca="false">D207-H207</f>
        <v>10</v>
      </c>
      <c r="M207" s="19" t="n">
        <f aca="false">E207-I207</f>
        <v>10</v>
      </c>
      <c r="N207" s="19" t="n">
        <f aca="false">F207-J207</f>
        <v>0</v>
      </c>
      <c r="O207" s="19" t="n">
        <f aca="false">G207-K207</f>
        <v>20</v>
      </c>
      <c r="P207" s="40" t="n">
        <f aca="false">+O207/G207</f>
        <v>0.454545454545455</v>
      </c>
    </row>
    <row r="208" customFormat="false" ht="12.8" hidden="false" customHeight="true" outlineLevel="0" collapsed="false">
      <c r="A208" s="15" t="n">
        <v>2023</v>
      </c>
      <c r="B208" s="19" t="s">
        <v>318</v>
      </c>
      <c r="C208" s="19" t="s">
        <v>319</v>
      </c>
      <c r="D208" s="19" t="n">
        <v>35</v>
      </c>
      <c r="E208" s="19" t="n">
        <v>5</v>
      </c>
      <c r="G208" s="19" t="n">
        <v>40</v>
      </c>
      <c r="H208" s="19" t="n">
        <v>4</v>
      </c>
      <c r="I208" s="19" t="n">
        <v>1</v>
      </c>
      <c r="K208" s="19" t="n">
        <v>5</v>
      </c>
      <c r="L208" s="19" t="n">
        <f aca="false">D208-H208</f>
        <v>31</v>
      </c>
      <c r="M208" s="19" t="n">
        <f aca="false">E208-I208</f>
        <v>4</v>
      </c>
      <c r="N208" s="19" t="n">
        <f aca="false">F208-J208</f>
        <v>0</v>
      </c>
      <c r="O208" s="19" t="n">
        <f aca="false">G208-K208</f>
        <v>35</v>
      </c>
      <c r="P208" s="40" t="n">
        <f aca="false">+O208/G208</f>
        <v>0.875</v>
      </c>
    </row>
    <row r="209" customFormat="false" ht="12.8" hidden="false" customHeight="true" outlineLevel="0" collapsed="false">
      <c r="A209" s="15" t="n">
        <v>2023</v>
      </c>
      <c r="B209" s="19" t="s">
        <v>322</v>
      </c>
      <c r="C209" s="19" t="s">
        <v>323</v>
      </c>
      <c r="D209" s="19" t="n">
        <v>25</v>
      </c>
      <c r="E209" s="19" t="n">
        <v>14</v>
      </c>
      <c r="G209" s="19" t="n">
        <v>39</v>
      </c>
      <c r="H209" s="19" t="n">
        <v>2</v>
      </c>
      <c r="I209" s="19" t="n">
        <v>1</v>
      </c>
      <c r="K209" s="19" t="n">
        <v>3</v>
      </c>
      <c r="L209" s="19" t="n">
        <f aca="false">D209-H209</f>
        <v>23</v>
      </c>
      <c r="M209" s="19" t="n">
        <f aca="false">E209-I209</f>
        <v>13</v>
      </c>
      <c r="N209" s="19" t="n">
        <f aca="false">F209-J209</f>
        <v>0</v>
      </c>
      <c r="O209" s="19" t="n">
        <f aca="false">G209-K209</f>
        <v>36</v>
      </c>
      <c r="P209" s="40" t="n">
        <f aca="false">+O209/G209</f>
        <v>0.923076923076923</v>
      </c>
    </row>
    <row r="210" customFormat="false" ht="12.8" hidden="false" customHeight="true" outlineLevel="0" collapsed="false">
      <c r="A210" s="15" t="n">
        <v>2023</v>
      </c>
      <c r="B210" s="19" t="s">
        <v>426</v>
      </c>
      <c r="C210" s="19" t="s">
        <v>427</v>
      </c>
      <c r="D210" s="19" t="n">
        <v>16</v>
      </c>
      <c r="E210" s="19" t="n">
        <v>15</v>
      </c>
      <c r="F210" s="19" t="n">
        <v>6</v>
      </c>
      <c r="G210" s="19" t="n">
        <v>37</v>
      </c>
      <c r="H210" s="19" t="n">
        <v>7</v>
      </c>
      <c r="I210" s="19" t="n">
        <v>6</v>
      </c>
      <c r="J210" s="19" t="n">
        <v>3</v>
      </c>
      <c r="K210" s="19" t="n">
        <v>16</v>
      </c>
      <c r="L210" s="19" t="n">
        <f aca="false">D210-H210</f>
        <v>9</v>
      </c>
      <c r="M210" s="19" t="n">
        <f aca="false">E210-I210</f>
        <v>9</v>
      </c>
      <c r="N210" s="19" t="n">
        <f aca="false">F210-J210</f>
        <v>3</v>
      </c>
      <c r="O210" s="19" t="n">
        <f aca="false">G210-K210</f>
        <v>21</v>
      </c>
      <c r="P210" s="40" t="n">
        <f aca="false">+O210/G210</f>
        <v>0.567567567567568</v>
      </c>
    </row>
    <row r="211" customFormat="false" ht="12.8" hidden="false" customHeight="true" outlineLevel="0" collapsed="false">
      <c r="A211" s="15" t="n">
        <v>2023</v>
      </c>
      <c r="B211" s="19" t="s">
        <v>336</v>
      </c>
      <c r="C211" s="19" t="s">
        <v>337</v>
      </c>
      <c r="D211" s="19" t="n">
        <v>31</v>
      </c>
      <c r="E211" s="19" t="n">
        <v>6</v>
      </c>
      <c r="G211" s="19" t="n">
        <v>37</v>
      </c>
      <c r="H211" s="19" t="n">
        <v>3</v>
      </c>
      <c r="I211" s="19" t="n">
        <v>3</v>
      </c>
      <c r="K211" s="19" t="n">
        <v>6</v>
      </c>
      <c r="L211" s="19" t="n">
        <f aca="false">D211-H211</f>
        <v>28</v>
      </c>
      <c r="M211" s="19" t="n">
        <f aca="false">E211-I211</f>
        <v>3</v>
      </c>
      <c r="N211" s="19" t="n">
        <f aca="false">F211-J211</f>
        <v>0</v>
      </c>
      <c r="O211" s="19" t="n">
        <f aca="false">G211-K211</f>
        <v>31</v>
      </c>
      <c r="P211" s="40" t="n">
        <f aca="false">+O211/G211</f>
        <v>0.837837837837838</v>
      </c>
    </row>
    <row r="212" customFormat="false" ht="12.8" hidden="false" customHeight="true" outlineLevel="0" collapsed="false">
      <c r="A212" s="15" t="n">
        <v>2023</v>
      </c>
      <c r="B212" s="19" t="s">
        <v>296</v>
      </c>
      <c r="C212" s="19" t="s">
        <v>297</v>
      </c>
      <c r="D212" s="19" t="n">
        <v>13</v>
      </c>
      <c r="E212" s="19" t="n">
        <v>19</v>
      </c>
      <c r="F212" s="19" t="n">
        <v>1</v>
      </c>
      <c r="G212" s="19" t="n">
        <v>33</v>
      </c>
      <c r="H212" s="19" t="n">
        <v>1</v>
      </c>
      <c r="I212" s="19" t="n">
        <v>4</v>
      </c>
      <c r="J212" s="19" t="n">
        <v>1</v>
      </c>
      <c r="K212" s="19" t="n">
        <v>6</v>
      </c>
      <c r="L212" s="19" t="n">
        <f aca="false">D212-H212</f>
        <v>12</v>
      </c>
      <c r="M212" s="19" t="n">
        <f aca="false">E212-I212</f>
        <v>15</v>
      </c>
      <c r="N212" s="19" t="n">
        <f aca="false">F212-J212</f>
        <v>0</v>
      </c>
      <c r="O212" s="19" t="n">
        <f aca="false">G212-K212</f>
        <v>27</v>
      </c>
      <c r="P212" s="40" t="n">
        <f aca="false">+O212/G212</f>
        <v>0.818181818181818</v>
      </c>
    </row>
    <row r="213" customFormat="false" ht="12.8" hidden="false" customHeight="true" outlineLevel="0" collapsed="false">
      <c r="A213" s="15" t="n">
        <v>2023</v>
      </c>
      <c r="B213" s="19" t="s">
        <v>312</v>
      </c>
      <c r="C213" s="19" t="s">
        <v>313</v>
      </c>
      <c r="D213" s="19" t="n">
        <v>17</v>
      </c>
      <c r="E213" s="19" t="n">
        <v>12</v>
      </c>
      <c r="F213" s="19" t="n">
        <v>1</v>
      </c>
      <c r="G213" s="19" t="n">
        <v>30</v>
      </c>
      <c r="H213" s="19" t="n">
        <v>2</v>
      </c>
      <c r="I213" s="19" t="n">
        <v>2</v>
      </c>
      <c r="J213" s="19" t="n">
        <v>1</v>
      </c>
      <c r="K213" s="19" t="n">
        <v>5</v>
      </c>
      <c r="L213" s="19" t="n">
        <f aca="false">D213-H213</f>
        <v>15</v>
      </c>
      <c r="M213" s="19" t="n">
        <f aca="false">E213-I213</f>
        <v>10</v>
      </c>
      <c r="N213" s="19" t="n">
        <f aca="false">F213-J213</f>
        <v>0</v>
      </c>
      <c r="O213" s="19" t="n">
        <f aca="false">G213-K213</f>
        <v>25</v>
      </c>
      <c r="P213" s="40" t="n">
        <f aca="false">+O213/G213</f>
        <v>0.833333333333333</v>
      </c>
    </row>
    <row r="214" customFormat="false" ht="12.8" hidden="false" customHeight="true" outlineLevel="0" collapsed="false">
      <c r="A214" s="15" t="n">
        <v>2023</v>
      </c>
      <c r="B214" s="19" t="s">
        <v>285</v>
      </c>
      <c r="C214" s="19" t="s">
        <v>286</v>
      </c>
      <c r="D214" s="19" t="n">
        <v>21</v>
      </c>
      <c r="E214" s="19" t="n">
        <v>6</v>
      </c>
      <c r="F214" s="19" t="n">
        <v>2</v>
      </c>
      <c r="G214" s="19" t="n">
        <v>29</v>
      </c>
      <c r="H214" s="19" t="n">
        <v>8</v>
      </c>
      <c r="I214" s="19" t="n">
        <v>3</v>
      </c>
      <c r="J214" s="19" t="n">
        <v>2</v>
      </c>
      <c r="K214" s="19" t="n">
        <v>13</v>
      </c>
      <c r="L214" s="19" t="n">
        <f aca="false">D214-H214</f>
        <v>13</v>
      </c>
      <c r="M214" s="19" t="n">
        <f aca="false">E214-I214</f>
        <v>3</v>
      </c>
      <c r="N214" s="19" t="n">
        <f aca="false">F214-J214</f>
        <v>0</v>
      </c>
      <c r="O214" s="19" t="n">
        <f aca="false">G214-K214</f>
        <v>16</v>
      </c>
      <c r="P214" s="40" t="n">
        <f aca="false">+O214/G214</f>
        <v>0.551724137931035</v>
      </c>
    </row>
    <row r="215" customFormat="false" ht="12.8" hidden="false" customHeight="true" outlineLevel="0" collapsed="false">
      <c r="A215" s="15" t="n">
        <v>2023</v>
      </c>
      <c r="B215" s="19" t="s">
        <v>308</v>
      </c>
      <c r="C215" s="19" t="s">
        <v>309</v>
      </c>
      <c r="D215" s="19" t="n">
        <v>14</v>
      </c>
      <c r="E215" s="19" t="n">
        <v>14</v>
      </c>
      <c r="G215" s="19" t="n">
        <v>28</v>
      </c>
      <c r="I215" s="19" t="n">
        <v>1</v>
      </c>
      <c r="K215" s="19" t="n">
        <v>1</v>
      </c>
      <c r="L215" s="19" t="n">
        <f aca="false">D215-H215</f>
        <v>14</v>
      </c>
      <c r="M215" s="19" t="n">
        <f aca="false">E215-I215</f>
        <v>13</v>
      </c>
      <c r="N215" s="19" t="n">
        <f aca="false">F215-J215</f>
        <v>0</v>
      </c>
      <c r="O215" s="19" t="n">
        <f aca="false">G215-K215</f>
        <v>27</v>
      </c>
      <c r="P215" s="40" t="n">
        <f aca="false">+O215/G215</f>
        <v>0.964285714285714</v>
      </c>
    </row>
    <row r="216" customFormat="false" ht="12.8" hidden="false" customHeight="true" outlineLevel="0" collapsed="false">
      <c r="A216" s="15" t="n">
        <v>2023</v>
      </c>
      <c r="B216" s="19" t="s">
        <v>326</v>
      </c>
      <c r="C216" s="19" t="s">
        <v>327</v>
      </c>
      <c r="D216" s="19" t="n">
        <v>18</v>
      </c>
      <c r="E216" s="19" t="n">
        <v>9</v>
      </c>
      <c r="G216" s="19" t="n">
        <v>27</v>
      </c>
      <c r="H216" s="19" t="n">
        <v>1</v>
      </c>
      <c r="I216" s="19" t="n">
        <v>3</v>
      </c>
      <c r="K216" s="19" t="n">
        <v>4</v>
      </c>
      <c r="L216" s="19" t="n">
        <f aca="false">D216-H216</f>
        <v>17</v>
      </c>
      <c r="M216" s="19" t="n">
        <f aca="false">E216-I216</f>
        <v>6</v>
      </c>
      <c r="N216" s="19" t="n">
        <f aca="false">F216-J216</f>
        <v>0</v>
      </c>
      <c r="O216" s="19" t="n">
        <f aca="false">G216-K216</f>
        <v>23</v>
      </c>
      <c r="P216" s="40" t="n">
        <f aca="false">+O216/G216</f>
        <v>0.851851851851852</v>
      </c>
    </row>
    <row r="217" customFormat="false" ht="12.8" hidden="false" customHeight="true" outlineLevel="0" collapsed="false">
      <c r="A217" s="15" t="n">
        <v>2023</v>
      </c>
      <c r="B217" s="19" t="s">
        <v>306</v>
      </c>
      <c r="C217" s="19" t="s">
        <v>307</v>
      </c>
      <c r="D217" s="19" t="n">
        <v>12</v>
      </c>
      <c r="E217" s="19" t="n">
        <v>12</v>
      </c>
      <c r="F217" s="19" t="n">
        <v>2</v>
      </c>
      <c r="G217" s="19" t="n">
        <v>26</v>
      </c>
      <c r="H217" s="19" t="n">
        <v>2</v>
      </c>
      <c r="I217" s="19" t="n">
        <v>1</v>
      </c>
      <c r="J217" s="19" t="n">
        <v>2</v>
      </c>
      <c r="K217" s="19" t="n">
        <v>5</v>
      </c>
      <c r="L217" s="19" t="n">
        <f aca="false">D217-H217</f>
        <v>10</v>
      </c>
      <c r="M217" s="19" t="n">
        <f aca="false">E217-I217</f>
        <v>11</v>
      </c>
      <c r="N217" s="19" t="n">
        <f aca="false">F217-J217</f>
        <v>0</v>
      </c>
      <c r="O217" s="19" t="n">
        <f aca="false">G217-K217</f>
        <v>21</v>
      </c>
      <c r="P217" s="40" t="n">
        <f aca="false">+O217/G217</f>
        <v>0.807692307692308</v>
      </c>
    </row>
    <row r="218" customFormat="false" ht="12.8" hidden="false" customHeight="true" outlineLevel="0" collapsed="false">
      <c r="A218" s="15" t="n">
        <v>2023</v>
      </c>
      <c r="B218" s="19" t="s">
        <v>304</v>
      </c>
      <c r="C218" s="19" t="s">
        <v>305</v>
      </c>
      <c r="D218" s="19" t="n">
        <v>13</v>
      </c>
      <c r="E218" s="19" t="n">
        <v>4</v>
      </c>
      <c r="F218" s="19" t="n">
        <v>2</v>
      </c>
      <c r="G218" s="19" t="n">
        <v>19</v>
      </c>
      <c r="L218" s="19" t="n">
        <f aca="false">D218-H218</f>
        <v>13</v>
      </c>
      <c r="M218" s="19" t="n">
        <f aca="false">E218-I218</f>
        <v>4</v>
      </c>
      <c r="N218" s="19" t="n">
        <f aca="false">F218-J218</f>
        <v>2</v>
      </c>
      <c r="O218" s="19" t="n">
        <f aca="false">G218-K218</f>
        <v>19</v>
      </c>
      <c r="P218" s="40" t="n">
        <f aca="false">+O218/G218</f>
        <v>1</v>
      </c>
    </row>
    <row r="219" customFormat="false" ht="12.8" hidden="false" customHeight="true" outlineLevel="0" collapsed="false">
      <c r="A219" s="15" t="n">
        <v>2023</v>
      </c>
      <c r="B219" s="19" t="s">
        <v>402</v>
      </c>
      <c r="C219" s="19" t="s">
        <v>403</v>
      </c>
      <c r="D219" s="19" t="n">
        <v>13</v>
      </c>
      <c r="E219" s="19" t="n">
        <v>6</v>
      </c>
      <c r="G219" s="19" t="n">
        <v>19</v>
      </c>
      <c r="H219" s="19" t="n">
        <v>2</v>
      </c>
      <c r="K219" s="19" t="n">
        <v>2</v>
      </c>
      <c r="L219" s="19" t="n">
        <f aca="false">D219-H219</f>
        <v>11</v>
      </c>
      <c r="M219" s="19" t="n">
        <f aca="false">E219-I219</f>
        <v>6</v>
      </c>
      <c r="N219" s="19" t="n">
        <f aca="false">F219-J219</f>
        <v>0</v>
      </c>
      <c r="O219" s="19" t="n">
        <f aca="false">G219-K219</f>
        <v>17</v>
      </c>
      <c r="P219" s="40" t="n">
        <f aca="false">+O219/G219</f>
        <v>0.894736842105263</v>
      </c>
    </row>
    <row r="220" customFormat="false" ht="12.8" hidden="false" customHeight="true" outlineLevel="0" collapsed="false">
      <c r="A220" s="15" t="n">
        <v>2023</v>
      </c>
      <c r="B220" s="19" t="s">
        <v>364</v>
      </c>
      <c r="C220" s="19" t="s">
        <v>365</v>
      </c>
      <c r="D220" s="19" t="n">
        <v>17</v>
      </c>
      <c r="G220" s="19" t="n">
        <v>17</v>
      </c>
      <c r="H220" s="19" t="n">
        <v>1</v>
      </c>
      <c r="K220" s="19" t="n">
        <v>1</v>
      </c>
      <c r="L220" s="19" t="n">
        <f aca="false">D220-H220</f>
        <v>16</v>
      </c>
      <c r="M220" s="19" t="n">
        <f aca="false">E220-I220</f>
        <v>0</v>
      </c>
      <c r="N220" s="19" t="n">
        <f aca="false">F220-J220</f>
        <v>0</v>
      </c>
      <c r="O220" s="19" t="n">
        <f aca="false">G220-K220</f>
        <v>16</v>
      </c>
      <c r="P220" s="40" t="n">
        <f aca="false">+O220/G220</f>
        <v>0.941176470588235</v>
      </c>
    </row>
    <row r="221" customFormat="false" ht="12.8" hidden="false" customHeight="true" outlineLevel="0" collapsed="false">
      <c r="A221" s="15" t="n">
        <v>2023</v>
      </c>
      <c r="B221" s="19" t="s">
        <v>330</v>
      </c>
      <c r="C221" s="19" t="s">
        <v>331</v>
      </c>
      <c r="D221" s="19" t="n">
        <v>7</v>
      </c>
      <c r="E221" s="19" t="n">
        <v>9</v>
      </c>
      <c r="F221" s="19" t="n">
        <v>1</v>
      </c>
      <c r="G221" s="19" t="n">
        <v>17</v>
      </c>
      <c r="L221" s="19" t="n">
        <f aca="false">D221-H221</f>
        <v>7</v>
      </c>
      <c r="M221" s="19" t="n">
        <f aca="false">E221-I221</f>
        <v>9</v>
      </c>
      <c r="N221" s="19" t="n">
        <f aca="false">F221-J221</f>
        <v>1</v>
      </c>
      <c r="O221" s="19" t="n">
        <f aca="false">G221-K221</f>
        <v>17</v>
      </c>
      <c r="P221" s="40" t="n">
        <f aca="false">+O221/G221</f>
        <v>1</v>
      </c>
    </row>
    <row r="222" customFormat="false" ht="12.8" hidden="false" customHeight="true" outlineLevel="0" collapsed="false">
      <c r="A222" s="15" t="n">
        <v>2023</v>
      </c>
      <c r="B222" s="19" t="s">
        <v>334</v>
      </c>
      <c r="C222" s="19" t="s">
        <v>335</v>
      </c>
      <c r="D222" s="19" t="n">
        <v>11</v>
      </c>
      <c r="E222" s="19" t="n">
        <v>3</v>
      </c>
      <c r="F222" s="19" t="n">
        <v>2</v>
      </c>
      <c r="G222" s="19" t="n">
        <v>16</v>
      </c>
      <c r="H222" s="19" t="n">
        <v>6</v>
      </c>
      <c r="I222" s="19" t="n">
        <v>3</v>
      </c>
      <c r="J222" s="19" t="n">
        <v>2</v>
      </c>
      <c r="K222" s="19" t="n">
        <v>11</v>
      </c>
      <c r="L222" s="19" t="n">
        <f aca="false">D222-H222</f>
        <v>5</v>
      </c>
      <c r="M222" s="19" t="n">
        <f aca="false">E222-I222</f>
        <v>0</v>
      </c>
      <c r="N222" s="19" t="n">
        <f aca="false">F222-J222</f>
        <v>0</v>
      </c>
      <c r="O222" s="19" t="n">
        <f aca="false">G222-K222</f>
        <v>5</v>
      </c>
      <c r="P222" s="40" t="n">
        <f aca="false">+O222/G222</f>
        <v>0.3125</v>
      </c>
    </row>
    <row r="223" customFormat="false" ht="12.8" hidden="false" customHeight="true" outlineLevel="0" collapsed="false">
      <c r="A223" s="15" t="n">
        <v>2023</v>
      </c>
      <c r="B223" s="19" t="s">
        <v>428</v>
      </c>
      <c r="C223" s="19" t="s">
        <v>429</v>
      </c>
      <c r="D223" s="19" t="n">
        <v>14</v>
      </c>
      <c r="E223" s="19" t="n">
        <v>1</v>
      </c>
      <c r="F223" s="19" t="n">
        <v>1</v>
      </c>
      <c r="G223" s="19" t="n">
        <v>16</v>
      </c>
      <c r="H223" s="19" t="n">
        <v>3</v>
      </c>
      <c r="I223" s="19" t="n">
        <v>1</v>
      </c>
      <c r="K223" s="19" t="n">
        <v>4</v>
      </c>
      <c r="L223" s="19" t="n">
        <f aca="false">D223-H223</f>
        <v>11</v>
      </c>
      <c r="M223" s="19" t="n">
        <f aca="false">E223-I223</f>
        <v>0</v>
      </c>
      <c r="N223" s="19" t="n">
        <f aca="false">F223-J223</f>
        <v>1</v>
      </c>
      <c r="O223" s="19" t="n">
        <f aca="false">G223-K223</f>
        <v>12</v>
      </c>
      <c r="P223" s="40" t="n">
        <f aca="false">+O223/G223</f>
        <v>0.75</v>
      </c>
    </row>
    <row r="224" customFormat="false" ht="12.8" hidden="false" customHeight="true" outlineLevel="0" collapsed="false">
      <c r="A224" s="15" t="n">
        <v>2023</v>
      </c>
      <c r="B224" s="19" t="s">
        <v>352</v>
      </c>
      <c r="C224" s="19" t="s">
        <v>353</v>
      </c>
      <c r="D224" s="19" t="n">
        <v>9</v>
      </c>
      <c r="E224" s="19" t="n">
        <v>6</v>
      </c>
      <c r="G224" s="19" t="n">
        <v>15</v>
      </c>
      <c r="H224" s="19" t="n">
        <v>3</v>
      </c>
      <c r="I224" s="19" t="n">
        <v>3</v>
      </c>
      <c r="K224" s="19" t="n">
        <v>6</v>
      </c>
      <c r="L224" s="19" t="n">
        <f aca="false">D224-H224</f>
        <v>6</v>
      </c>
      <c r="M224" s="19" t="n">
        <f aca="false">E224-I224</f>
        <v>3</v>
      </c>
      <c r="N224" s="19" t="n">
        <f aca="false">F224-J224</f>
        <v>0</v>
      </c>
      <c r="O224" s="19" t="n">
        <f aca="false">G224-K224</f>
        <v>9</v>
      </c>
      <c r="P224" s="40" t="n">
        <f aca="false">+O224/G224</f>
        <v>0.6</v>
      </c>
    </row>
    <row r="225" customFormat="false" ht="12.8" hidden="false" customHeight="true" outlineLevel="0" collapsed="false">
      <c r="A225" s="15" t="n">
        <v>2023</v>
      </c>
      <c r="B225" s="19" t="s">
        <v>314</v>
      </c>
      <c r="C225" s="19" t="s">
        <v>315</v>
      </c>
      <c r="D225" s="19" t="n">
        <v>9</v>
      </c>
      <c r="E225" s="19" t="n">
        <v>6</v>
      </c>
      <c r="G225" s="19" t="n">
        <v>15</v>
      </c>
      <c r="H225" s="19" t="n">
        <v>3</v>
      </c>
      <c r="K225" s="19" t="n">
        <v>3</v>
      </c>
      <c r="L225" s="19" t="n">
        <f aca="false">D225-H225</f>
        <v>6</v>
      </c>
      <c r="M225" s="19" t="n">
        <f aca="false">E225-I225</f>
        <v>6</v>
      </c>
      <c r="N225" s="19" t="n">
        <f aca="false">F225-J225</f>
        <v>0</v>
      </c>
      <c r="O225" s="19" t="n">
        <f aca="false">G225-K225</f>
        <v>12</v>
      </c>
      <c r="P225" s="40" t="n">
        <f aca="false">+O225/G225</f>
        <v>0.8</v>
      </c>
    </row>
    <row r="226" customFormat="false" ht="12.8" hidden="false" customHeight="true" outlineLevel="0" collapsed="false">
      <c r="A226" s="15" t="n">
        <v>2023</v>
      </c>
      <c r="B226" s="19" t="s">
        <v>324</v>
      </c>
      <c r="C226" s="19" t="s">
        <v>325</v>
      </c>
      <c r="D226" s="19" t="n">
        <v>7</v>
      </c>
      <c r="E226" s="19" t="n">
        <v>2</v>
      </c>
      <c r="F226" s="19" t="n">
        <v>2</v>
      </c>
      <c r="G226" s="19" t="n">
        <v>11</v>
      </c>
      <c r="H226" s="19" t="n">
        <v>6</v>
      </c>
      <c r="I226" s="19" t="n">
        <v>2</v>
      </c>
      <c r="J226" s="19" t="n">
        <v>1</v>
      </c>
      <c r="K226" s="19" t="n">
        <v>9</v>
      </c>
      <c r="L226" s="19" t="n">
        <f aca="false">D226-H226</f>
        <v>1</v>
      </c>
      <c r="M226" s="19" t="n">
        <f aca="false">E226-I226</f>
        <v>0</v>
      </c>
      <c r="N226" s="19" t="n">
        <f aca="false">F226-J226</f>
        <v>1</v>
      </c>
      <c r="O226" s="19" t="n">
        <f aca="false">G226-K226</f>
        <v>2</v>
      </c>
      <c r="P226" s="40" t="n">
        <f aca="false">+O226/G226</f>
        <v>0.181818181818182</v>
      </c>
    </row>
    <row r="227" customFormat="false" ht="12.8" hidden="false" customHeight="true" outlineLevel="0" collapsed="false">
      <c r="A227" s="15" t="n">
        <v>2023</v>
      </c>
      <c r="B227" s="19" t="s">
        <v>342</v>
      </c>
      <c r="C227" s="19" t="s">
        <v>343</v>
      </c>
      <c r="D227" s="19" t="n">
        <v>6</v>
      </c>
      <c r="E227" s="19" t="n">
        <v>4</v>
      </c>
      <c r="G227" s="19" t="n">
        <v>10</v>
      </c>
      <c r="H227" s="19" t="n">
        <v>1</v>
      </c>
      <c r="I227" s="19" t="n">
        <v>1</v>
      </c>
      <c r="K227" s="19" t="n">
        <v>2</v>
      </c>
      <c r="L227" s="19" t="n">
        <f aca="false">D227-H227</f>
        <v>5</v>
      </c>
      <c r="M227" s="19" t="n">
        <f aca="false">E227-I227</f>
        <v>3</v>
      </c>
      <c r="N227" s="19" t="n">
        <f aca="false">F227-J227</f>
        <v>0</v>
      </c>
      <c r="O227" s="19" t="n">
        <f aca="false">G227-K227</f>
        <v>8</v>
      </c>
      <c r="P227" s="40" t="n">
        <f aca="false">+O227/G227</f>
        <v>0.8</v>
      </c>
    </row>
    <row r="228" customFormat="false" ht="12.8" hidden="false" customHeight="true" outlineLevel="0" collapsed="false">
      <c r="A228" s="15" t="n">
        <v>2023</v>
      </c>
      <c r="B228" s="19" t="s">
        <v>430</v>
      </c>
      <c r="C228" s="19" t="s">
        <v>431</v>
      </c>
      <c r="D228" s="19" t="n">
        <v>6</v>
      </c>
      <c r="E228" s="19" t="n">
        <v>4</v>
      </c>
      <c r="G228" s="19" t="n">
        <v>10</v>
      </c>
      <c r="L228" s="19" t="n">
        <f aca="false">D228-H228</f>
        <v>6</v>
      </c>
      <c r="M228" s="19" t="n">
        <f aca="false">E228-I228</f>
        <v>4</v>
      </c>
      <c r="N228" s="19" t="n">
        <f aca="false">F228-J228</f>
        <v>0</v>
      </c>
      <c r="O228" s="19" t="n">
        <f aca="false">G228-K228</f>
        <v>10</v>
      </c>
      <c r="P228" s="40" t="n">
        <f aca="false">+O228/G228</f>
        <v>1</v>
      </c>
    </row>
    <row r="229" customFormat="false" ht="12.8" hidden="false" customHeight="true" outlineLevel="0" collapsed="false">
      <c r="A229" s="15" t="n">
        <v>2023</v>
      </c>
      <c r="B229" s="19" t="s">
        <v>344</v>
      </c>
      <c r="C229" s="19" t="s">
        <v>345</v>
      </c>
      <c r="D229" s="19" t="n">
        <v>7</v>
      </c>
      <c r="E229" s="19" t="n">
        <v>3</v>
      </c>
      <c r="G229" s="19" t="n">
        <v>10</v>
      </c>
      <c r="H229" s="19" t="n">
        <v>2</v>
      </c>
      <c r="I229" s="19" t="n">
        <v>2</v>
      </c>
      <c r="K229" s="19" t="n">
        <v>4</v>
      </c>
      <c r="L229" s="19" t="n">
        <f aca="false">D229-H229</f>
        <v>5</v>
      </c>
      <c r="M229" s="19" t="n">
        <f aca="false">E229-I229</f>
        <v>1</v>
      </c>
      <c r="N229" s="19" t="n">
        <f aca="false">F229-J229</f>
        <v>0</v>
      </c>
      <c r="O229" s="19" t="n">
        <f aca="false">G229-K229</f>
        <v>6</v>
      </c>
      <c r="P229" s="40" t="n">
        <f aca="false">+O229/G229</f>
        <v>0.6</v>
      </c>
    </row>
    <row r="230" customFormat="false" ht="12.8" hidden="false" customHeight="true" outlineLevel="0" collapsed="false">
      <c r="A230" s="15" t="n">
        <v>2023</v>
      </c>
      <c r="B230" s="19" t="s">
        <v>328</v>
      </c>
      <c r="C230" s="19" t="s">
        <v>329</v>
      </c>
      <c r="D230" s="19" t="n">
        <v>4</v>
      </c>
      <c r="E230" s="19" t="n">
        <v>5</v>
      </c>
      <c r="G230" s="19" t="n">
        <v>9</v>
      </c>
      <c r="H230" s="19" t="n">
        <v>3</v>
      </c>
      <c r="I230" s="19" t="n">
        <v>2</v>
      </c>
      <c r="K230" s="19" t="n">
        <v>5</v>
      </c>
      <c r="L230" s="19" t="n">
        <f aca="false">D230-H230</f>
        <v>1</v>
      </c>
      <c r="M230" s="19" t="n">
        <f aca="false">E230-I230</f>
        <v>3</v>
      </c>
      <c r="N230" s="19" t="n">
        <f aca="false">F230-J230</f>
        <v>0</v>
      </c>
      <c r="O230" s="19" t="n">
        <f aca="false">G230-K230</f>
        <v>4</v>
      </c>
      <c r="P230" s="40" t="n">
        <f aca="false">+O230/G230</f>
        <v>0.444444444444444</v>
      </c>
    </row>
    <row r="231" customFormat="false" ht="12.8" hidden="false" customHeight="true" outlineLevel="0" collapsed="false">
      <c r="A231" s="15" t="n">
        <v>2023</v>
      </c>
      <c r="B231" s="19" t="s">
        <v>362</v>
      </c>
      <c r="C231" s="19" t="s">
        <v>363</v>
      </c>
      <c r="D231" s="19" t="n">
        <v>4</v>
      </c>
      <c r="E231" s="19" t="n">
        <v>4</v>
      </c>
      <c r="G231" s="19" t="n">
        <v>8</v>
      </c>
      <c r="L231" s="19" t="n">
        <f aca="false">D231-H231</f>
        <v>4</v>
      </c>
      <c r="M231" s="19" t="n">
        <f aca="false">E231-I231</f>
        <v>4</v>
      </c>
      <c r="N231" s="19" t="n">
        <f aca="false">F231-J231</f>
        <v>0</v>
      </c>
      <c r="O231" s="19" t="n">
        <f aca="false">G231-K231</f>
        <v>8</v>
      </c>
      <c r="P231" s="40" t="n">
        <f aca="false">+O231/G231</f>
        <v>1</v>
      </c>
    </row>
    <row r="232" customFormat="false" ht="12.8" hidden="false" customHeight="true" outlineLevel="0" collapsed="false">
      <c r="A232" s="15" t="n">
        <v>2023</v>
      </c>
      <c r="B232" s="19" t="s">
        <v>350</v>
      </c>
      <c r="C232" s="19" t="s">
        <v>351</v>
      </c>
      <c r="D232" s="19" t="n">
        <v>6</v>
      </c>
      <c r="E232" s="19" t="n">
        <v>1</v>
      </c>
      <c r="G232" s="19" t="n">
        <v>7</v>
      </c>
      <c r="L232" s="19" t="n">
        <f aca="false">D232-H232</f>
        <v>6</v>
      </c>
      <c r="M232" s="19" t="n">
        <f aca="false">E232-I232</f>
        <v>1</v>
      </c>
      <c r="N232" s="19" t="n">
        <f aca="false">F232-J232</f>
        <v>0</v>
      </c>
      <c r="O232" s="19" t="n">
        <f aca="false">G232-K232</f>
        <v>7</v>
      </c>
      <c r="P232" s="40" t="n">
        <f aca="false">+O232/G232</f>
        <v>1</v>
      </c>
    </row>
    <row r="233" customFormat="false" ht="12.8" hidden="false" customHeight="true" outlineLevel="0" collapsed="false">
      <c r="A233" s="15" t="n">
        <v>2023</v>
      </c>
      <c r="B233" s="19" t="s">
        <v>300</v>
      </c>
      <c r="C233" s="19" t="s">
        <v>301</v>
      </c>
      <c r="D233" s="19" t="n">
        <v>6</v>
      </c>
      <c r="E233" s="19" t="n">
        <v>1</v>
      </c>
      <c r="G233" s="19" t="n">
        <v>7</v>
      </c>
      <c r="L233" s="19" t="n">
        <f aca="false">D233-H233</f>
        <v>6</v>
      </c>
      <c r="M233" s="19" t="n">
        <f aca="false">E233-I233</f>
        <v>1</v>
      </c>
      <c r="N233" s="19" t="n">
        <f aca="false">F233-J233</f>
        <v>0</v>
      </c>
      <c r="O233" s="19" t="n">
        <f aca="false">G233-K233</f>
        <v>7</v>
      </c>
      <c r="P233" s="40" t="n">
        <f aca="false">+O233/G233</f>
        <v>1</v>
      </c>
    </row>
    <row r="234" customFormat="false" ht="12.8" hidden="false" customHeight="true" outlineLevel="0" collapsed="false">
      <c r="A234" s="15" t="n">
        <v>2023</v>
      </c>
      <c r="B234" s="19" t="s">
        <v>384</v>
      </c>
      <c r="C234" s="19" t="s">
        <v>385</v>
      </c>
      <c r="D234" s="19" t="n">
        <v>2</v>
      </c>
      <c r="E234" s="19" t="n">
        <v>4</v>
      </c>
      <c r="F234" s="19" t="n">
        <v>1</v>
      </c>
      <c r="G234" s="19" t="n">
        <v>7</v>
      </c>
      <c r="I234" s="19" t="n">
        <v>2</v>
      </c>
      <c r="J234" s="19" t="n">
        <v>1</v>
      </c>
      <c r="K234" s="19" t="n">
        <v>3</v>
      </c>
      <c r="L234" s="19" t="n">
        <f aca="false">D234-H234</f>
        <v>2</v>
      </c>
      <c r="M234" s="19" t="n">
        <f aca="false">E234-I234</f>
        <v>2</v>
      </c>
      <c r="N234" s="19" t="n">
        <f aca="false">F234-J234</f>
        <v>0</v>
      </c>
      <c r="O234" s="19" t="n">
        <f aca="false">G234-K234</f>
        <v>4</v>
      </c>
      <c r="P234" s="40" t="n">
        <f aca="false">+O234/G234</f>
        <v>0.571428571428571</v>
      </c>
    </row>
    <row r="235" customFormat="false" ht="12.8" hidden="false" customHeight="true" outlineLevel="0" collapsed="false">
      <c r="A235" s="15" t="n">
        <v>2023</v>
      </c>
      <c r="B235" s="19" t="s">
        <v>358</v>
      </c>
      <c r="C235" s="19" t="s">
        <v>359</v>
      </c>
      <c r="D235" s="19" t="n">
        <v>3</v>
      </c>
      <c r="E235" s="19" t="n">
        <v>4</v>
      </c>
      <c r="G235" s="19" t="n">
        <v>7</v>
      </c>
      <c r="I235" s="19" t="n">
        <v>1</v>
      </c>
      <c r="K235" s="19" t="n">
        <v>1</v>
      </c>
      <c r="L235" s="19" t="n">
        <f aca="false">D235-H235</f>
        <v>3</v>
      </c>
      <c r="M235" s="19" t="n">
        <f aca="false">E235-I235</f>
        <v>3</v>
      </c>
      <c r="N235" s="19" t="n">
        <f aca="false">F235-J235</f>
        <v>0</v>
      </c>
      <c r="O235" s="19" t="n">
        <f aca="false">G235-K235</f>
        <v>6</v>
      </c>
      <c r="P235" s="40" t="n">
        <f aca="false">+O235/G235</f>
        <v>0.857142857142857</v>
      </c>
    </row>
    <row r="236" customFormat="false" ht="12.8" hidden="false" customHeight="true" outlineLevel="0" collapsed="false">
      <c r="A236" s="15" t="n">
        <v>2023</v>
      </c>
      <c r="B236" s="19" t="s">
        <v>354</v>
      </c>
      <c r="C236" s="19" t="s">
        <v>355</v>
      </c>
      <c r="D236" s="19" t="n">
        <v>5</v>
      </c>
      <c r="F236" s="19" t="n">
        <v>1</v>
      </c>
      <c r="G236" s="19" t="n">
        <v>6</v>
      </c>
      <c r="H236" s="19" t="n">
        <v>3</v>
      </c>
      <c r="K236" s="19" t="n">
        <v>3</v>
      </c>
      <c r="L236" s="19" t="n">
        <f aca="false">D236-H236</f>
        <v>2</v>
      </c>
      <c r="M236" s="19" t="n">
        <f aca="false">E236-I236</f>
        <v>0</v>
      </c>
      <c r="N236" s="19" t="n">
        <f aca="false">F236-J236</f>
        <v>1</v>
      </c>
      <c r="O236" s="19" t="n">
        <f aca="false">G236-K236</f>
        <v>3</v>
      </c>
      <c r="P236" s="40" t="n">
        <f aca="false">+O236/G236</f>
        <v>0.5</v>
      </c>
    </row>
    <row r="237" customFormat="false" ht="12.8" hidden="false" customHeight="true" outlineLevel="0" collapsed="false">
      <c r="A237" s="15" t="n">
        <v>2023</v>
      </c>
      <c r="B237" s="19" t="s">
        <v>346</v>
      </c>
      <c r="C237" s="19" t="s">
        <v>347</v>
      </c>
      <c r="D237" s="19" t="n">
        <v>2</v>
      </c>
      <c r="E237" s="19" t="n">
        <v>4</v>
      </c>
      <c r="G237" s="19" t="n">
        <v>6</v>
      </c>
      <c r="H237" s="19" t="n">
        <v>2</v>
      </c>
      <c r="K237" s="19" t="n">
        <v>2</v>
      </c>
      <c r="L237" s="19" t="n">
        <f aca="false">D237-H237</f>
        <v>0</v>
      </c>
      <c r="M237" s="19" t="n">
        <f aca="false">E237-I237</f>
        <v>4</v>
      </c>
      <c r="N237" s="19" t="n">
        <f aca="false">F237-J237</f>
        <v>0</v>
      </c>
      <c r="O237" s="19" t="n">
        <f aca="false">G237-K237</f>
        <v>4</v>
      </c>
      <c r="P237" s="40" t="n">
        <f aca="false">+O237/G237</f>
        <v>0.666666666666667</v>
      </c>
    </row>
    <row r="238" customFormat="false" ht="12.8" hidden="false" customHeight="true" outlineLevel="0" collapsed="false">
      <c r="A238" s="15" t="n">
        <v>2023</v>
      </c>
      <c r="B238" s="19" t="s">
        <v>332</v>
      </c>
      <c r="C238" s="19" t="s">
        <v>333</v>
      </c>
      <c r="D238" s="19" t="n">
        <v>4</v>
      </c>
      <c r="E238" s="19" t="n">
        <v>2</v>
      </c>
      <c r="G238" s="19" t="n">
        <v>6</v>
      </c>
      <c r="H238" s="19" t="n">
        <v>1</v>
      </c>
      <c r="K238" s="19" t="n">
        <v>1</v>
      </c>
      <c r="L238" s="19" t="n">
        <f aca="false">D238-H238</f>
        <v>3</v>
      </c>
      <c r="M238" s="19" t="n">
        <f aca="false">E238-I238</f>
        <v>2</v>
      </c>
      <c r="N238" s="19" t="n">
        <f aca="false">F238-J238</f>
        <v>0</v>
      </c>
      <c r="O238" s="19" t="n">
        <f aca="false">G238-K238</f>
        <v>5</v>
      </c>
      <c r="P238" s="40" t="n">
        <f aca="false">+O238/G238</f>
        <v>0.833333333333333</v>
      </c>
    </row>
    <row r="239" customFormat="false" ht="12.8" hidden="false" customHeight="true" outlineLevel="0" collapsed="false">
      <c r="A239" s="15" t="n">
        <v>2023</v>
      </c>
      <c r="B239" s="41" t="s">
        <v>370</v>
      </c>
      <c r="C239" s="19" t="s">
        <v>371</v>
      </c>
      <c r="D239" s="41" t="s">
        <v>432</v>
      </c>
      <c r="E239" s="41" t="n">
        <v>6</v>
      </c>
      <c r="F239" s="41" t="s">
        <v>432</v>
      </c>
      <c r="G239" s="41" t="n">
        <v>6</v>
      </c>
      <c r="H239" s="41" t="s">
        <v>432</v>
      </c>
      <c r="I239" s="41" t="s">
        <v>432</v>
      </c>
      <c r="J239" s="41" t="s">
        <v>432</v>
      </c>
      <c r="K239" s="41" t="s">
        <v>432</v>
      </c>
      <c r="L239" s="41"/>
      <c r="M239" s="41"/>
      <c r="N239" s="41"/>
      <c r="O239" s="41"/>
      <c r="P239" s="41"/>
    </row>
    <row r="240" customFormat="false" ht="12.8" hidden="false" customHeight="true" outlineLevel="0" collapsed="false">
      <c r="A240" s="15" t="n">
        <v>2023</v>
      </c>
      <c r="B240" s="19" t="s">
        <v>338</v>
      </c>
      <c r="C240" s="19" t="s">
        <v>339</v>
      </c>
      <c r="D240" s="19" t="n">
        <v>5</v>
      </c>
      <c r="E240" s="19" t="n">
        <v>1</v>
      </c>
      <c r="G240" s="19" t="n">
        <v>6</v>
      </c>
      <c r="H240" s="19" t="n">
        <v>3</v>
      </c>
      <c r="I240" s="19" t="n">
        <v>1</v>
      </c>
      <c r="K240" s="19" t="n">
        <v>4</v>
      </c>
      <c r="L240" s="19" t="n">
        <f aca="false">D240-H240</f>
        <v>2</v>
      </c>
      <c r="M240" s="19" t="n">
        <f aca="false">E240-I240</f>
        <v>0</v>
      </c>
      <c r="N240" s="19" t="n">
        <f aca="false">F240-J240</f>
        <v>0</v>
      </c>
      <c r="O240" s="19" t="n">
        <f aca="false">G240-K240</f>
        <v>2</v>
      </c>
      <c r="P240" s="40" t="n">
        <f aca="false">+O240/G240</f>
        <v>0.333333333333333</v>
      </c>
    </row>
    <row r="241" customFormat="false" ht="12.8" hidden="false" customHeight="true" outlineLevel="0" collapsed="false">
      <c r="A241" s="15" t="n">
        <v>2023</v>
      </c>
      <c r="B241" s="19" t="s">
        <v>388</v>
      </c>
      <c r="C241" s="19" t="s">
        <v>389</v>
      </c>
      <c r="D241" s="19" t="n">
        <v>4</v>
      </c>
      <c r="G241" s="19" t="n">
        <v>4</v>
      </c>
      <c r="H241" s="19" t="n">
        <v>1</v>
      </c>
      <c r="K241" s="19" t="n">
        <v>1</v>
      </c>
      <c r="L241" s="19" t="n">
        <f aca="false">D241-H241</f>
        <v>3</v>
      </c>
      <c r="M241" s="19" t="n">
        <f aca="false">E241-I241</f>
        <v>0</v>
      </c>
      <c r="N241" s="19" t="n">
        <f aca="false">F241-J241</f>
        <v>0</v>
      </c>
      <c r="O241" s="19" t="n">
        <f aca="false">G241-K241</f>
        <v>3</v>
      </c>
      <c r="P241" s="40" t="n">
        <f aca="false">+O241/G241</f>
        <v>0.75</v>
      </c>
    </row>
    <row r="242" customFormat="false" ht="12.8" hidden="false" customHeight="true" outlineLevel="0" collapsed="false">
      <c r="A242" s="15" t="n">
        <v>2023</v>
      </c>
      <c r="B242" s="19" t="s">
        <v>406</v>
      </c>
      <c r="C242" s="19" t="s">
        <v>407</v>
      </c>
      <c r="D242" s="19" t="n">
        <v>4</v>
      </c>
      <c r="G242" s="19" t="n">
        <v>4</v>
      </c>
      <c r="L242" s="19" t="n">
        <f aca="false">D242-H242</f>
        <v>4</v>
      </c>
      <c r="M242" s="19" t="n">
        <f aca="false">E242-I242</f>
        <v>0</v>
      </c>
      <c r="N242" s="19" t="n">
        <f aca="false">F242-J242</f>
        <v>0</v>
      </c>
      <c r="O242" s="19" t="n">
        <f aca="false">G242-K242</f>
        <v>4</v>
      </c>
      <c r="P242" s="40" t="n">
        <f aca="false">+O242/G242</f>
        <v>1</v>
      </c>
    </row>
    <row r="243" customFormat="false" ht="12.8" hidden="false" customHeight="true" outlineLevel="0" collapsed="false">
      <c r="A243" s="15" t="n">
        <v>2023</v>
      </c>
      <c r="B243" s="41" t="s">
        <v>398</v>
      </c>
      <c r="C243" s="19" t="s">
        <v>399</v>
      </c>
      <c r="D243" s="41" t="s">
        <v>432</v>
      </c>
      <c r="E243" s="41" t="n">
        <v>3</v>
      </c>
      <c r="F243" s="41" t="s">
        <v>432</v>
      </c>
      <c r="G243" s="41" t="n">
        <v>3</v>
      </c>
      <c r="H243" s="41" t="s">
        <v>432</v>
      </c>
      <c r="I243" s="41" t="s">
        <v>432</v>
      </c>
      <c r="J243" s="41" t="s">
        <v>432</v>
      </c>
      <c r="K243" s="41" t="s">
        <v>432</v>
      </c>
      <c r="L243" s="41"/>
      <c r="M243" s="41"/>
      <c r="N243" s="41"/>
      <c r="O243" s="41"/>
      <c r="P243" s="41"/>
    </row>
    <row r="244" customFormat="false" ht="12.8" hidden="false" customHeight="true" outlineLevel="0" collapsed="false">
      <c r="A244" s="15" t="n">
        <v>2023</v>
      </c>
      <c r="B244" s="19" t="s">
        <v>374</v>
      </c>
      <c r="C244" s="19" t="s">
        <v>375</v>
      </c>
      <c r="D244" s="19" t="n">
        <v>1</v>
      </c>
      <c r="E244" s="19" t="n">
        <v>2</v>
      </c>
      <c r="G244" s="19" t="n">
        <v>3</v>
      </c>
      <c r="H244" s="19" t="n">
        <v>1</v>
      </c>
      <c r="K244" s="19" t="n">
        <v>1</v>
      </c>
      <c r="L244" s="19" t="n">
        <f aca="false">D244-H244</f>
        <v>0</v>
      </c>
      <c r="M244" s="19" t="n">
        <f aca="false">E244-I244</f>
        <v>2</v>
      </c>
      <c r="N244" s="19" t="n">
        <f aca="false">F244-J244</f>
        <v>0</v>
      </c>
      <c r="O244" s="19" t="n">
        <f aca="false">G244-K244</f>
        <v>2</v>
      </c>
      <c r="P244" s="40" t="n">
        <f aca="false">+O244/G244</f>
        <v>0.666666666666667</v>
      </c>
    </row>
    <row r="245" customFormat="false" ht="12.8" hidden="false" customHeight="true" outlineLevel="0" collapsed="false">
      <c r="A245" s="15" t="n">
        <v>2023</v>
      </c>
      <c r="B245" s="19" t="s">
        <v>433</v>
      </c>
      <c r="C245" s="19" t="s">
        <v>434</v>
      </c>
      <c r="D245" s="19" t="n">
        <v>3</v>
      </c>
      <c r="G245" s="19" t="n">
        <v>3</v>
      </c>
      <c r="H245" s="19" t="n">
        <v>1</v>
      </c>
      <c r="K245" s="19" t="n">
        <v>1</v>
      </c>
      <c r="L245" s="19" t="n">
        <f aca="false">D245-H245</f>
        <v>2</v>
      </c>
      <c r="M245" s="19" t="n">
        <f aca="false">E245-I245</f>
        <v>0</v>
      </c>
      <c r="N245" s="19" t="n">
        <f aca="false">F245-J245</f>
        <v>0</v>
      </c>
      <c r="O245" s="19" t="n">
        <f aca="false">G245-K245</f>
        <v>2</v>
      </c>
      <c r="P245" s="40" t="n">
        <f aca="false">+O245/G245</f>
        <v>0.666666666666667</v>
      </c>
    </row>
    <row r="246" customFormat="false" ht="12.8" hidden="false" customHeight="true" outlineLevel="0" collapsed="false">
      <c r="A246" s="15" t="n">
        <v>2023</v>
      </c>
      <c r="B246" s="19" t="s">
        <v>366</v>
      </c>
      <c r="C246" s="19" t="s">
        <v>367</v>
      </c>
      <c r="D246" s="19" t="n">
        <v>2</v>
      </c>
      <c r="E246" s="19" t="n">
        <v>1</v>
      </c>
      <c r="G246" s="19" t="n">
        <v>3</v>
      </c>
      <c r="H246" s="19" t="n">
        <v>2</v>
      </c>
      <c r="I246" s="19" t="n">
        <v>1</v>
      </c>
      <c r="K246" s="19" t="n">
        <v>3</v>
      </c>
      <c r="L246" s="19" t="n">
        <f aca="false">D246-H246</f>
        <v>0</v>
      </c>
      <c r="M246" s="19" t="n">
        <f aca="false">E246-I246</f>
        <v>0</v>
      </c>
      <c r="N246" s="19" t="n">
        <f aca="false">F246-J246</f>
        <v>0</v>
      </c>
      <c r="O246" s="19" t="n">
        <f aca="false">G246-K246</f>
        <v>0</v>
      </c>
      <c r="P246" s="40" t="n">
        <f aca="false">+O246/G246</f>
        <v>0</v>
      </c>
    </row>
    <row r="247" customFormat="false" ht="12.8" hidden="false" customHeight="true" outlineLevel="0" collapsed="false">
      <c r="A247" s="15" t="n">
        <v>2023</v>
      </c>
      <c r="B247" s="19" t="s">
        <v>400</v>
      </c>
      <c r="C247" s="19" t="s">
        <v>401</v>
      </c>
      <c r="D247" s="19" t="n">
        <v>2</v>
      </c>
      <c r="E247" s="19" t="n">
        <v>1</v>
      </c>
      <c r="G247" s="19" t="n">
        <v>3</v>
      </c>
      <c r="H247" s="19" t="n">
        <v>2</v>
      </c>
      <c r="K247" s="19" t="n">
        <v>2</v>
      </c>
      <c r="L247" s="19" t="n">
        <f aca="false">D247-H247</f>
        <v>0</v>
      </c>
      <c r="M247" s="19" t="n">
        <f aca="false">E247-I247</f>
        <v>1</v>
      </c>
      <c r="N247" s="19" t="n">
        <f aca="false">F247-J247</f>
        <v>0</v>
      </c>
      <c r="O247" s="19" t="n">
        <f aca="false">G247-K247</f>
        <v>1</v>
      </c>
      <c r="P247" s="40" t="n">
        <f aca="false">+O247/G247</f>
        <v>0.333333333333333</v>
      </c>
    </row>
    <row r="248" customFormat="false" ht="12.8" hidden="false" customHeight="true" outlineLevel="0" collapsed="false">
      <c r="A248" s="15" t="n">
        <v>2023</v>
      </c>
      <c r="B248" s="19" t="s">
        <v>422</v>
      </c>
      <c r="C248" s="19" t="s">
        <v>423</v>
      </c>
      <c r="D248" s="19" t="n">
        <v>3</v>
      </c>
      <c r="G248" s="19" t="n">
        <v>3</v>
      </c>
      <c r="L248" s="19" t="n">
        <f aca="false">D248-H248</f>
        <v>3</v>
      </c>
      <c r="M248" s="19" t="n">
        <f aca="false">E248-I248</f>
        <v>0</v>
      </c>
      <c r="N248" s="19" t="n">
        <f aca="false">F248-J248</f>
        <v>0</v>
      </c>
      <c r="O248" s="19" t="n">
        <f aca="false">G248-K248</f>
        <v>3</v>
      </c>
      <c r="P248" s="40" t="n">
        <f aca="false">+O248/G248</f>
        <v>1</v>
      </c>
    </row>
    <row r="249" customFormat="false" ht="12.8" hidden="false" customHeight="true" outlineLevel="0" collapsed="false">
      <c r="A249" s="15" t="n">
        <v>2023</v>
      </c>
      <c r="B249" s="19" t="s">
        <v>435</v>
      </c>
      <c r="C249" s="19" t="s">
        <v>436</v>
      </c>
      <c r="D249" s="19" t="n">
        <v>3</v>
      </c>
      <c r="G249" s="19" t="n">
        <v>3</v>
      </c>
      <c r="H249" s="19" t="n">
        <v>2</v>
      </c>
      <c r="K249" s="19" t="n">
        <v>2</v>
      </c>
      <c r="L249" s="19" t="n">
        <f aca="false">D249-H249</f>
        <v>1</v>
      </c>
      <c r="M249" s="19" t="n">
        <f aca="false">E249-I249</f>
        <v>0</v>
      </c>
      <c r="N249" s="19" t="n">
        <f aca="false">F249-J249</f>
        <v>0</v>
      </c>
      <c r="O249" s="19" t="n">
        <f aca="false">G249-K249</f>
        <v>1</v>
      </c>
      <c r="P249" s="40" t="n">
        <f aca="false">+O249/G249</f>
        <v>0.333333333333333</v>
      </c>
    </row>
    <row r="250" customFormat="false" ht="12.8" hidden="false" customHeight="true" outlineLevel="0" collapsed="false">
      <c r="A250" s="15" t="n">
        <v>2023</v>
      </c>
      <c r="B250" s="19" t="s">
        <v>386</v>
      </c>
      <c r="C250" s="19" t="s">
        <v>387</v>
      </c>
      <c r="D250" s="19" t="n">
        <v>3</v>
      </c>
      <c r="G250" s="19" t="n">
        <v>3</v>
      </c>
      <c r="H250" s="19" t="n">
        <v>3</v>
      </c>
      <c r="K250" s="19" t="n">
        <v>3</v>
      </c>
      <c r="L250" s="19" t="n">
        <f aca="false">D250-H250</f>
        <v>0</v>
      </c>
      <c r="M250" s="19" t="n">
        <f aca="false">E250-I250</f>
        <v>0</v>
      </c>
      <c r="N250" s="19" t="n">
        <f aca="false">F250-J250</f>
        <v>0</v>
      </c>
      <c r="O250" s="19" t="n">
        <f aca="false">G250-K250</f>
        <v>0</v>
      </c>
      <c r="P250" s="40" t="n">
        <f aca="false">+O250/G250</f>
        <v>0</v>
      </c>
    </row>
    <row r="251" customFormat="false" ht="12.8" hidden="false" customHeight="true" outlineLevel="0" collapsed="false">
      <c r="A251" s="15" t="n">
        <v>2023</v>
      </c>
      <c r="B251" s="41" t="s">
        <v>437</v>
      </c>
      <c r="C251" s="19" t="s">
        <v>438</v>
      </c>
      <c r="D251" s="41" t="s">
        <v>432</v>
      </c>
      <c r="E251" s="41" t="n">
        <v>2</v>
      </c>
      <c r="F251" s="41" t="s">
        <v>432</v>
      </c>
      <c r="G251" s="41" t="n">
        <v>2</v>
      </c>
      <c r="H251" s="41" t="s">
        <v>432</v>
      </c>
      <c r="I251" s="41" t="s">
        <v>432</v>
      </c>
      <c r="J251" s="41" t="s">
        <v>432</v>
      </c>
      <c r="K251" s="41" t="s">
        <v>432</v>
      </c>
      <c r="L251" s="41"/>
      <c r="M251" s="41"/>
      <c r="N251" s="41"/>
      <c r="O251" s="41"/>
      <c r="P251" s="41"/>
    </row>
    <row r="252" customFormat="false" ht="12.8" hidden="false" customHeight="true" outlineLevel="0" collapsed="false">
      <c r="A252" s="15" t="n">
        <v>2023</v>
      </c>
      <c r="B252" s="19" t="s">
        <v>439</v>
      </c>
      <c r="C252" s="19" t="s">
        <v>440</v>
      </c>
      <c r="D252" s="19" t="n">
        <v>1</v>
      </c>
      <c r="E252" s="19" t="n">
        <v>1</v>
      </c>
      <c r="G252" s="19" t="n">
        <v>2</v>
      </c>
      <c r="H252" s="19" t="n">
        <v>1</v>
      </c>
      <c r="I252" s="19" t="n">
        <v>1</v>
      </c>
      <c r="K252" s="19" t="n">
        <v>2</v>
      </c>
      <c r="L252" s="19" t="n">
        <f aca="false">D252-H252</f>
        <v>0</v>
      </c>
      <c r="M252" s="19" t="n">
        <f aca="false">E252-I252</f>
        <v>0</v>
      </c>
      <c r="N252" s="19" t="n">
        <f aca="false">F252-J252</f>
        <v>0</v>
      </c>
      <c r="O252" s="19" t="n">
        <f aca="false">G252-K252</f>
        <v>0</v>
      </c>
      <c r="P252" s="40" t="n">
        <f aca="false">+O252/G252</f>
        <v>0</v>
      </c>
    </row>
    <row r="253" customFormat="false" ht="12.8" hidden="false" customHeight="true" outlineLevel="0" collapsed="false">
      <c r="A253" s="15" t="n">
        <v>2023</v>
      </c>
      <c r="B253" s="19" t="s">
        <v>408</v>
      </c>
      <c r="C253" s="19" t="s">
        <v>409</v>
      </c>
      <c r="D253" s="19" t="n">
        <v>1</v>
      </c>
      <c r="E253" s="19" t="n">
        <v>1</v>
      </c>
      <c r="G253" s="19" t="n">
        <v>2</v>
      </c>
      <c r="L253" s="19" t="n">
        <f aca="false">D253-H253</f>
        <v>1</v>
      </c>
      <c r="M253" s="19" t="n">
        <f aca="false">E253-I253</f>
        <v>1</v>
      </c>
      <c r="N253" s="19" t="n">
        <f aca="false">F253-J253</f>
        <v>0</v>
      </c>
      <c r="O253" s="19" t="n">
        <f aca="false">G253-K253</f>
        <v>2</v>
      </c>
      <c r="P253" s="40" t="n">
        <f aca="false">+O253/G253</f>
        <v>1</v>
      </c>
    </row>
    <row r="254" customFormat="false" ht="12.8" hidden="false" customHeight="true" outlineLevel="0" collapsed="false">
      <c r="A254" s="15" t="n">
        <v>2023</v>
      </c>
      <c r="B254" s="41" t="s">
        <v>441</v>
      </c>
      <c r="C254" s="19" t="s">
        <v>442</v>
      </c>
      <c r="D254" s="41" t="s">
        <v>432</v>
      </c>
      <c r="E254" s="41" t="n">
        <v>2</v>
      </c>
      <c r="F254" s="41" t="s">
        <v>432</v>
      </c>
      <c r="G254" s="41" t="n">
        <v>2</v>
      </c>
      <c r="H254" s="41" t="s">
        <v>432</v>
      </c>
      <c r="I254" s="41" t="s">
        <v>432</v>
      </c>
      <c r="J254" s="41" t="s">
        <v>432</v>
      </c>
      <c r="K254" s="41" t="s">
        <v>432</v>
      </c>
      <c r="L254" s="41"/>
      <c r="M254" s="41"/>
      <c r="N254" s="41"/>
      <c r="O254" s="41"/>
      <c r="P254" s="41"/>
    </row>
    <row r="255" customFormat="false" ht="12.8" hidden="false" customHeight="true" outlineLevel="0" collapsed="false">
      <c r="A255" s="15" t="n">
        <v>2023</v>
      </c>
      <c r="B255" s="19" t="s">
        <v>443</v>
      </c>
      <c r="C255" s="19" t="s">
        <v>444</v>
      </c>
      <c r="D255" s="19" t="n">
        <v>2</v>
      </c>
      <c r="G255" s="19" t="n">
        <v>2</v>
      </c>
      <c r="L255" s="19" t="n">
        <f aca="false">D255-H255</f>
        <v>2</v>
      </c>
      <c r="M255" s="19" t="n">
        <f aca="false">E255-I255</f>
        <v>0</v>
      </c>
      <c r="N255" s="19" t="n">
        <f aca="false">F255-J255</f>
        <v>0</v>
      </c>
      <c r="O255" s="19" t="n">
        <f aca="false">G255-K255</f>
        <v>2</v>
      </c>
      <c r="P255" s="40" t="n">
        <f aca="false">+O255/G255</f>
        <v>1</v>
      </c>
    </row>
    <row r="256" customFormat="false" ht="12.8" hidden="false" customHeight="true" outlineLevel="0" collapsed="false">
      <c r="A256" s="15" t="n">
        <v>2023</v>
      </c>
      <c r="B256" s="19" t="s">
        <v>382</v>
      </c>
      <c r="C256" s="19" t="s">
        <v>383</v>
      </c>
      <c r="D256" s="19" t="n">
        <v>1</v>
      </c>
      <c r="E256" s="19" t="n">
        <v>1</v>
      </c>
      <c r="G256" s="19" t="n">
        <v>2</v>
      </c>
      <c r="H256" s="19" t="n">
        <v>1</v>
      </c>
      <c r="K256" s="19" t="n">
        <v>1</v>
      </c>
      <c r="L256" s="19" t="n">
        <f aca="false">D256-H256</f>
        <v>0</v>
      </c>
      <c r="M256" s="19" t="n">
        <f aca="false">E256-I256</f>
        <v>1</v>
      </c>
      <c r="N256" s="19" t="n">
        <f aca="false">F256-J256</f>
        <v>0</v>
      </c>
      <c r="O256" s="19" t="n">
        <f aca="false">G256-K256</f>
        <v>1</v>
      </c>
      <c r="P256" s="40" t="n">
        <f aca="false">+O256/G256</f>
        <v>0.5</v>
      </c>
    </row>
    <row r="257" customFormat="false" ht="12.8" hidden="false" customHeight="true" outlineLevel="0" collapsed="false">
      <c r="A257" s="15" t="n">
        <v>2023</v>
      </c>
      <c r="B257" s="41" t="s">
        <v>394</v>
      </c>
      <c r="C257" s="19" t="s">
        <v>395</v>
      </c>
      <c r="D257" s="41" t="s">
        <v>432</v>
      </c>
      <c r="E257" s="41" t="n">
        <v>2</v>
      </c>
      <c r="F257" s="41" t="s">
        <v>432</v>
      </c>
      <c r="G257" s="41" t="n">
        <v>2</v>
      </c>
      <c r="H257" s="41" t="s">
        <v>432</v>
      </c>
      <c r="I257" s="41" t="s">
        <v>432</v>
      </c>
      <c r="J257" s="41" t="s">
        <v>432</v>
      </c>
      <c r="K257" s="41" t="s">
        <v>432</v>
      </c>
      <c r="L257" s="41"/>
      <c r="M257" s="41"/>
      <c r="N257" s="41"/>
      <c r="O257" s="41"/>
      <c r="P257" s="41"/>
    </row>
    <row r="258" customFormat="false" ht="12.8" hidden="false" customHeight="true" outlineLevel="0" collapsed="false">
      <c r="A258" s="15" t="n">
        <v>2023</v>
      </c>
      <c r="B258" s="19" t="s">
        <v>376</v>
      </c>
      <c r="C258" s="19" t="s">
        <v>377</v>
      </c>
      <c r="D258" s="19" t="n">
        <v>2</v>
      </c>
      <c r="G258" s="19" t="n">
        <v>2</v>
      </c>
      <c r="H258" s="19" t="n">
        <v>2</v>
      </c>
      <c r="K258" s="19" t="n">
        <v>2</v>
      </c>
      <c r="L258" s="19" t="n">
        <f aca="false">D258-H258</f>
        <v>0</v>
      </c>
      <c r="M258" s="19" t="n">
        <f aca="false">E258-I258</f>
        <v>0</v>
      </c>
      <c r="N258" s="19" t="n">
        <f aca="false">F258-J258</f>
        <v>0</v>
      </c>
      <c r="O258" s="19" t="n">
        <f aca="false">G258-K258</f>
        <v>0</v>
      </c>
      <c r="P258" s="40" t="n">
        <f aca="false">+O258/G258</f>
        <v>0</v>
      </c>
    </row>
    <row r="259" customFormat="false" ht="12.8" hidden="false" customHeight="true" outlineLevel="0" collapsed="false">
      <c r="A259" s="15" t="n">
        <v>2023</v>
      </c>
      <c r="B259" s="19" t="s">
        <v>360</v>
      </c>
      <c r="C259" s="19" t="s">
        <v>361</v>
      </c>
      <c r="D259" s="19" t="n">
        <v>2</v>
      </c>
      <c r="G259" s="19" t="n">
        <v>2</v>
      </c>
      <c r="L259" s="19" t="n">
        <f aca="false">D259-H259</f>
        <v>2</v>
      </c>
      <c r="M259" s="19" t="n">
        <f aca="false">E259-I259</f>
        <v>0</v>
      </c>
      <c r="N259" s="19" t="n">
        <f aca="false">F259-J259</f>
        <v>0</v>
      </c>
      <c r="O259" s="19" t="n">
        <f aca="false">G259-K259</f>
        <v>2</v>
      </c>
      <c r="P259" s="40" t="n">
        <f aca="false">+O259/G259</f>
        <v>1</v>
      </c>
    </row>
    <row r="260" customFormat="false" ht="12.8" hidden="false" customHeight="true" outlineLevel="0" collapsed="false">
      <c r="A260" s="15" t="n">
        <v>2023</v>
      </c>
      <c r="B260" s="19" t="s">
        <v>372</v>
      </c>
      <c r="C260" s="19" t="s">
        <v>373</v>
      </c>
      <c r="D260" s="19" t="n">
        <v>1</v>
      </c>
      <c r="G260" s="19" t="n">
        <v>1</v>
      </c>
      <c r="L260" s="19" t="n">
        <f aca="false">D260-H260</f>
        <v>1</v>
      </c>
      <c r="M260" s="19" t="n">
        <f aca="false">E260-I260</f>
        <v>0</v>
      </c>
      <c r="N260" s="19" t="n">
        <f aca="false">F260-J260</f>
        <v>0</v>
      </c>
      <c r="O260" s="19" t="n">
        <f aca="false">G260-K260</f>
        <v>1</v>
      </c>
      <c r="P260" s="40" t="n">
        <f aca="false">+O260/G260</f>
        <v>1</v>
      </c>
    </row>
    <row r="261" customFormat="false" ht="12.8" hidden="false" customHeight="true" outlineLevel="0" collapsed="false">
      <c r="A261" s="15" t="n">
        <v>2023</v>
      </c>
      <c r="B261" s="19" t="s">
        <v>445</v>
      </c>
      <c r="C261" s="19" t="s">
        <v>446</v>
      </c>
      <c r="D261" s="19" t="n">
        <v>1</v>
      </c>
      <c r="G261" s="19" t="n">
        <v>1</v>
      </c>
      <c r="H261" s="19" t="n">
        <v>1</v>
      </c>
      <c r="K261" s="19" t="n">
        <v>1</v>
      </c>
      <c r="L261" s="19" t="n">
        <f aca="false">D261-H261</f>
        <v>0</v>
      </c>
      <c r="M261" s="19" t="n">
        <f aca="false">E261-I261</f>
        <v>0</v>
      </c>
      <c r="N261" s="19" t="n">
        <f aca="false">F261-J261</f>
        <v>0</v>
      </c>
      <c r="O261" s="19" t="n">
        <f aca="false">G261-K261</f>
        <v>0</v>
      </c>
      <c r="P261" s="40" t="n">
        <f aca="false">+O261/G261</f>
        <v>0</v>
      </c>
    </row>
    <row r="262" customFormat="false" ht="12.8" hidden="false" customHeight="true" outlineLevel="0" collapsed="false">
      <c r="A262" s="15" t="n">
        <v>2023</v>
      </c>
      <c r="B262" s="19" t="s">
        <v>447</v>
      </c>
      <c r="C262" s="19" t="s">
        <v>448</v>
      </c>
      <c r="D262" s="19" t="n">
        <v>1</v>
      </c>
      <c r="G262" s="19" t="n">
        <v>1</v>
      </c>
      <c r="L262" s="19" t="n">
        <f aca="false">D262-H262</f>
        <v>1</v>
      </c>
      <c r="M262" s="19" t="n">
        <f aca="false">E262-I262</f>
        <v>0</v>
      </c>
      <c r="N262" s="19" t="n">
        <f aca="false">F262-J262</f>
        <v>0</v>
      </c>
      <c r="O262" s="19" t="n">
        <f aca="false">G262-K262</f>
        <v>1</v>
      </c>
      <c r="P262" s="40" t="n">
        <f aca="false">+O262/G262</f>
        <v>1</v>
      </c>
    </row>
    <row r="263" customFormat="false" ht="12.8" hidden="false" customHeight="true" outlineLevel="0" collapsed="false">
      <c r="A263" s="15" t="n">
        <v>2023</v>
      </c>
      <c r="B263" s="19" t="s">
        <v>378</v>
      </c>
      <c r="C263" s="19" t="s">
        <v>379</v>
      </c>
      <c r="D263" s="19" t="n">
        <v>1</v>
      </c>
      <c r="G263" s="19" t="n">
        <v>1</v>
      </c>
      <c r="L263" s="19" t="n">
        <f aca="false">D263-H263</f>
        <v>1</v>
      </c>
      <c r="M263" s="19" t="n">
        <f aca="false">E263-I263</f>
        <v>0</v>
      </c>
      <c r="N263" s="19" t="n">
        <f aca="false">F263-J263</f>
        <v>0</v>
      </c>
      <c r="O263" s="19" t="n">
        <f aca="false">G263-K263</f>
        <v>1</v>
      </c>
      <c r="P263" s="40" t="n">
        <f aca="false">+O263/G263</f>
        <v>1</v>
      </c>
    </row>
    <row r="264" customFormat="false" ht="12.8" hidden="false" customHeight="true" outlineLevel="0" collapsed="false">
      <c r="A264" s="15" t="n">
        <v>2023</v>
      </c>
      <c r="B264" s="41" t="s">
        <v>449</v>
      </c>
      <c r="C264" s="19" t="s">
        <v>450</v>
      </c>
      <c r="D264" s="41" t="s">
        <v>432</v>
      </c>
      <c r="E264" s="41" t="n">
        <v>1</v>
      </c>
      <c r="F264" s="41" t="s">
        <v>432</v>
      </c>
      <c r="G264" s="41" t="n">
        <v>1</v>
      </c>
      <c r="H264" s="41" t="s">
        <v>432</v>
      </c>
      <c r="I264" s="41" t="n">
        <v>1</v>
      </c>
      <c r="J264" s="41" t="s">
        <v>432</v>
      </c>
      <c r="K264" s="41" t="n">
        <v>1</v>
      </c>
      <c r="L264" s="41"/>
      <c r="M264" s="41"/>
      <c r="N264" s="41"/>
      <c r="O264" s="41"/>
      <c r="P264" s="41"/>
    </row>
    <row r="265" customFormat="false" ht="12.8" hidden="false" customHeight="true" outlineLevel="0" collapsed="false">
      <c r="A265" s="15" t="n">
        <v>2023</v>
      </c>
      <c r="B265" s="19" t="s">
        <v>451</v>
      </c>
      <c r="C265" s="19" t="s">
        <v>452</v>
      </c>
      <c r="D265" s="19" t="n">
        <v>1</v>
      </c>
      <c r="G265" s="19" t="n">
        <v>1</v>
      </c>
      <c r="H265" s="19" t="n">
        <v>1</v>
      </c>
      <c r="K265" s="19" t="n">
        <v>1</v>
      </c>
      <c r="L265" s="19" t="n">
        <f aca="false">D265-H265</f>
        <v>0</v>
      </c>
      <c r="M265" s="19" t="n">
        <f aca="false">E265-I265</f>
        <v>0</v>
      </c>
      <c r="N265" s="19" t="n">
        <f aca="false">F265-J265</f>
        <v>0</v>
      </c>
      <c r="O265" s="19" t="n">
        <f aca="false">G265-K265</f>
        <v>0</v>
      </c>
      <c r="P265" s="40" t="n">
        <f aca="false">+O265/G265</f>
        <v>0</v>
      </c>
    </row>
    <row r="266" customFormat="false" ht="12.8" hidden="false" customHeight="true" outlineLevel="0" collapsed="false">
      <c r="A266" s="15" t="n">
        <v>2023</v>
      </c>
      <c r="B266" s="19" t="s">
        <v>414</v>
      </c>
      <c r="C266" s="19" t="s">
        <v>415</v>
      </c>
      <c r="D266" s="19" t="n">
        <v>1</v>
      </c>
      <c r="G266" s="19" t="n">
        <v>1</v>
      </c>
      <c r="H266" s="19" t="n">
        <v>1</v>
      </c>
      <c r="K266" s="19" t="n">
        <v>1</v>
      </c>
      <c r="L266" s="19" t="n">
        <f aca="false">D266-H266</f>
        <v>0</v>
      </c>
      <c r="M266" s="19" t="n">
        <f aca="false">E266-I266</f>
        <v>0</v>
      </c>
      <c r="N266" s="19" t="n">
        <f aca="false">F266-J266</f>
        <v>0</v>
      </c>
      <c r="O266" s="19" t="n">
        <f aca="false">G266-K266</f>
        <v>0</v>
      </c>
      <c r="P266" s="40" t="n">
        <f aca="false">+O266/G266</f>
        <v>0</v>
      </c>
    </row>
    <row r="267" customFormat="false" ht="12.8" hidden="false" customHeight="true" outlineLevel="0" collapsed="false">
      <c r="A267" s="15" t="n">
        <v>2023</v>
      </c>
      <c r="B267" s="19" t="s">
        <v>340</v>
      </c>
      <c r="C267" s="19" t="s">
        <v>341</v>
      </c>
      <c r="D267" s="19" t="n">
        <v>1</v>
      </c>
      <c r="G267" s="19" t="n">
        <v>1</v>
      </c>
      <c r="L267" s="19" t="n">
        <f aca="false">D267-H267</f>
        <v>1</v>
      </c>
      <c r="M267" s="19" t="n">
        <f aca="false">E267-I267</f>
        <v>0</v>
      </c>
      <c r="N267" s="19" t="n">
        <f aca="false">F267-J267</f>
        <v>0</v>
      </c>
      <c r="O267" s="19" t="n">
        <f aca="false">G267-K267</f>
        <v>1</v>
      </c>
      <c r="P267" s="40" t="n">
        <f aca="false">+O267/G267</f>
        <v>1</v>
      </c>
    </row>
    <row r="268" customFormat="false" ht="12.8" hidden="false" customHeight="true" outlineLevel="0" collapsed="false">
      <c r="A268" s="15" t="n">
        <v>2023</v>
      </c>
      <c r="B268" s="41" t="s">
        <v>404</v>
      </c>
      <c r="C268" s="19" t="s">
        <v>405</v>
      </c>
      <c r="D268" s="41" t="s">
        <v>432</v>
      </c>
      <c r="E268" s="41" t="n">
        <v>1</v>
      </c>
      <c r="F268" s="41" t="s">
        <v>432</v>
      </c>
      <c r="G268" s="41" t="n">
        <v>1</v>
      </c>
      <c r="H268" s="41" t="s">
        <v>432</v>
      </c>
      <c r="I268" s="41" t="s">
        <v>432</v>
      </c>
      <c r="J268" s="41" t="s">
        <v>432</v>
      </c>
      <c r="K268" s="41" t="s">
        <v>432</v>
      </c>
      <c r="L268" s="41"/>
      <c r="M268" s="41"/>
      <c r="N268" s="41"/>
      <c r="O268" s="41"/>
      <c r="P268" s="41"/>
    </row>
    <row r="269" customFormat="false" ht="12.8" hidden="false" customHeight="true" outlineLevel="0" collapsed="false">
      <c r="A269" s="15" t="n">
        <v>2023</v>
      </c>
      <c r="B269" s="19" t="s">
        <v>453</v>
      </c>
      <c r="C269" s="19" t="s">
        <v>454</v>
      </c>
      <c r="D269" s="19" t="n">
        <v>1</v>
      </c>
      <c r="G269" s="19" t="n">
        <v>1</v>
      </c>
      <c r="L269" s="19" t="n">
        <f aca="false">D269-H269</f>
        <v>1</v>
      </c>
      <c r="M269" s="19" t="n">
        <f aca="false">E269-I269</f>
        <v>0</v>
      </c>
      <c r="N269" s="19" t="n">
        <f aca="false">F269-J269</f>
        <v>0</v>
      </c>
      <c r="O269" s="19" t="n">
        <f aca="false">G269-K269</f>
        <v>1</v>
      </c>
      <c r="P269" s="40" t="n">
        <f aca="false">+O269/G269</f>
        <v>1</v>
      </c>
    </row>
    <row r="270" customFormat="false" ht="12.8" hidden="false" customHeight="true" outlineLevel="0" collapsed="false">
      <c r="A270" s="15" t="n">
        <v>2023</v>
      </c>
      <c r="B270" s="19" t="s">
        <v>412</v>
      </c>
      <c r="C270" s="19" t="s">
        <v>413</v>
      </c>
      <c r="D270" s="19" t="n">
        <v>1</v>
      </c>
      <c r="G270" s="19" t="n">
        <v>1</v>
      </c>
      <c r="H270" s="19" t="n">
        <v>1</v>
      </c>
      <c r="K270" s="19" t="n">
        <v>1</v>
      </c>
      <c r="L270" s="19" t="n">
        <f aca="false">D270-H270</f>
        <v>0</v>
      </c>
      <c r="M270" s="19" t="n">
        <f aca="false">E270-I270</f>
        <v>0</v>
      </c>
      <c r="N270" s="19" t="n">
        <f aca="false">F270-J270</f>
        <v>0</v>
      </c>
      <c r="O270" s="19" t="n">
        <f aca="false">G270-K270</f>
        <v>0</v>
      </c>
      <c r="P270" s="40" t="n">
        <f aca="false">+O270/G270</f>
        <v>0</v>
      </c>
    </row>
    <row r="271" customFormat="false" ht="12.8" hidden="false" customHeight="true" outlineLevel="0" collapsed="false">
      <c r="A271" s="15" t="n">
        <v>2023</v>
      </c>
      <c r="B271" s="19" t="s">
        <v>118</v>
      </c>
      <c r="C271" s="11" t="s">
        <v>119</v>
      </c>
      <c r="D271" s="19" t="n">
        <v>34454</v>
      </c>
      <c r="E271" s="19" t="n">
        <v>32920</v>
      </c>
      <c r="F271" s="19" t="n">
        <v>4228</v>
      </c>
      <c r="G271" s="19" t="n">
        <v>71602</v>
      </c>
      <c r="H271" s="19" t="n">
        <v>12637</v>
      </c>
      <c r="I271" s="19" t="n">
        <v>15484</v>
      </c>
      <c r="J271" s="19" t="n">
        <v>2493</v>
      </c>
      <c r="K271" s="19" t="n">
        <v>30614</v>
      </c>
      <c r="L271" s="19" t="n">
        <f aca="false">D271-H271</f>
        <v>21817</v>
      </c>
      <c r="M271" s="19" t="n">
        <f aca="false">E271-I271</f>
        <v>17436</v>
      </c>
      <c r="N271" s="19" t="n">
        <f aca="false">F271-J271</f>
        <v>1735</v>
      </c>
      <c r="O271" s="19" t="n">
        <f aca="false">G271-K271</f>
        <v>40988</v>
      </c>
      <c r="P271" s="40" t="n">
        <f aca="false">+O271/G271</f>
        <v>0.572442110555571</v>
      </c>
    </row>
    <row r="272" customFormat="false" ht="12.8" hidden="false" customHeight="true" outlineLevel="0" collapsed="false">
      <c r="A272" s="15" t="n">
        <v>2024</v>
      </c>
      <c r="B272" s="19" t="s">
        <v>118</v>
      </c>
      <c r="C272" s="11" t="s">
        <v>119</v>
      </c>
      <c r="D272" s="19" t="n">
        <v>34034</v>
      </c>
      <c r="E272" s="19" t="n">
        <v>28222</v>
      </c>
      <c r="F272" s="19" t="n">
        <v>3977</v>
      </c>
      <c r="G272" s="19" t="n">
        <f aca="false">SUM(D272:F272)</f>
        <v>66233</v>
      </c>
      <c r="H272" s="19" t="n">
        <v>12637</v>
      </c>
      <c r="I272" s="19" t="n">
        <v>15484</v>
      </c>
      <c r="J272" s="19" t="n">
        <v>2493</v>
      </c>
      <c r="K272" s="19" t="n">
        <f aca="false">SUM(H272:J272)</f>
        <v>30614</v>
      </c>
      <c r="L272" s="19" t="n">
        <f aca="false">D272-H272</f>
        <v>21397</v>
      </c>
      <c r="M272" s="19" t="n">
        <f aca="false">E272-I272</f>
        <v>12738</v>
      </c>
      <c r="N272" s="19" t="n">
        <f aca="false">F272-J272</f>
        <v>1484</v>
      </c>
      <c r="O272" s="19" t="n">
        <f aca="false">G272-K272</f>
        <v>35619</v>
      </c>
      <c r="P272" s="40" t="n">
        <f aca="false">+O272/G272</f>
        <v>0.537783280237948</v>
      </c>
    </row>
    <row r="273" customFormat="false" ht="12.8" hidden="false" customHeight="true" outlineLevel="0" collapsed="false">
      <c r="A273" s="15" t="n">
        <v>2024</v>
      </c>
      <c r="B273" s="19" t="s">
        <v>170</v>
      </c>
      <c r="C273" s="19" t="s">
        <v>171</v>
      </c>
      <c r="D273" s="19" t="n">
        <v>3181</v>
      </c>
      <c r="E273" s="19" t="n">
        <v>3394</v>
      </c>
      <c r="F273" s="19" t="n">
        <v>597</v>
      </c>
      <c r="G273" s="19" t="n">
        <f aca="false">SUM(D273:F273)</f>
        <v>7172</v>
      </c>
      <c r="H273" s="19" t="n">
        <v>833</v>
      </c>
      <c r="I273" s="19" t="n">
        <v>1463</v>
      </c>
      <c r="J273" s="19" t="n">
        <v>311</v>
      </c>
      <c r="K273" s="19" t="n">
        <f aca="false">SUM(H273:J273)</f>
        <v>2607</v>
      </c>
      <c r="L273" s="19" t="n">
        <f aca="false">D273-H273</f>
        <v>2348</v>
      </c>
      <c r="M273" s="19" t="n">
        <f aca="false">E273-I273</f>
        <v>1931</v>
      </c>
      <c r="N273" s="19" t="n">
        <f aca="false">F273-J273</f>
        <v>286</v>
      </c>
      <c r="O273" s="19" t="n">
        <f aca="false">G273-K273</f>
        <v>4565</v>
      </c>
      <c r="P273" s="40" t="n">
        <f aca="false">+O273/G273</f>
        <v>0.636503067484663</v>
      </c>
    </row>
    <row r="274" customFormat="false" ht="12.8" hidden="false" customHeight="true" outlineLevel="0" collapsed="false">
      <c r="A274" s="15" t="n">
        <v>2024</v>
      </c>
      <c r="B274" s="19" t="s">
        <v>162</v>
      </c>
      <c r="C274" s="19" t="s">
        <v>163</v>
      </c>
      <c r="D274" s="19" t="n">
        <v>3291</v>
      </c>
      <c r="E274" s="19" t="n">
        <v>2860</v>
      </c>
      <c r="F274" s="19" t="n">
        <v>417</v>
      </c>
      <c r="G274" s="19" t="n">
        <f aca="false">SUM(D274:F274)</f>
        <v>6568</v>
      </c>
      <c r="H274" s="19" t="n">
        <v>1453</v>
      </c>
      <c r="I274" s="19" t="n">
        <v>2070</v>
      </c>
      <c r="J274" s="19" t="n">
        <v>369</v>
      </c>
      <c r="K274" s="19" t="n">
        <f aca="false">SUM(H274:J274)</f>
        <v>3892</v>
      </c>
      <c r="L274" s="19" t="n">
        <f aca="false">D274-H274</f>
        <v>1838</v>
      </c>
      <c r="M274" s="19" t="n">
        <f aca="false">E274-I274</f>
        <v>790</v>
      </c>
      <c r="N274" s="19" t="n">
        <f aca="false">F274-J274</f>
        <v>48</v>
      </c>
      <c r="O274" s="19" t="n">
        <f aca="false">G274-K274</f>
        <v>2676</v>
      </c>
      <c r="P274" s="40" t="n">
        <f aca="false">+O274/G274</f>
        <v>0.407429963459196</v>
      </c>
    </row>
    <row r="275" customFormat="false" ht="12.8" hidden="false" customHeight="true" outlineLevel="0" collapsed="false">
      <c r="A275" s="15" t="n">
        <v>2024</v>
      </c>
      <c r="B275" s="19" t="s">
        <v>168</v>
      </c>
      <c r="C275" s="19" t="s">
        <v>169</v>
      </c>
      <c r="D275" s="19" t="n">
        <v>3724</v>
      </c>
      <c r="E275" s="19" t="n">
        <v>2061</v>
      </c>
      <c r="F275" s="19" t="n">
        <v>156</v>
      </c>
      <c r="G275" s="19" t="n">
        <f aca="false">SUM(D275:F275)</f>
        <v>5941</v>
      </c>
      <c r="H275" s="19" t="n">
        <v>1567</v>
      </c>
      <c r="I275" s="19" t="n">
        <v>1017</v>
      </c>
      <c r="J275" s="19" t="n">
        <v>92</v>
      </c>
      <c r="K275" s="19" t="n">
        <f aca="false">SUM(H275:J275)</f>
        <v>2676</v>
      </c>
      <c r="L275" s="19" t="n">
        <f aca="false">D275-H275</f>
        <v>2157</v>
      </c>
      <c r="M275" s="19" t="n">
        <f aca="false">E275-I275</f>
        <v>1044</v>
      </c>
      <c r="N275" s="19" t="n">
        <f aca="false">F275-J275</f>
        <v>64</v>
      </c>
      <c r="O275" s="19" t="n">
        <f aca="false">G275-K275</f>
        <v>3265</v>
      </c>
      <c r="P275" s="40" t="n">
        <f aca="false">+O275/G275</f>
        <v>0.549570779330079</v>
      </c>
    </row>
    <row r="276" customFormat="false" ht="12.8" hidden="false" customHeight="true" outlineLevel="0" collapsed="false">
      <c r="A276" s="15" t="n">
        <v>2024</v>
      </c>
      <c r="B276" s="19" t="s">
        <v>172</v>
      </c>
      <c r="C276" s="19" t="s">
        <v>173</v>
      </c>
      <c r="D276" s="19" t="n">
        <v>2291</v>
      </c>
      <c r="E276" s="19" t="n">
        <v>2405</v>
      </c>
      <c r="F276" s="19" t="n">
        <v>422</v>
      </c>
      <c r="G276" s="19" t="n">
        <f aca="false">SUM(D276:F276)</f>
        <v>5118</v>
      </c>
      <c r="H276" s="19" t="n">
        <v>503</v>
      </c>
      <c r="I276" s="19" t="n">
        <v>700</v>
      </c>
      <c r="J276" s="19" t="n">
        <v>132</v>
      </c>
      <c r="K276" s="19" t="n">
        <f aca="false">SUM(H276:J276)</f>
        <v>1335</v>
      </c>
      <c r="L276" s="19" t="n">
        <f aca="false">D276-H276</f>
        <v>1788</v>
      </c>
      <c r="M276" s="19" t="n">
        <f aca="false">E276-I276</f>
        <v>1705</v>
      </c>
      <c r="N276" s="19" t="n">
        <f aca="false">F276-J276</f>
        <v>290</v>
      </c>
      <c r="O276" s="19" t="n">
        <f aca="false">G276-K276</f>
        <v>3783</v>
      </c>
      <c r="P276" s="40" t="n">
        <f aca="false">+O276/G276</f>
        <v>0.73915592028136</v>
      </c>
    </row>
    <row r="277" customFormat="false" ht="12.8" hidden="false" customHeight="true" outlineLevel="0" collapsed="false">
      <c r="A277" s="15" t="n">
        <v>2024</v>
      </c>
      <c r="B277" s="19" t="s">
        <v>178</v>
      </c>
      <c r="C277" s="19" t="s">
        <v>179</v>
      </c>
      <c r="D277" s="19" t="n">
        <v>1416</v>
      </c>
      <c r="E277" s="19" t="n">
        <v>1962</v>
      </c>
      <c r="F277" s="19" t="n">
        <v>406</v>
      </c>
      <c r="G277" s="19" t="n">
        <f aca="false">SUM(D277:F277)</f>
        <v>3784</v>
      </c>
      <c r="H277" s="19" t="n">
        <v>1091</v>
      </c>
      <c r="I277" s="19" t="n">
        <v>1786</v>
      </c>
      <c r="J277" s="19" t="n">
        <v>395</v>
      </c>
      <c r="K277" s="19" t="n">
        <f aca="false">SUM(H277:J277)</f>
        <v>3272</v>
      </c>
      <c r="L277" s="19" t="n">
        <f aca="false">D277-H277</f>
        <v>325</v>
      </c>
      <c r="M277" s="19" t="n">
        <f aca="false">E277-I277</f>
        <v>176</v>
      </c>
      <c r="N277" s="19" t="n">
        <f aca="false">F277-J277</f>
        <v>11</v>
      </c>
      <c r="O277" s="19" t="n">
        <f aca="false">G277-K277</f>
        <v>512</v>
      </c>
      <c r="P277" s="40" t="n">
        <f aca="false">+O277/G277</f>
        <v>0.135306553911205</v>
      </c>
    </row>
    <row r="278" customFormat="false" ht="12.8" hidden="false" customHeight="true" outlineLevel="0" collapsed="false">
      <c r="A278" s="15" t="n">
        <v>2024</v>
      </c>
      <c r="B278" s="19" t="s">
        <v>200</v>
      </c>
      <c r="C278" s="19" t="s">
        <v>201</v>
      </c>
      <c r="D278" s="19" t="n">
        <v>1382</v>
      </c>
      <c r="E278" s="19" t="n">
        <v>1212</v>
      </c>
      <c r="F278" s="19" t="n">
        <v>48</v>
      </c>
      <c r="G278" s="19" t="n">
        <f aca="false">SUM(D278:F278)</f>
        <v>2642</v>
      </c>
      <c r="H278" s="19" t="n">
        <v>55</v>
      </c>
      <c r="I278" s="19" t="n">
        <v>61</v>
      </c>
      <c r="J278" s="19" t="n">
        <v>1</v>
      </c>
      <c r="K278" s="19" t="n">
        <f aca="false">SUM(H278:J278)</f>
        <v>117</v>
      </c>
      <c r="L278" s="19" t="n">
        <f aca="false">D278-H278</f>
        <v>1327</v>
      </c>
      <c r="M278" s="19" t="n">
        <f aca="false">E278-I278</f>
        <v>1151</v>
      </c>
      <c r="N278" s="19" t="n">
        <f aca="false">F278-J278</f>
        <v>47</v>
      </c>
      <c r="O278" s="19" t="n">
        <f aca="false">G278-K278</f>
        <v>2525</v>
      </c>
      <c r="P278" s="40" t="n">
        <f aca="false">+O278/G278</f>
        <v>0.955715367146101</v>
      </c>
    </row>
    <row r="279" customFormat="false" ht="12.8" hidden="false" customHeight="true" outlineLevel="0" collapsed="false">
      <c r="A279" s="15" t="n">
        <v>2024</v>
      </c>
      <c r="B279" s="19" t="s">
        <v>164</v>
      </c>
      <c r="C279" s="19" t="s">
        <v>165</v>
      </c>
      <c r="D279" s="19" t="n">
        <v>1223</v>
      </c>
      <c r="E279" s="19" t="n">
        <v>969</v>
      </c>
      <c r="F279" s="19" t="n">
        <v>116</v>
      </c>
      <c r="G279" s="19" t="n">
        <f aca="false">SUM(D279:F279)</f>
        <v>2308</v>
      </c>
      <c r="H279" s="19" t="n">
        <v>262</v>
      </c>
      <c r="I279" s="19" t="n">
        <v>247</v>
      </c>
      <c r="J279" s="19" t="n">
        <v>40</v>
      </c>
      <c r="K279" s="19" t="n">
        <f aca="false">SUM(H279:J279)</f>
        <v>549</v>
      </c>
      <c r="L279" s="19" t="n">
        <f aca="false">D279-H279</f>
        <v>961</v>
      </c>
      <c r="M279" s="19" t="n">
        <f aca="false">E279-I279</f>
        <v>722</v>
      </c>
      <c r="N279" s="19" t="n">
        <f aca="false">F279-J279</f>
        <v>76</v>
      </c>
      <c r="O279" s="19" t="n">
        <f aca="false">G279-K279</f>
        <v>1759</v>
      </c>
      <c r="P279" s="40" t="n">
        <f aca="false">+O279/G279</f>
        <v>0.762131715771231</v>
      </c>
    </row>
    <row r="280" customFormat="false" ht="12.8" hidden="false" customHeight="true" outlineLevel="0" collapsed="false">
      <c r="A280" s="15" t="n">
        <v>2024</v>
      </c>
      <c r="B280" s="19" t="s">
        <v>174</v>
      </c>
      <c r="C280" s="19" t="s">
        <v>175</v>
      </c>
      <c r="D280" s="19" t="n">
        <v>1365</v>
      </c>
      <c r="E280" s="19" t="n">
        <v>701</v>
      </c>
      <c r="F280" s="19" t="n">
        <v>87</v>
      </c>
      <c r="G280" s="19" t="n">
        <f aca="false">SUM(D280:F280)</f>
        <v>2153</v>
      </c>
      <c r="H280" s="19" t="n">
        <v>796</v>
      </c>
      <c r="I280" s="19" t="n">
        <v>495</v>
      </c>
      <c r="J280" s="19" t="n">
        <v>65</v>
      </c>
      <c r="K280" s="19" t="n">
        <f aca="false">SUM(H280:J280)</f>
        <v>1356</v>
      </c>
      <c r="L280" s="19" t="n">
        <f aca="false">D280-H280</f>
        <v>569</v>
      </c>
      <c r="M280" s="19" t="n">
        <f aca="false">E280-I280</f>
        <v>206</v>
      </c>
      <c r="N280" s="19" t="n">
        <f aca="false">F280-J280</f>
        <v>22</v>
      </c>
      <c r="O280" s="19" t="n">
        <f aca="false">G280-K280</f>
        <v>797</v>
      </c>
      <c r="P280" s="40" t="n">
        <f aca="false">+O280/G280</f>
        <v>0.370181142591732</v>
      </c>
    </row>
    <row r="281" customFormat="false" ht="12.8" hidden="false" customHeight="true" outlineLevel="0" collapsed="false">
      <c r="A281" s="15" t="n">
        <v>2024</v>
      </c>
      <c r="B281" s="19" t="s">
        <v>206</v>
      </c>
      <c r="C281" s="19" t="s">
        <v>207</v>
      </c>
      <c r="D281" s="19" t="n">
        <v>1098</v>
      </c>
      <c r="E281" s="19" t="n">
        <v>905</v>
      </c>
      <c r="F281" s="19" t="n">
        <v>114</v>
      </c>
      <c r="G281" s="19" t="n">
        <f aca="false">SUM(D281:F281)</f>
        <v>2117</v>
      </c>
      <c r="H281" s="19" t="n">
        <v>345</v>
      </c>
      <c r="I281" s="19" t="n">
        <v>263</v>
      </c>
      <c r="J281" s="19" t="n">
        <v>30</v>
      </c>
      <c r="K281" s="19" t="n">
        <f aca="false">SUM(H281:J281)</f>
        <v>638</v>
      </c>
      <c r="L281" s="19" t="n">
        <f aca="false">D281-H281</f>
        <v>753</v>
      </c>
      <c r="M281" s="19" t="n">
        <f aca="false">E281-I281</f>
        <v>642</v>
      </c>
      <c r="N281" s="19" t="n">
        <f aca="false">F281-J281</f>
        <v>84</v>
      </c>
      <c r="O281" s="19" t="n">
        <f aca="false">G281-K281</f>
        <v>1479</v>
      </c>
      <c r="P281" s="40" t="n">
        <f aca="false">+O281/G281</f>
        <v>0.698630136986301</v>
      </c>
    </row>
    <row r="282" customFormat="false" ht="12.8" hidden="false" customHeight="true" outlineLevel="0" collapsed="false">
      <c r="A282" s="15" t="n">
        <v>2024</v>
      </c>
      <c r="B282" s="19" t="s">
        <v>184</v>
      </c>
      <c r="C282" s="19" t="s">
        <v>185</v>
      </c>
      <c r="D282" s="19" t="n">
        <v>808</v>
      </c>
      <c r="E282" s="19" t="n">
        <v>830</v>
      </c>
      <c r="F282" s="19" t="n">
        <v>101</v>
      </c>
      <c r="G282" s="19" t="n">
        <f aca="false">SUM(D282:F282)</f>
        <v>1739</v>
      </c>
      <c r="H282" s="19" t="n">
        <v>175</v>
      </c>
      <c r="I282" s="19" t="n">
        <v>183</v>
      </c>
      <c r="J282" s="19" t="n">
        <v>19</v>
      </c>
      <c r="K282" s="19" t="n">
        <f aca="false">SUM(H282:J282)</f>
        <v>377</v>
      </c>
      <c r="L282" s="19" t="n">
        <f aca="false">D282-H282</f>
        <v>633</v>
      </c>
      <c r="M282" s="19" t="n">
        <f aca="false">E282-I282</f>
        <v>647</v>
      </c>
      <c r="N282" s="19" t="n">
        <f aca="false">F282-J282</f>
        <v>82</v>
      </c>
      <c r="O282" s="19" t="n">
        <f aca="false">G282-K282</f>
        <v>1362</v>
      </c>
      <c r="P282" s="40" t="n">
        <f aca="false">+O282/G282</f>
        <v>0.783208740655549</v>
      </c>
    </row>
    <row r="283" customFormat="false" ht="12.8" hidden="false" customHeight="true" outlineLevel="0" collapsed="false">
      <c r="A283" s="15" t="n">
        <v>2024</v>
      </c>
      <c r="B283" s="19" t="s">
        <v>176</v>
      </c>
      <c r="C283" s="19" t="s">
        <v>177</v>
      </c>
      <c r="D283" s="19" t="n">
        <v>712</v>
      </c>
      <c r="E283" s="19" t="n">
        <v>765</v>
      </c>
      <c r="F283" s="19" t="n">
        <v>108</v>
      </c>
      <c r="G283" s="19" t="n">
        <f aca="false">SUM(D283:F283)</f>
        <v>1585</v>
      </c>
      <c r="H283" s="19" t="n">
        <v>316</v>
      </c>
      <c r="I283" s="19" t="n">
        <v>307</v>
      </c>
      <c r="J283" s="19" t="n">
        <v>56</v>
      </c>
      <c r="K283" s="19" t="n">
        <f aca="false">SUM(H283:J283)</f>
        <v>679</v>
      </c>
      <c r="L283" s="19" t="n">
        <f aca="false">D283-H283</f>
        <v>396</v>
      </c>
      <c r="M283" s="19" t="n">
        <f aca="false">E283-I283</f>
        <v>458</v>
      </c>
      <c r="N283" s="19" t="n">
        <f aca="false">F283-J283</f>
        <v>52</v>
      </c>
      <c r="O283" s="19" t="n">
        <f aca="false">G283-K283</f>
        <v>906</v>
      </c>
      <c r="P283" s="40" t="n">
        <f aca="false">+O283/G283</f>
        <v>0.571608832807571</v>
      </c>
    </row>
    <row r="284" customFormat="false" ht="12.8" hidden="false" customHeight="true" outlineLevel="0" collapsed="false">
      <c r="A284" s="15" t="n">
        <v>2024</v>
      </c>
      <c r="B284" s="19" t="s">
        <v>196</v>
      </c>
      <c r="C284" s="19" t="s">
        <v>197</v>
      </c>
      <c r="D284" s="19" t="n">
        <v>495</v>
      </c>
      <c r="E284" s="19" t="n">
        <v>863</v>
      </c>
      <c r="F284" s="19" t="n">
        <v>175</v>
      </c>
      <c r="G284" s="19" t="n">
        <f aca="false">SUM(D284:F284)</f>
        <v>1533</v>
      </c>
      <c r="H284" s="19" t="n">
        <v>328</v>
      </c>
      <c r="I284" s="19" t="n">
        <v>660</v>
      </c>
      <c r="J284" s="19" t="n">
        <v>155</v>
      </c>
      <c r="K284" s="19" t="n">
        <f aca="false">SUM(H284:J284)</f>
        <v>1143</v>
      </c>
      <c r="L284" s="19" t="n">
        <f aca="false">D284-H284</f>
        <v>167</v>
      </c>
      <c r="M284" s="19" t="n">
        <f aca="false">E284-I284</f>
        <v>203</v>
      </c>
      <c r="N284" s="19" t="n">
        <f aca="false">F284-J284</f>
        <v>20</v>
      </c>
      <c r="O284" s="19" t="n">
        <f aca="false">G284-K284</f>
        <v>390</v>
      </c>
      <c r="P284" s="40" t="n">
        <f aca="false">+O284/G284</f>
        <v>0.25440313111546</v>
      </c>
    </row>
    <row r="285" customFormat="false" ht="12.8" hidden="false" customHeight="true" outlineLevel="0" collapsed="false">
      <c r="A285" s="15" t="n">
        <v>2024</v>
      </c>
      <c r="B285" s="19" t="s">
        <v>182</v>
      </c>
      <c r="C285" s="19" t="s">
        <v>183</v>
      </c>
      <c r="D285" s="19" t="n">
        <v>819</v>
      </c>
      <c r="E285" s="19" t="n">
        <v>622</v>
      </c>
      <c r="F285" s="19" t="n">
        <v>61</v>
      </c>
      <c r="G285" s="19" t="n">
        <f aca="false">SUM(D285:F285)</f>
        <v>1502</v>
      </c>
      <c r="H285" s="19" t="n">
        <v>180</v>
      </c>
      <c r="I285" s="19" t="n">
        <v>156</v>
      </c>
      <c r="J285" s="19" t="n">
        <v>24</v>
      </c>
      <c r="K285" s="19" t="n">
        <f aca="false">SUM(H285:J285)</f>
        <v>360</v>
      </c>
      <c r="L285" s="19" t="n">
        <f aca="false">D285-H285</f>
        <v>639</v>
      </c>
      <c r="M285" s="19" t="n">
        <f aca="false">E285-I285</f>
        <v>466</v>
      </c>
      <c r="N285" s="19" t="n">
        <f aca="false">F285-J285</f>
        <v>37</v>
      </c>
      <c r="O285" s="19" t="n">
        <f aca="false">G285-K285</f>
        <v>1142</v>
      </c>
      <c r="P285" s="40" t="n">
        <f aca="false">+O285/G285</f>
        <v>0.760319573901465</v>
      </c>
    </row>
    <row r="286" customFormat="false" ht="12.8" hidden="false" customHeight="true" outlineLevel="0" collapsed="false">
      <c r="A286" s="15" t="n">
        <v>2024</v>
      </c>
      <c r="B286" s="19" t="s">
        <v>180</v>
      </c>
      <c r="C286" s="19" t="s">
        <v>181</v>
      </c>
      <c r="D286" s="19" t="n">
        <v>676</v>
      </c>
      <c r="E286" s="19" t="n">
        <v>588</v>
      </c>
      <c r="F286" s="19" t="n">
        <v>32</v>
      </c>
      <c r="G286" s="19" t="n">
        <f aca="false">SUM(D286:F286)</f>
        <v>1296</v>
      </c>
      <c r="H286" s="19" t="n">
        <v>50</v>
      </c>
      <c r="I286" s="19" t="n">
        <v>65</v>
      </c>
      <c r="J286" s="19" t="n">
        <v>4</v>
      </c>
      <c r="K286" s="19" t="n">
        <f aca="false">SUM(H286:J286)</f>
        <v>119</v>
      </c>
      <c r="L286" s="19" t="n">
        <f aca="false">D286-H286</f>
        <v>626</v>
      </c>
      <c r="M286" s="19" t="n">
        <f aca="false">E286-I286</f>
        <v>523</v>
      </c>
      <c r="N286" s="19" t="n">
        <f aca="false">F286-J286</f>
        <v>28</v>
      </c>
      <c r="O286" s="19" t="n">
        <f aca="false">G286-K286</f>
        <v>1177</v>
      </c>
      <c r="P286" s="40" t="n">
        <f aca="false">+O286/G286</f>
        <v>0.908179012345679</v>
      </c>
    </row>
    <row r="287" customFormat="false" ht="12.8" hidden="false" customHeight="true" outlineLevel="0" collapsed="false">
      <c r="A287" s="15" t="n">
        <v>2024</v>
      </c>
      <c r="B287" s="19" t="s">
        <v>219</v>
      </c>
      <c r="C287" s="19" t="s">
        <v>220</v>
      </c>
      <c r="D287" s="19" t="n">
        <v>829</v>
      </c>
      <c r="E287" s="19" t="n">
        <v>375</v>
      </c>
      <c r="F287" s="19" t="n">
        <v>35</v>
      </c>
      <c r="G287" s="19" t="n">
        <f aca="false">SUM(D287:F287)</f>
        <v>1239</v>
      </c>
      <c r="H287" s="19" t="n">
        <v>772</v>
      </c>
      <c r="I287" s="19" t="n">
        <v>351</v>
      </c>
      <c r="J287" s="19" t="n">
        <v>31</v>
      </c>
      <c r="K287" s="19" t="n">
        <f aca="false">SUM(H287:J287)</f>
        <v>1154</v>
      </c>
      <c r="L287" s="19" t="n">
        <f aca="false">D287-H287</f>
        <v>57</v>
      </c>
      <c r="M287" s="19" t="n">
        <f aca="false">E287-I287</f>
        <v>24</v>
      </c>
      <c r="N287" s="19" t="n">
        <f aca="false">F287-J287</f>
        <v>4</v>
      </c>
      <c r="O287" s="19" t="n">
        <f aca="false">G287-K287</f>
        <v>85</v>
      </c>
      <c r="P287" s="40" t="n">
        <f aca="false">+O287/G287</f>
        <v>0.0686037126715093</v>
      </c>
    </row>
    <row r="288" customFormat="false" ht="12.8" hidden="false" customHeight="true" outlineLevel="0" collapsed="false">
      <c r="A288" s="15" t="n">
        <v>2024</v>
      </c>
      <c r="B288" s="19" t="s">
        <v>166</v>
      </c>
      <c r="C288" s="19" t="s">
        <v>167</v>
      </c>
      <c r="D288" s="19" t="n">
        <v>666</v>
      </c>
      <c r="E288" s="19" t="n">
        <v>500</v>
      </c>
      <c r="F288" s="19" t="n">
        <v>17</v>
      </c>
      <c r="G288" s="19" t="n">
        <f aca="false">SUM(D288:F288)</f>
        <v>1183</v>
      </c>
      <c r="H288" s="19" t="n">
        <v>59</v>
      </c>
      <c r="I288" s="19" t="n">
        <v>49</v>
      </c>
      <c r="J288" s="19" t="n">
        <v>5</v>
      </c>
      <c r="K288" s="19" t="n">
        <f aca="false">SUM(H288:J288)</f>
        <v>113</v>
      </c>
      <c r="L288" s="19" t="n">
        <f aca="false">D288-H288</f>
        <v>607</v>
      </c>
      <c r="M288" s="19" t="n">
        <f aca="false">E288-I288</f>
        <v>451</v>
      </c>
      <c r="N288" s="19" t="n">
        <f aca="false">F288-J288</f>
        <v>12</v>
      </c>
      <c r="O288" s="19" t="n">
        <f aca="false">G288-K288</f>
        <v>1070</v>
      </c>
      <c r="P288" s="40" t="n">
        <f aca="false">+O288/G288</f>
        <v>0.904480135249366</v>
      </c>
    </row>
    <row r="289" customFormat="false" ht="12.8" hidden="false" customHeight="true" outlineLevel="0" collapsed="false">
      <c r="A289" s="15" t="n">
        <v>2024</v>
      </c>
      <c r="B289" s="19" t="s">
        <v>194</v>
      </c>
      <c r="C289" s="19" t="s">
        <v>195</v>
      </c>
      <c r="D289" s="19" t="n">
        <v>519</v>
      </c>
      <c r="E289" s="19" t="n">
        <v>532</v>
      </c>
      <c r="F289" s="19" t="n">
        <v>91</v>
      </c>
      <c r="G289" s="19" t="n">
        <f aca="false">SUM(D289:F289)</f>
        <v>1142</v>
      </c>
      <c r="H289" s="19" t="n">
        <v>199</v>
      </c>
      <c r="I289" s="19" t="n">
        <v>288</v>
      </c>
      <c r="J289" s="19" t="n">
        <v>71</v>
      </c>
      <c r="K289" s="19" t="n">
        <f aca="false">SUM(H289:J289)</f>
        <v>558</v>
      </c>
      <c r="L289" s="19" t="n">
        <f aca="false">D289-H289</f>
        <v>320</v>
      </c>
      <c r="M289" s="19" t="n">
        <f aca="false">E289-I289</f>
        <v>244</v>
      </c>
      <c r="N289" s="19" t="n">
        <f aca="false">F289-J289</f>
        <v>20</v>
      </c>
      <c r="O289" s="19" t="n">
        <f aca="false">G289-K289</f>
        <v>584</v>
      </c>
      <c r="P289" s="40" t="n">
        <f aca="false">+O289/G289</f>
        <v>0.51138353765324</v>
      </c>
    </row>
    <row r="290" customFormat="false" ht="12.8" hidden="false" customHeight="true" outlineLevel="0" collapsed="false">
      <c r="A290" s="15" t="n">
        <v>2024</v>
      </c>
      <c r="B290" s="19" t="s">
        <v>190</v>
      </c>
      <c r="C290" s="19" t="s">
        <v>191</v>
      </c>
      <c r="D290" s="19" t="n">
        <v>390</v>
      </c>
      <c r="E290" s="19" t="n">
        <v>499</v>
      </c>
      <c r="F290" s="19" t="n">
        <v>104</v>
      </c>
      <c r="G290" s="19" t="n">
        <f aca="false">SUM(D290:F290)</f>
        <v>993</v>
      </c>
      <c r="H290" s="19" t="n">
        <v>214</v>
      </c>
      <c r="I290" s="19" t="n">
        <v>344</v>
      </c>
      <c r="J290" s="19" t="n">
        <v>80</v>
      </c>
      <c r="K290" s="19" t="n">
        <f aca="false">SUM(H290:J290)</f>
        <v>638</v>
      </c>
      <c r="L290" s="19" t="n">
        <f aca="false">D290-H290</f>
        <v>176</v>
      </c>
      <c r="M290" s="19" t="n">
        <f aca="false">E290-I290</f>
        <v>155</v>
      </c>
      <c r="N290" s="19" t="n">
        <f aca="false">F290-J290</f>
        <v>24</v>
      </c>
      <c r="O290" s="19" t="n">
        <f aca="false">G290-K290</f>
        <v>355</v>
      </c>
      <c r="P290" s="40" t="n">
        <f aca="false">+O290/G290</f>
        <v>0.357502517623364</v>
      </c>
    </row>
    <row r="291" customFormat="false" ht="12.8" hidden="false" customHeight="true" outlineLevel="0" collapsed="false">
      <c r="A291" s="15" t="n">
        <v>2024</v>
      </c>
      <c r="B291" s="19" t="s">
        <v>186</v>
      </c>
      <c r="C291" s="19" t="s">
        <v>187</v>
      </c>
      <c r="D291" s="19" t="n">
        <v>687</v>
      </c>
      <c r="E291" s="19" t="n">
        <v>209</v>
      </c>
      <c r="F291" s="19" t="n">
        <v>22</v>
      </c>
      <c r="G291" s="19" t="n">
        <f aca="false">SUM(D291:F291)</f>
        <v>918</v>
      </c>
      <c r="H291" s="19" t="n">
        <v>132</v>
      </c>
      <c r="I291" s="19" t="n">
        <v>49</v>
      </c>
      <c r="J291" s="19" t="n">
        <v>4</v>
      </c>
      <c r="K291" s="19" t="n">
        <f aca="false">SUM(H291:J291)</f>
        <v>185</v>
      </c>
      <c r="L291" s="19" t="n">
        <f aca="false">D291-H291</f>
        <v>555</v>
      </c>
      <c r="M291" s="19" t="n">
        <f aca="false">E291-I291</f>
        <v>160</v>
      </c>
      <c r="N291" s="19" t="n">
        <f aca="false">F291-J291</f>
        <v>18</v>
      </c>
      <c r="O291" s="19" t="n">
        <f aca="false">G291-K291</f>
        <v>733</v>
      </c>
      <c r="P291" s="40" t="n">
        <f aca="false">+O291/G291</f>
        <v>0.798474945533769</v>
      </c>
    </row>
    <row r="292" customFormat="false" ht="12.8" hidden="false" customHeight="true" outlineLevel="0" collapsed="false">
      <c r="A292" s="15" t="n">
        <v>2024</v>
      </c>
      <c r="B292" s="19" t="s">
        <v>192</v>
      </c>
      <c r="C292" s="19" t="s">
        <v>193</v>
      </c>
      <c r="D292" s="19" t="n">
        <v>393</v>
      </c>
      <c r="E292" s="19" t="n">
        <v>420</v>
      </c>
      <c r="F292" s="19" t="n">
        <v>91</v>
      </c>
      <c r="G292" s="19" t="n">
        <f aca="false">SUM(D292:F292)</f>
        <v>904</v>
      </c>
      <c r="H292" s="19" t="n">
        <v>199</v>
      </c>
      <c r="I292" s="19" t="n">
        <v>288</v>
      </c>
      <c r="J292" s="19" t="n">
        <v>71</v>
      </c>
      <c r="K292" s="19" t="n">
        <f aca="false">SUM(H292:J292)</f>
        <v>558</v>
      </c>
      <c r="L292" s="19" t="n">
        <f aca="false">D292-H292</f>
        <v>194</v>
      </c>
      <c r="M292" s="19" t="n">
        <f aca="false">E292-I292</f>
        <v>132</v>
      </c>
      <c r="N292" s="19" t="n">
        <f aca="false">F292-J292</f>
        <v>20</v>
      </c>
      <c r="O292" s="19" t="n">
        <f aca="false">G292-K292</f>
        <v>346</v>
      </c>
      <c r="P292" s="40" t="n">
        <f aca="false">+O292/G292</f>
        <v>0.382743362831858</v>
      </c>
    </row>
    <row r="293" customFormat="false" ht="12.8" hidden="false" customHeight="true" outlineLevel="0" collapsed="false">
      <c r="A293" s="15" t="n">
        <v>2024</v>
      </c>
      <c r="B293" s="19" t="s">
        <v>188</v>
      </c>
      <c r="C293" s="19" t="s">
        <v>189</v>
      </c>
      <c r="D293" s="19" t="n">
        <v>463</v>
      </c>
      <c r="E293" s="19" t="n">
        <v>315</v>
      </c>
      <c r="F293" s="19" t="n">
        <v>51</v>
      </c>
      <c r="G293" s="19" t="n">
        <f aca="false">SUM(D293:F293)</f>
        <v>829</v>
      </c>
      <c r="H293" s="19" t="n">
        <v>210</v>
      </c>
      <c r="I293" s="19" t="n">
        <v>211</v>
      </c>
      <c r="J293" s="19" t="n">
        <v>38</v>
      </c>
      <c r="K293" s="19" t="n">
        <f aca="false">SUM(H293:J293)</f>
        <v>459</v>
      </c>
      <c r="L293" s="19" t="n">
        <f aca="false">D293-H293</f>
        <v>253</v>
      </c>
      <c r="M293" s="19" t="n">
        <f aca="false">E293-I293</f>
        <v>104</v>
      </c>
      <c r="N293" s="19" t="n">
        <f aca="false">F293-J293</f>
        <v>13</v>
      </c>
      <c r="O293" s="19" t="n">
        <f aca="false">G293-K293</f>
        <v>370</v>
      </c>
      <c r="P293" s="40" t="n">
        <f aca="false">+O293/G293</f>
        <v>0.446320868516285</v>
      </c>
    </row>
    <row r="294" customFormat="false" ht="12.8" hidden="false" customHeight="true" outlineLevel="0" collapsed="false">
      <c r="A294" s="15" t="n">
        <v>2024</v>
      </c>
      <c r="B294" s="19" t="s">
        <v>208</v>
      </c>
      <c r="C294" s="19" t="s">
        <v>209</v>
      </c>
      <c r="D294" s="19" t="n">
        <v>369</v>
      </c>
      <c r="E294" s="19" t="n">
        <v>398</v>
      </c>
      <c r="F294" s="19" t="n">
        <v>28</v>
      </c>
      <c r="G294" s="19" t="n">
        <f aca="false">SUM(D294:F294)</f>
        <v>795</v>
      </c>
      <c r="H294" s="19" t="n">
        <v>170</v>
      </c>
      <c r="I294" s="19" t="n">
        <v>309</v>
      </c>
      <c r="J294" s="19" t="n">
        <v>23</v>
      </c>
      <c r="K294" s="19" t="n">
        <f aca="false">SUM(H294:J294)</f>
        <v>502</v>
      </c>
      <c r="L294" s="19" t="n">
        <f aca="false">D294-H294</f>
        <v>199</v>
      </c>
      <c r="M294" s="19" t="n">
        <f aca="false">E294-I294</f>
        <v>89</v>
      </c>
      <c r="N294" s="19" t="n">
        <f aca="false">F294-J294</f>
        <v>5</v>
      </c>
      <c r="O294" s="19" t="n">
        <f aca="false">G294-K294</f>
        <v>293</v>
      </c>
      <c r="P294" s="40" t="n">
        <f aca="false">+O294/G294</f>
        <v>0.368553459119497</v>
      </c>
    </row>
    <row r="295" customFormat="false" ht="12.8" hidden="false" customHeight="true" outlineLevel="0" collapsed="false">
      <c r="A295" s="15" t="n">
        <v>2024</v>
      </c>
      <c r="B295" s="19" t="s">
        <v>202</v>
      </c>
      <c r="C295" s="19" t="s">
        <v>203</v>
      </c>
      <c r="D295" s="19" t="n">
        <v>533</v>
      </c>
      <c r="E295" s="19" t="n">
        <v>240</v>
      </c>
      <c r="F295" s="19" t="n">
        <v>21</v>
      </c>
      <c r="G295" s="19" t="n">
        <f aca="false">SUM(D295:F295)</f>
        <v>794</v>
      </c>
      <c r="H295" s="19" t="n">
        <v>71</v>
      </c>
      <c r="I295" s="19" t="n">
        <v>89</v>
      </c>
      <c r="J295" s="19" t="n">
        <v>11</v>
      </c>
      <c r="K295" s="19" t="n">
        <f aca="false">SUM(H295:J295)</f>
        <v>171</v>
      </c>
      <c r="L295" s="19" t="n">
        <f aca="false">D295-H295</f>
        <v>462</v>
      </c>
      <c r="M295" s="19" t="n">
        <f aca="false">E295-I295</f>
        <v>151</v>
      </c>
      <c r="N295" s="19" t="n">
        <f aca="false">F295-J295</f>
        <v>10</v>
      </c>
      <c r="O295" s="19" t="n">
        <f aca="false">G295-K295</f>
        <v>623</v>
      </c>
      <c r="P295" s="40" t="n">
        <f aca="false">+O295/G295</f>
        <v>0.78463476070529</v>
      </c>
    </row>
    <row r="296" customFormat="false" ht="12.8" hidden="false" customHeight="true" outlineLevel="0" collapsed="false">
      <c r="A296" s="15" t="n">
        <v>2024</v>
      </c>
      <c r="B296" s="19" t="s">
        <v>227</v>
      </c>
      <c r="C296" s="19" t="s">
        <v>228</v>
      </c>
      <c r="D296" s="19" t="n">
        <v>348</v>
      </c>
      <c r="E296" s="19" t="n">
        <v>350</v>
      </c>
      <c r="F296" s="19" t="n">
        <v>65</v>
      </c>
      <c r="G296" s="19" t="n">
        <f aca="false">SUM(D296:F296)</f>
        <v>763</v>
      </c>
      <c r="H296" s="19" t="n">
        <v>98</v>
      </c>
      <c r="I296" s="19" t="n">
        <v>155</v>
      </c>
      <c r="J296" s="19" t="n">
        <v>32</v>
      </c>
      <c r="K296" s="19" t="n">
        <f aca="false">SUM(H296:J296)</f>
        <v>285</v>
      </c>
      <c r="L296" s="19" t="n">
        <f aca="false">D296-H296</f>
        <v>250</v>
      </c>
      <c r="M296" s="19" t="n">
        <f aca="false">E296-I296</f>
        <v>195</v>
      </c>
      <c r="N296" s="19" t="n">
        <f aca="false">F296-J296</f>
        <v>33</v>
      </c>
      <c r="O296" s="19" t="n">
        <f aca="false">G296-K296</f>
        <v>478</v>
      </c>
      <c r="P296" s="40" t="n">
        <f aca="false">+O296/G296</f>
        <v>0.626474442988204</v>
      </c>
    </row>
    <row r="297" customFormat="false" ht="12.8" hidden="false" customHeight="true" outlineLevel="0" collapsed="false">
      <c r="A297" s="15" t="n">
        <v>2024</v>
      </c>
      <c r="B297" s="19" t="s">
        <v>204</v>
      </c>
      <c r="C297" s="19" t="s">
        <v>205</v>
      </c>
      <c r="D297" s="19" t="n">
        <v>407</v>
      </c>
      <c r="E297" s="19" t="n">
        <v>294</v>
      </c>
      <c r="F297" s="19" t="n">
        <v>62</v>
      </c>
      <c r="G297" s="19" t="n">
        <f aca="false">SUM(D297:F297)</f>
        <v>763</v>
      </c>
      <c r="H297" s="19" t="n">
        <v>199</v>
      </c>
      <c r="I297" s="19" t="n">
        <v>210</v>
      </c>
      <c r="J297" s="19" t="n">
        <v>51</v>
      </c>
      <c r="K297" s="19" t="n">
        <f aca="false">SUM(H297:J297)</f>
        <v>460</v>
      </c>
      <c r="L297" s="19" t="n">
        <f aca="false">D297-H297</f>
        <v>208</v>
      </c>
      <c r="M297" s="19" t="n">
        <f aca="false">E297-I297</f>
        <v>84</v>
      </c>
      <c r="N297" s="19" t="n">
        <f aca="false">F297-J297</f>
        <v>11</v>
      </c>
      <c r="O297" s="19" t="n">
        <f aca="false">G297-K297</f>
        <v>303</v>
      </c>
      <c r="P297" s="40" t="n">
        <f aca="false">+O297/G297</f>
        <v>0.397116644823067</v>
      </c>
    </row>
    <row r="298" customFormat="false" ht="12.8" hidden="false" customHeight="true" outlineLevel="0" collapsed="false">
      <c r="A298" s="15" t="n">
        <v>2024</v>
      </c>
      <c r="B298" s="19" t="s">
        <v>210</v>
      </c>
      <c r="C298" s="19" t="s">
        <v>169</v>
      </c>
      <c r="D298" s="19" t="n">
        <v>519</v>
      </c>
      <c r="E298" s="19" t="n">
        <v>214</v>
      </c>
      <c r="F298" s="19" t="n">
        <v>17</v>
      </c>
      <c r="G298" s="19" t="n">
        <f aca="false">SUM(D298:F298)</f>
        <v>750</v>
      </c>
      <c r="H298" s="19" t="n">
        <v>249</v>
      </c>
      <c r="I298" s="19" t="n">
        <v>126</v>
      </c>
      <c r="J298" s="19" t="n">
        <v>11</v>
      </c>
      <c r="K298" s="19" t="n">
        <f aca="false">SUM(H298:J298)</f>
        <v>386</v>
      </c>
      <c r="L298" s="19" t="n">
        <f aca="false">D298-H298</f>
        <v>270</v>
      </c>
      <c r="M298" s="19" t="n">
        <f aca="false">E298-I298</f>
        <v>88</v>
      </c>
      <c r="N298" s="19" t="n">
        <f aca="false">F298-J298</f>
        <v>6</v>
      </c>
      <c r="O298" s="19" t="n">
        <f aca="false">G298-K298</f>
        <v>364</v>
      </c>
      <c r="P298" s="40" t="n">
        <f aca="false">+O298/G298</f>
        <v>0.485333333333333</v>
      </c>
    </row>
    <row r="299" customFormat="false" ht="12.8" hidden="false" customHeight="true" outlineLevel="0" collapsed="false">
      <c r="A299" s="15" t="n">
        <v>2024</v>
      </c>
      <c r="B299" s="19" t="s">
        <v>211</v>
      </c>
      <c r="C299" s="19" t="s">
        <v>212</v>
      </c>
      <c r="D299" s="19" t="n">
        <v>269</v>
      </c>
      <c r="E299" s="19" t="n">
        <v>377</v>
      </c>
      <c r="F299" s="19" t="n">
        <v>100</v>
      </c>
      <c r="G299" s="19" t="n">
        <f aca="false">SUM(D299:F299)</f>
        <v>746</v>
      </c>
      <c r="H299" s="19" t="n">
        <v>186</v>
      </c>
      <c r="I299" s="19" t="n">
        <v>287</v>
      </c>
      <c r="J299" s="19" t="n">
        <v>85</v>
      </c>
      <c r="K299" s="19" t="n">
        <f aca="false">SUM(H299:J299)</f>
        <v>558</v>
      </c>
      <c r="L299" s="19" t="n">
        <f aca="false">D299-H299</f>
        <v>83</v>
      </c>
      <c r="M299" s="19" t="n">
        <f aca="false">E299-I299</f>
        <v>90</v>
      </c>
      <c r="N299" s="19" t="n">
        <f aca="false">F299-J299</f>
        <v>15</v>
      </c>
      <c r="O299" s="19" t="n">
        <f aca="false">G299-K299</f>
        <v>188</v>
      </c>
      <c r="P299" s="40" t="n">
        <f aca="false">+O299/G299</f>
        <v>0.25201072386059</v>
      </c>
    </row>
    <row r="300" customFormat="false" ht="12.8" hidden="false" customHeight="true" outlineLevel="0" collapsed="false">
      <c r="A300" s="15" t="n">
        <v>2024</v>
      </c>
      <c r="B300" s="19" t="s">
        <v>198</v>
      </c>
      <c r="C300" s="19" t="s">
        <v>199</v>
      </c>
      <c r="D300" s="19" t="n">
        <v>323</v>
      </c>
      <c r="E300" s="19" t="n">
        <v>166</v>
      </c>
      <c r="F300" s="19" t="n">
        <v>22</v>
      </c>
      <c r="G300" s="19" t="n">
        <f aca="false">SUM(D300:F300)</f>
        <v>511</v>
      </c>
      <c r="H300" s="19" t="n">
        <v>124</v>
      </c>
      <c r="I300" s="19" t="n">
        <v>98</v>
      </c>
      <c r="J300" s="19" t="n">
        <v>19</v>
      </c>
      <c r="K300" s="19" t="n">
        <f aca="false">SUM(H300:J300)</f>
        <v>241</v>
      </c>
      <c r="L300" s="19" t="n">
        <f aca="false">D300-H300</f>
        <v>199</v>
      </c>
      <c r="M300" s="19" t="n">
        <f aca="false">E300-I300</f>
        <v>68</v>
      </c>
      <c r="N300" s="19" t="n">
        <f aca="false">F300-J300</f>
        <v>3</v>
      </c>
      <c r="O300" s="19" t="n">
        <f aca="false">G300-K300</f>
        <v>270</v>
      </c>
      <c r="P300" s="40" t="n">
        <f aca="false">+O300/G300</f>
        <v>0.528375733855186</v>
      </c>
    </row>
    <row r="301" customFormat="false" ht="12.8" hidden="false" customHeight="true" outlineLevel="0" collapsed="false">
      <c r="A301" s="15" t="n">
        <v>2024</v>
      </c>
      <c r="B301" s="19" t="s">
        <v>231</v>
      </c>
      <c r="C301" s="19" t="s">
        <v>232</v>
      </c>
      <c r="D301" s="19" t="n">
        <v>224</v>
      </c>
      <c r="E301" s="19" t="n">
        <v>229</v>
      </c>
      <c r="F301" s="19" t="n">
        <v>35</v>
      </c>
      <c r="G301" s="19" t="n">
        <f aca="false">SUM(D301:F301)</f>
        <v>488</v>
      </c>
      <c r="H301" s="19" t="n">
        <v>41</v>
      </c>
      <c r="I301" s="19" t="n">
        <v>72</v>
      </c>
      <c r="J301" s="19" t="n">
        <v>23</v>
      </c>
      <c r="K301" s="19" t="n">
        <f aca="false">SUM(H301:J301)</f>
        <v>136</v>
      </c>
      <c r="L301" s="19" t="n">
        <f aca="false">D301-H301</f>
        <v>183</v>
      </c>
      <c r="M301" s="19" t="n">
        <f aca="false">E301-I301</f>
        <v>157</v>
      </c>
      <c r="N301" s="19" t="n">
        <f aca="false">F301-J301</f>
        <v>12</v>
      </c>
      <c r="O301" s="19" t="n">
        <f aca="false">G301-K301</f>
        <v>352</v>
      </c>
      <c r="P301" s="40" t="n">
        <f aca="false">+O301/G301</f>
        <v>0.721311475409836</v>
      </c>
    </row>
    <row r="302" customFormat="false" ht="12.8" hidden="false" customHeight="true" outlineLevel="0" collapsed="false">
      <c r="A302" s="15" t="n">
        <v>2024</v>
      </c>
      <c r="B302" s="19" t="s">
        <v>233</v>
      </c>
      <c r="C302" s="19" t="s">
        <v>424</v>
      </c>
      <c r="D302" s="19" t="n">
        <v>305</v>
      </c>
      <c r="E302" s="19" t="n">
        <v>151</v>
      </c>
      <c r="F302" s="19" t="n">
        <v>23</v>
      </c>
      <c r="G302" s="19" t="n">
        <f aca="false">SUM(D302:F302)</f>
        <v>479</v>
      </c>
      <c r="H302" s="19" t="n">
        <v>141</v>
      </c>
      <c r="I302" s="19" t="n">
        <v>77</v>
      </c>
      <c r="J302" s="19" t="n">
        <v>12</v>
      </c>
      <c r="K302" s="19" t="n">
        <f aca="false">SUM(H302:J302)</f>
        <v>230</v>
      </c>
      <c r="L302" s="19" t="n">
        <f aca="false">D302-H302</f>
        <v>164</v>
      </c>
      <c r="M302" s="19" t="n">
        <f aca="false">E302-I302</f>
        <v>74</v>
      </c>
      <c r="N302" s="19" t="n">
        <f aca="false">F302-J302</f>
        <v>11</v>
      </c>
      <c r="O302" s="19" t="n">
        <f aca="false">G302-K302</f>
        <v>249</v>
      </c>
      <c r="P302" s="40" t="n">
        <f aca="false">+O302/G302</f>
        <v>0.519832985386221</v>
      </c>
    </row>
    <row r="303" customFormat="false" ht="12.8" hidden="false" customHeight="true" outlineLevel="0" collapsed="false">
      <c r="A303" s="15" t="n">
        <v>2024</v>
      </c>
      <c r="B303" s="19" t="s">
        <v>217</v>
      </c>
      <c r="C303" s="19" t="s">
        <v>218</v>
      </c>
      <c r="D303" s="19" t="n">
        <v>226</v>
      </c>
      <c r="E303" s="19" t="n">
        <v>205</v>
      </c>
      <c r="F303" s="19" t="n">
        <v>29</v>
      </c>
      <c r="G303" s="19" t="n">
        <f aca="false">SUM(D303:F303)</f>
        <v>460</v>
      </c>
      <c r="H303" s="19" t="n">
        <v>39</v>
      </c>
      <c r="I303" s="19" t="n">
        <v>59</v>
      </c>
      <c r="J303" s="19" t="n">
        <v>13</v>
      </c>
      <c r="K303" s="19" t="n">
        <f aca="false">SUM(H303:J303)</f>
        <v>111</v>
      </c>
      <c r="L303" s="19" t="n">
        <f aca="false">D303-H303</f>
        <v>187</v>
      </c>
      <c r="M303" s="19" t="n">
        <f aca="false">E303-I303</f>
        <v>146</v>
      </c>
      <c r="N303" s="19" t="n">
        <f aca="false">F303-J303</f>
        <v>16</v>
      </c>
      <c r="O303" s="19" t="n">
        <f aca="false">G303-K303</f>
        <v>349</v>
      </c>
      <c r="P303" s="40" t="n">
        <f aca="false">+O303/G303</f>
        <v>0.758695652173913</v>
      </c>
    </row>
    <row r="304" customFormat="false" ht="12.8" hidden="false" customHeight="true" outlineLevel="0" collapsed="false">
      <c r="A304" s="15" t="n">
        <v>2024</v>
      </c>
      <c r="B304" s="19" t="s">
        <v>221</v>
      </c>
      <c r="C304" s="19" t="s">
        <v>222</v>
      </c>
      <c r="D304" s="19" t="n">
        <v>303</v>
      </c>
      <c r="E304" s="19" t="n">
        <v>91</v>
      </c>
      <c r="F304" s="19" t="n">
        <v>1</v>
      </c>
      <c r="G304" s="19" t="n">
        <f aca="false">SUM(D304:F304)</f>
        <v>395</v>
      </c>
      <c r="H304" s="19" t="n">
        <v>61</v>
      </c>
      <c r="I304" s="19" t="n">
        <v>21</v>
      </c>
      <c r="J304" s="19" t="n">
        <v>1</v>
      </c>
      <c r="K304" s="19" t="n">
        <f aca="false">SUM(H304:J304)</f>
        <v>83</v>
      </c>
      <c r="L304" s="19" t="n">
        <f aca="false">D304-H304</f>
        <v>242</v>
      </c>
      <c r="M304" s="19" t="n">
        <f aca="false">E304-I304</f>
        <v>70</v>
      </c>
      <c r="N304" s="19" t="n">
        <f aca="false">F304-J304</f>
        <v>0</v>
      </c>
      <c r="O304" s="19" t="n">
        <f aca="false">G304-K304</f>
        <v>312</v>
      </c>
      <c r="P304" s="40" t="n">
        <f aca="false">+O304/G304</f>
        <v>0.789873417721519</v>
      </c>
    </row>
    <row r="305" customFormat="false" ht="12.8" hidden="false" customHeight="true" outlineLevel="0" collapsed="false">
      <c r="A305" s="15" t="n">
        <v>2024</v>
      </c>
      <c r="B305" s="19" t="s">
        <v>229</v>
      </c>
      <c r="C305" s="19" t="s">
        <v>230</v>
      </c>
      <c r="D305" s="19" t="n">
        <v>272</v>
      </c>
      <c r="E305" s="19" t="n">
        <v>104</v>
      </c>
      <c r="F305" s="19" t="n">
        <v>12</v>
      </c>
      <c r="G305" s="19" t="n">
        <f aca="false">SUM(D305:F305)</f>
        <v>388</v>
      </c>
      <c r="H305" s="19" t="n">
        <v>80</v>
      </c>
      <c r="I305" s="19" t="n">
        <v>89</v>
      </c>
      <c r="J305" s="19" t="n">
        <v>6</v>
      </c>
      <c r="K305" s="19" t="n">
        <f aca="false">SUM(H305:J305)</f>
        <v>175</v>
      </c>
      <c r="L305" s="19" t="n">
        <f aca="false">D305-H305</f>
        <v>192</v>
      </c>
      <c r="M305" s="19" t="n">
        <f aca="false">E305-I305</f>
        <v>15</v>
      </c>
      <c r="N305" s="19" t="n">
        <f aca="false">F305-J305</f>
        <v>6</v>
      </c>
      <c r="O305" s="19" t="n">
        <f aca="false">G305-K305</f>
        <v>213</v>
      </c>
      <c r="P305" s="40" t="n">
        <f aca="false">+O305/G305</f>
        <v>0.548969072164949</v>
      </c>
    </row>
    <row r="306" customFormat="false" ht="12.8" hidden="false" customHeight="true" outlineLevel="0" collapsed="false">
      <c r="A306" s="15" t="n">
        <v>2024</v>
      </c>
      <c r="B306" s="19" t="s">
        <v>215</v>
      </c>
      <c r="C306" s="19" t="s">
        <v>216</v>
      </c>
      <c r="D306" s="19" t="n">
        <v>199</v>
      </c>
      <c r="E306" s="19" t="n">
        <v>139</v>
      </c>
      <c r="F306" s="19" t="n">
        <v>19</v>
      </c>
      <c r="G306" s="19" t="n">
        <f aca="false">SUM(D306:F306)</f>
        <v>357</v>
      </c>
      <c r="H306" s="19" t="n">
        <v>11</v>
      </c>
      <c r="I306" s="19" t="n">
        <v>28</v>
      </c>
      <c r="J306" s="19" t="n">
        <v>10</v>
      </c>
      <c r="K306" s="19" t="n">
        <f aca="false">SUM(H306:J306)</f>
        <v>49</v>
      </c>
      <c r="L306" s="19" t="n">
        <f aca="false">D306-H306</f>
        <v>188</v>
      </c>
      <c r="M306" s="19" t="n">
        <f aca="false">E306-I306</f>
        <v>111</v>
      </c>
      <c r="N306" s="19" t="n">
        <f aca="false">F306-J306</f>
        <v>9</v>
      </c>
      <c r="O306" s="19" t="n">
        <f aca="false">G306-K306</f>
        <v>308</v>
      </c>
      <c r="P306" s="40" t="n">
        <f aca="false">+O306/G306</f>
        <v>0.862745098039216</v>
      </c>
    </row>
    <row r="307" customFormat="false" ht="12.8" hidden="false" customHeight="true" outlineLevel="0" collapsed="false">
      <c r="A307" s="15" t="n">
        <v>2024</v>
      </c>
      <c r="B307" s="19" t="s">
        <v>245</v>
      </c>
      <c r="C307" s="19" t="s">
        <v>246</v>
      </c>
      <c r="D307" s="19" t="n">
        <v>187</v>
      </c>
      <c r="E307" s="19" t="n">
        <v>135</v>
      </c>
      <c r="F307" s="19" t="n">
        <v>21</v>
      </c>
      <c r="G307" s="19" t="n">
        <f aca="false">SUM(D307:F307)</f>
        <v>343</v>
      </c>
      <c r="H307" s="19" t="n">
        <v>51</v>
      </c>
      <c r="I307" s="19" t="n">
        <v>37</v>
      </c>
      <c r="J307" s="19" t="n">
        <v>10</v>
      </c>
      <c r="K307" s="19" t="n">
        <f aca="false">SUM(H307:J307)</f>
        <v>98</v>
      </c>
      <c r="L307" s="19" t="n">
        <f aca="false">D307-H307</f>
        <v>136</v>
      </c>
      <c r="M307" s="19" t="n">
        <f aca="false">E307-I307</f>
        <v>98</v>
      </c>
      <c r="N307" s="19" t="n">
        <f aca="false">F307-J307</f>
        <v>11</v>
      </c>
      <c r="O307" s="19" t="n">
        <f aca="false">G307-K307</f>
        <v>245</v>
      </c>
      <c r="P307" s="40" t="n">
        <f aca="false">+O307/G307</f>
        <v>0.714285714285714</v>
      </c>
    </row>
    <row r="308" customFormat="false" ht="12.8" hidden="false" customHeight="true" outlineLevel="0" collapsed="false">
      <c r="A308" s="15" t="n">
        <v>2024</v>
      </c>
      <c r="B308" s="19" t="s">
        <v>279</v>
      </c>
      <c r="C308" s="19" t="s">
        <v>280</v>
      </c>
      <c r="D308" s="19" t="n">
        <v>149</v>
      </c>
      <c r="E308" s="19" t="n">
        <v>133</v>
      </c>
      <c r="F308" s="19" t="n">
        <v>20</v>
      </c>
      <c r="G308" s="19" t="n">
        <f aca="false">SUM(D308:F308)</f>
        <v>302</v>
      </c>
      <c r="H308" s="19" t="n">
        <v>6</v>
      </c>
      <c r="I308" s="19" t="n">
        <v>3</v>
      </c>
      <c r="J308" s="19" t="n">
        <v>1</v>
      </c>
      <c r="K308" s="19" t="n">
        <f aca="false">SUM(H308:J308)</f>
        <v>10</v>
      </c>
      <c r="L308" s="19" t="n">
        <f aca="false">D308-H308</f>
        <v>143</v>
      </c>
      <c r="M308" s="19" t="n">
        <f aca="false">E308-I308</f>
        <v>130</v>
      </c>
      <c r="N308" s="19" t="n">
        <f aca="false">F308-J308</f>
        <v>19</v>
      </c>
      <c r="O308" s="19" t="n">
        <f aca="false">G308-K308</f>
        <v>292</v>
      </c>
      <c r="P308" s="40" t="n">
        <f aca="false">+O308/G308</f>
        <v>0.966887417218543</v>
      </c>
    </row>
    <row r="309" customFormat="false" ht="12.8" hidden="false" customHeight="true" outlineLevel="0" collapsed="false">
      <c r="A309" s="15" t="n">
        <v>2024</v>
      </c>
      <c r="B309" s="19" t="s">
        <v>239</v>
      </c>
      <c r="C309" s="19" t="s">
        <v>240</v>
      </c>
      <c r="D309" s="19" t="n">
        <v>133</v>
      </c>
      <c r="E309" s="19" t="n">
        <v>112</v>
      </c>
      <c r="F309" s="19" t="n">
        <v>17</v>
      </c>
      <c r="G309" s="19" t="n">
        <f aca="false">SUM(D309:F309)</f>
        <v>262</v>
      </c>
      <c r="H309" s="19" t="n">
        <v>78</v>
      </c>
      <c r="I309" s="19" t="n">
        <v>86</v>
      </c>
      <c r="J309" s="19" t="n">
        <v>13</v>
      </c>
      <c r="K309" s="19" t="n">
        <f aca="false">SUM(H309:J309)</f>
        <v>177</v>
      </c>
      <c r="L309" s="19" t="n">
        <f aca="false">D309-H309</f>
        <v>55</v>
      </c>
      <c r="M309" s="19" t="n">
        <f aca="false">E309-I309</f>
        <v>26</v>
      </c>
      <c r="N309" s="19" t="n">
        <f aca="false">F309-J309</f>
        <v>4</v>
      </c>
      <c r="O309" s="19" t="n">
        <f aca="false">G309-K309</f>
        <v>85</v>
      </c>
      <c r="P309" s="40" t="n">
        <f aca="false">+O309/G309</f>
        <v>0.324427480916031</v>
      </c>
    </row>
    <row r="310" customFormat="false" ht="12.8" hidden="false" customHeight="true" outlineLevel="0" collapsed="false">
      <c r="A310" s="15" t="n">
        <v>2024</v>
      </c>
      <c r="B310" s="19" t="s">
        <v>213</v>
      </c>
      <c r="C310" s="19" t="s">
        <v>214</v>
      </c>
      <c r="D310" s="19" t="n">
        <v>124</v>
      </c>
      <c r="E310" s="19" t="n">
        <v>118</v>
      </c>
      <c r="F310" s="19" t="n">
        <v>15</v>
      </c>
      <c r="G310" s="19" t="n">
        <f aca="false">SUM(D310:F310)</f>
        <v>257</v>
      </c>
      <c r="H310" s="19" t="n">
        <v>10</v>
      </c>
      <c r="I310" s="19" t="n">
        <v>11</v>
      </c>
      <c r="J310" s="19" t="n">
        <v>1</v>
      </c>
      <c r="K310" s="19" t="n">
        <f aca="false">SUM(H310:J310)</f>
        <v>22</v>
      </c>
      <c r="L310" s="19" t="n">
        <f aca="false">D310-H310</f>
        <v>114</v>
      </c>
      <c r="M310" s="19" t="n">
        <f aca="false">E310-I310</f>
        <v>107</v>
      </c>
      <c r="N310" s="19" t="n">
        <f aca="false">F310-J310</f>
        <v>14</v>
      </c>
      <c r="O310" s="19" t="n">
        <f aca="false">G310-K310</f>
        <v>235</v>
      </c>
      <c r="P310" s="40" t="n">
        <f aca="false">+O310/G310</f>
        <v>0.914396887159533</v>
      </c>
    </row>
    <row r="311" customFormat="false" ht="12.8" hidden="false" customHeight="true" outlineLevel="0" collapsed="false">
      <c r="A311" s="15" t="n">
        <v>2024</v>
      </c>
      <c r="B311" s="19" t="s">
        <v>237</v>
      </c>
      <c r="C311" s="19" t="s">
        <v>238</v>
      </c>
      <c r="D311" s="19" t="n">
        <v>182</v>
      </c>
      <c r="E311" s="19" t="n">
        <v>54</v>
      </c>
      <c r="F311" s="19" t="n">
        <v>1</v>
      </c>
      <c r="G311" s="19" t="n">
        <f aca="false">SUM(D311:F311)</f>
        <v>237</v>
      </c>
      <c r="H311" s="19" t="n">
        <v>51</v>
      </c>
      <c r="I311" s="19" t="n">
        <v>20</v>
      </c>
      <c r="J311" s="19" t="n">
        <v>1</v>
      </c>
      <c r="K311" s="19" t="n">
        <f aca="false">SUM(H311:J311)</f>
        <v>72</v>
      </c>
      <c r="L311" s="19" t="n">
        <f aca="false">D311-H311</f>
        <v>131</v>
      </c>
      <c r="M311" s="19" t="n">
        <f aca="false">E311-I311</f>
        <v>34</v>
      </c>
      <c r="N311" s="19" t="n">
        <f aca="false">F311-J311</f>
        <v>0</v>
      </c>
      <c r="O311" s="19" t="n">
        <f aca="false">G311-K311</f>
        <v>165</v>
      </c>
      <c r="P311" s="40" t="n">
        <f aca="false">+O311/G311</f>
        <v>0.69620253164557</v>
      </c>
    </row>
    <row r="312" customFormat="false" ht="12.8" hidden="false" customHeight="true" outlineLevel="0" collapsed="false">
      <c r="A312" s="15" t="n">
        <v>2024</v>
      </c>
      <c r="B312" s="19" t="s">
        <v>287</v>
      </c>
      <c r="C312" s="19" t="s">
        <v>288</v>
      </c>
      <c r="D312" s="19" t="n">
        <v>86</v>
      </c>
      <c r="E312" s="19" t="n">
        <v>110</v>
      </c>
      <c r="F312" s="19" t="n">
        <v>18</v>
      </c>
      <c r="G312" s="19" t="n">
        <f aca="false">SUM(D312:F312)</f>
        <v>214</v>
      </c>
      <c r="H312" s="19" t="n">
        <v>71</v>
      </c>
      <c r="I312" s="19" t="n">
        <v>102</v>
      </c>
      <c r="J312" s="19" t="n">
        <v>18</v>
      </c>
      <c r="K312" s="19" t="n">
        <f aca="false">SUM(H312:J312)</f>
        <v>191</v>
      </c>
      <c r="L312" s="19" t="n">
        <f aca="false">D312-H312</f>
        <v>15</v>
      </c>
      <c r="M312" s="19" t="n">
        <f aca="false">E312-I312</f>
        <v>8</v>
      </c>
      <c r="N312" s="19" t="n">
        <f aca="false">F312-J312</f>
        <v>0</v>
      </c>
      <c r="O312" s="19" t="n">
        <f aca="false">G312-K312</f>
        <v>23</v>
      </c>
      <c r="P312" s="40" t="n">
        <f aca="false">+O312/G312</f>
        <v>0.107476635514019</v>
      </c>
    </row>
    <row r="313" customFormat="false" ht="12.8" hidden="false" customHeight="true" outlineLevel="0" collapsed="false">
      <c r="A313" s="15" t="n">
        <v>2024</v>
      </c>
      <c r="B313" s="19" t="s">
        <v>253</v>
      </c>
      <c r="C313" s="19" t="s">
        <v>254</v>
      </c>
      <c r="D313" s="19" t="n">
        <v>150</v>
      </c>
      <c r="E313" s="19" t="n">
        <v>53</v>
      </c>
      <c r="F313" s="19" t="n">
        <v>3</v>
      </c>
      <c r="G313" s="19" t="n">
        <f aca="false">SUM(D313:F313)</f>
        <v>206</v>
      </c>
      <c r="H313" s="19" t="n">
        <v>30</v>
      </c>
      <c r="I313" s="19" t="n">
        <v>20</v>
      </c>
      <c r="J313" s="19" t="n">
        <v>3</v>
      </c>
      <c r="K313" s="19" t="n">
        <f aca="false">SUM(H313:J313)</f>
        <v>53</v>
      </c>
      <c r="L313" s="19" t="n">
        <f aca="false">D313-H313</f>
        <v>120</v>
      </c>
      <c r="M313" s="19" t="n">
        <f aca="false">E313-I313</f>
        <v>33</v>
      </c>
      <c r="N313" s="19" t="n">
        <f aca="false">F313-J313</f>
        <v>0</v>
      </c>
      <c r="O313" s="19" t="n">
        <f aca="false">G313-K313</f>
        <v>153</v>
      </c>
      <c r="P313" s="40" t="n">
        <f aca="false">+O313/G313</f>
        <v>0.742718446601942</v>
      </c>
    </row>
    <row r="314" customFormat="false" ht="12.8" hidden="false" customHeight="true" outlineLevel="0" collapsed="false">
      <c r="A314" s="15" t="n">
        <v>2024</v>
      </c>
      <c r="B314" s="19" t="s">
        <v>223</v>
      </c>
      <c r="C314" s="19" t="s">
        <v>224</v>
      </c>
      <c r="D314" s="19" t="n">
        <v>73</v>
      </c>
      <c r="E314" s="19" t="n">
        <v>118</v>
      </c>
      <c r="F314" s="19" t="n">
        <v>8</v>
      </c>
      <c r="G314" s="19" t="n">
        <f aca="false">SUM(D314:F314)</f>
        <v>199</v>
      </c>
      <c r="H314" s="19" t="n">
        <v>2</v>
      </c>
      <c r="I314" s="19" t="n">
        <v>8</v>
      </c>
      <c r="K314" s="19" t="n">
        <f aca="false">SUM(H314:J314)</f>
        <v>10</v>
      </c>
      <c r="L314" s="19" t="n">
        <f aca="false">D314-H314</f>
        <v>71</v>
      </c>
      <c r="M314" s="19" t="n">
        <f aca="false">E314-I314</f>
        <v>110</v>
      </c>
      <c r="N314" s="19" t="n">
        <f aca="false">F314-J314</f>
        <v>8</v>
      </c>
      <c r="O314" s="19" t="n">
        <f aca="false">G314-K314</f>
        <v>189</v>
      </c>
      <c r="P314" s="40" t="n">
        <f aca="false">+O314/G314</f>
        <v>0.949748743718593</v>
      </c>
    </row>
    <row r="315" customFormat="false" ht="12.8" hidden="false" customHeight="true" outlineLevel="0" collapsed="false">
      <c r="A315" s="15" t="n">
        <v>2024</v>
      </c>
      <c r="B315" s="19" t="s">
        <v>225</v>
      </c>
      <c r="C315" s="19" t="s">
        <v>226</v>
      </c>
      <c r="D315" s="19" t="n">
        <v>137</v>
      </c>
      <c r="E315" s="19" t="n">
        <v>42</v>
      </c>
      <c r="F315" s="19" t="n">
        <v>8</v>
      </c>
      <c r="G315" s="19" t="n">
        <f aca="false">SUM(D315:F315)</f>
        <v>187</v>
      </c>
      <c r="H315" s="19" t="n">
        <v>30</v>
      </c>
      <c r="I315" s="19" t="n">
        <v>7</v>
      </c>
      <c r="J315" s="19" t="n">
        <v>1</v>
      </c>
      <c r="K315" s="19" t="n">
        <f aca="false">SUM(H315:J315)</f>
        <v>38</v>
      </c>
      <c r="L315" s="19" t="n">
        <f aca="false">D315-H315</f>
        <v>107</v>
      </c>
      <c r="M315" s="19" t="n">
        <f aca="false">E315-I315</f>
        <v>35</v>
      </c>
      <c r="N315" s="19" t="n">
        <f aca="false">F315-J315</f>
        <v>7</v>
      </c>
      <c r="O315" s="19" t="n">
        <f aca="false">G315-K315</f>
        <v>149</v>
      </c>
      <c r="P315" s="40" t="n">
        <f aca="false">+O315/G315</f>
        <v>0.796791443850267</v>
      </c>
    </row>
    <row r="316" customFormat="false" ht="12.8" hidden="false" customHeight="true" outlineLevel="0" collapsed="false">
      <c r="A316" s="15" t="n">
        <v>2024</v>
      </c>
      <c r="B316" s="19" t="s">
        <v>269</v>
      </c>
      <c r="C316" s="19" t="s">
        <v>270</v>
      </c>
      <c r="D316" s="19" t="n">
        <v>120</v>
      </c>
      <c r="E316" s="19" t="n">
        <v>57</v>
      </c>
      <c r="F316" s="19" t="n">
        <v>6</v>
      </c>
      <c r="G316" s="19" t="n">
        <f aca="false">SUM(D316:F316)</f>
        <v>183</v>
      </c>
      <c r="H316" s="19" t="n">
        <v>39</v>
      </c>
      <c r="I316" s="19" t="n">
        <v>48</v>
      </c>
      <c r="J316" s="19" t="n">
        <v>6</v>
      </c>
      <c r="K316" s="19" t="n">
        <f aca="false">SUM(H316:J316)</f>
        <v>93</v>
      </c>
      <c r="L316" s="19" t="n">
        <f aca="false">D316-H316</f>
        <v>81</v>
      </c>
      <c r="M316" s="19" t="n">
        <f aca="false">E316-I316</f>
        <v>9</v>
      </c>
      <c r="N316" s="19" t="n">
        <f aca="false">F316-J316</f>
        <v>0</v>
      </c>
      <c r="O316" s="19" t="n">
        <f aca="false">G316-K316</f>
        <v>90</v>
      </c>
      <c r="P316" s="40" t="n">
        <f aca="false">+O316/G316</f>
        <v>0.491803278688525</v>
      </c>
    </row>
    <row r="317" customFormat="false" ht="12.8" hidden="false" customHeight="true" outlineLevel="0" collapsed="false">
      <c r="A317" s="15" t="n">
        <v>2024</v>
      </c>
      <c r="B317" s="19" t="s">
        <v>249</v>
      </c>
      <c r="C317" s="19" t="s">
        <v>250</v>
      </c>
      <c r="D317" s="19" t="n">
        <v>77</v>
      </c>
      <c r="E317" s="19" t="n">
        <v>78</v>
      </c>
      <c r="F317" s="19" t="n">
        <v>21</v>
      </c>
      <c r="G317" s="19" t="n">
        <f aca="false">SUM(D317:F317)</f>
        <v>176</v>
      </c>
      <c r="H317" s="19" t="n">
        <v>39</v>
      </c>
      <c r="I317" s="19" t="n">
        <v>48</v>
      </c>
      <c r="J317" s="19" t="n">
        <v>6</v>
      </c>
      <c r="K317" s="19" t="n">
        <f aca="false">SUM(H317:J317)</f>
        <v>93</v>
      </c>
      <c r="L317" s="19" t="n">
        <f aca="false">D317-H317</f>
        <v>38</v>
      </c>
      <c r="M317" s="19" t="n">
        <f aca="false">E317-I317</f>
        <v>30</v>
      </c>
      <c r="N317" s="19" t="n">
        <f aca="false">F317-J317</f>
        <v>15</v>
      </c>
      <c r="O317" s="19" t="n">
        <f aca="false">G317-K317</f>
        <v>83</v>
      </c>
      <c r="P317" s="40" t="n">
        <f aca="false">+O317/G317</f>
        <v>0.471590909090909</v>
      </c>
    </row>
    <row r="318" customFormat="false" ht="12.8" hidden="false" customHeight="true" outlineLevel="0" collapsed="false">
      <c r="A318" s="15" t="n">
        <v>2024</v>
      </c>
      <c r="B318" s="19" t="s">
        <v>261</v>
      </c>
      <c r="C318" s="19" t="s">
        <v>262</v>
      </c>
      <c r="D318" s="19" t="n">
        <v>113</v>
      </c>
      <c r="E318" s="19" t="n">
        <v>60</v>
      </c>
      <c r="F318" s="19" t="n">
        <v>3</v>
      </c>
      <c r="G318" s="19" t="n">
        <f aca="false">SUM(D318:F318)</f>
        <v>176</v>
      </c>
      <c r="H318" s="19" t="n">
        <v>66</v>
      </c>
      <c r="I318" s="19" t="n">
        <v>33</v>
      </c>
      <c r="J318" s="19" t="n">
        <v>3</v>
      </c>
      <c r="K318" s="19" t="n">
        <f aca="false">SUM(H318:J318)</f>
        <v>102</v>
      </c>
      <c r="L318" s="19" t="n">
        <f aca="false">D318-H318</f>
        <v>47</v>
      </c>
      <c r="M318" s="19" t="n">
        <f aca="false">E318-I318</f>
        <v>27</v>
      </c>
      <c r="N318" s="19" t="n">
        <f aca="false">F318-J318</f>
        <v>0</v>
      </c>
      <c r="O318" s="19" t="n">
        <f aca="false">G318-K318</f>
        <v>74</v>
      </c>
      <c r="P318" s="40" t="n">
        <f aca="false">+O318/G318</f>
        <v>0.420454545454545</v>
      </c>
    </row>
    <row r="319" customFormat="false" ht="12.8" hidden="false" customHeight="true" outlineLevel="0" collapsed="false">
      <c r="A319" s="15" t="n">
        <v>2024</v>
      </c>
      <c r="B319" s="19" t="s">
        <v>241</v>
      </c>
      <c r="C319" s="19" t="s">
        <v>242</v>
      </c>
      <c r="D319" s="19" t="n">
        <v>63</v>
      </c>
      <c r="E319" s="19" t="n">
        <v>105</v>
      </c>
      <c r="F319" s="19" t="n">
        <v>7</v>
      </c>
      <c r="G319" s="19" t="n">
        <f aca="false">SUM(D319:F319)</f>
        <v>175</v>
      </c>
      <c r="H319" s="19" t="n">
        <v>4</v>
      </c>
      <c r="I319" s="19" t="n">
        <v>11</v>
      </c>
      <c r="J319" s="19" t="n">
        <v>1</v>
      </c>
      <c r="K319" s="19" t="n">
        <f aca="false">SUM(H319:J319)</f>
        <v>16</v>
      </c>
      <c r="L319" s="19" t="n">
        <f aca="false">D319-H319</f>
        <v>59</v>
      </c>
      <c r="M319" s="19" t="n">
        <f aca="false">E319-I319</f>
        <v>94</v>
      </c>
      <c r="N319" s="19" t="n">
        <f aca="false">F319-J319</f>
        <v>6</v>
      </c>
      <c r="O319" s="19" t="n">
        <f aca="false">G319-K319</f>
        <v>159</v>
      </c>
      <c r="P319" s="40" t="n">
        <f aca="false">+O319/G319</f>
        <v>0.908571428571429</v>
      </c>
    </row>
    <row r="320" customFormat="false" ht="12.8" hidden="false" customHeight="true" outlineLevel="0" collapsed="false">
      <c r="A320" s="15" t="n">
        <v>2024</v>
      </c>
      <c r="B320" s="19" t="s">
        <v>263</v>
      </c>
      <c r="C320" s="19" t="s">
        <v>264</v>
      </c>
      <c r="D320" s="19" t="n">
        <v>105</v>
      </c>
      <c r="E320" s="19" t="n">
        <v>58</v>
      </c>
      <c r="F320" s="19" t="n">
        <v>7</v>
      </c>
      <c r="G320" s="19" t="n">
        <f aca="false">SUM(D320:F320)</f>
        <v>170</v>
      </c>
      <c r="H320" s="19" t="n">
        <v>80</v>
      </c>
      <c r="I320" s="19" t="n">
        <v>44</v>
      </c>
      <c r="J320" s="19" t="n">
        <v>7</v>
      </c>
      <c r="K320" s="19" t="n">
        <f aca="false">SUM(H320:J320)</f>
        <v>131</v>
      </c>
      <c r="L320" s="19" t="n">
        <f aca="false">D320-H320</f>
        <v>25</v>
      </c>
      <c r="M320" s="19" t="n">
        <f aca="false">E320-I320</f>
        <v>14</v>
      </c>
      <c r="N320" s="19" t="n">
        <f aca="false">F320-J320</f>
        <v>0</v>
      </c>
      <c r="O320" s="19" t="n">
        <f aca="false">G320-K320</f>
        <v>39</v>
      </c>
      <c r="P320" s="40" t="n">
        <f aca="false">+O320/G320</f>
        <v>0.229411764705882</v>
      </c>
    </row>
    <row r="321" customFormat="false" ht="12.8" hidden="false" customHeight="true" outlineLevel="0" collapsed="false">
      <c r="A321" s="15" t="n">
        <v>2024</v>
      </c>
      <c r="B321" s="19" t="s">
        <v>277</v>
      </c>
      <c r="C321" s="19" t="s">
        <v>278</v>
      </c>
      <c r="D321" s="19" t="n">
        <v>94</v>
      </c>
      <c r="E321" s="19" t="n">
        <v>61</v>
      </c>
      <c r="F321" s="19" t="n">
        <v>11</v>
      </c>
      <c r="G321" s="19" t="n">
        <f aca="false">SUM(D321:F321)</f>
        <v>166</v>
      </c>
      <c r="H321" s="19" t="n">
        <v>19</v>
      </c>
      <c r="I321" s="19" t="n">
        <v>22</v>
      </c>
      <c r="J321" s="19" t="n">
        <v>4</v>
      </c>
      <c r="K321" s="19" t="n">
        <f aca="false">SUM(H321:J321)</f>
        <v>45</v>
      </c>
      <c r="L321" s="19" t="n">
        <f aca="false">D321-H321</f>
        <v>75</v>
      </c>
      <c r="M321" s="19" t="n">
        <f aca="false">E321-I321</f>
        <v>39</v>
      </c>
      <c r="N321" s="19" t="n">
        <f aca="false">F321-J321</f>
        <v>7</v>
      </c>
      <c r="O321" s="19" t="n">
        <f aca="false">G321-K321</f>
        <v>121</v>
      </c>
      <c r="P321" s="40" t="n">
        <f aca="false">+O321/G321</f>
        <v>0.728915662650602</v>
      </c>
    </row>
    <row r="322" customFormat="false" ht="12.8" hidden="false" customHeight="true" outlineLevel="0" collapsed="false">
      <c r="A322" s="15" t="n">
        <v>2024</v>
      </c>
      <c r="B322" s="19" t="s">
        <v>259</v>
      </c>
      <c r="C322" s="19" t="s">
        <v>260</v>
      </c>
      <c r="D322" s="19" t="n">
        <v>123</v>
      </c>
      <c r="E322" s="19" t="n">
        <v>39</v>
      </c>
      <c r="F322" s="19" t="n">
        <v>2</v>
      </c>
      <c r="G322" s="19" t="n">
        <f aca="false">SUM(D322:F322)</f>
        <v>164</v>
      </c>
      <c r="H322" s="19" t="n">
        <v>26</v>
      </c>
      <c r="I322" s="19" t="n">
        <v>15</v>
      </c>
      <c r="K322" s="19" t="n">
        <f aca="false">SUM(H322:J322)</f>
        <v>41</v>
      </c>
      <c r="L322" s="19" t="n">
        <f aca="false">D322-H322</f>
        <v>97</v>
      </c>
      <c r="M322" s="19" t="n">
        <f aca="false">E322-I322</f>
        <v>24</v>
      </c>
      <c r="N322" s="19" t="n">
        <f aca="false">F322-J322</f>
        <v>2</v>
      </c>
      <c r="O322" s="19" t="n">
        <f aca="false">G322-K322</f>
        <v>123</v>
      </c>
      <c r="P322" s="40" t="n">
        <f aca="false">+O322/G322</f>
        <v>0.75</v>
      </c>
    </row>
    <row r="323" customFormat="false" ht="12.8" hidden="false" customHeight="true" outlineLevel="0" collapsed="false">
      <c r="A323" s="15" t="n">
        <v>2024</v>
      </c>
      <c r="B323" s="19" t="s">
        <v>302</v>
      </c>
      <c r="C323" s="19" t="s">
        <v>303</v>
      </c>
      <c r="D323" s="19" t="n">
        <v>124</v>
      </c>
      <c r="E323" s="19" t="n">
        <v>29</v>
      </c>
      <c r="G323" s="19" t="n">
        <f aca="false">SUM(D323:F323)</f>
        <v>153</v>
      </c>
      <c r="H323" s="19" t="n">
        <v>18</v>
      </c>
      <c r="I323" s="19" t="n">
        <v>11</v>
      </c>
      <c r="K323" s="19" t="n">
        <f aca="false">SUM(H323:J323)</f>
        <v>29</v>
      </c>
      <c r="L323" s="19" t="n">
        <f aca="false">D323-H323</f>
        <v>106</v>
      </c>
      <c r="M323" s="19" t="n">
        <f aca="false">E323-I323</f>
        <v>18</v>
      </c>
      <c r="N323" s="19" t="n">
        <f aca="false">F323-J323</f>
        <v>0</v>
      </c>
      <c r="O323" s="19" t="n">
        <f aca="false">G323-K323</f>
        <v>124</v>
      </c>
      <c r="P323" s="40" t="n">
        <f aca="false">+O323/G323</f>
        <v>0.810457516339869</v>
      </c>
    </row>
    <row r="324" customFormat="false" ht="12.8" hidden="false" customHeight="true" outlineLevel="0" collapsed="false">
      <c r="A324" s="15" t="n">
        <v>2024</v>
      </c>
      <c r="B324" s="19" t="s">
        <v>235</v>
      </c>
      <c r="C324" s="19" t="s">
        <v>236</v>
      </c>
      <c r="D324" s="19" t="n">
        <v>71</v>
      </c>
      <c r="E324" s="19" t="n">
        <v>68</v>
      </c>
      <c r="F324" s="19" t="n">
        <v>12</v>
      </c>
      <c r="G324" s="19" t="n">
        <f aca="false">SUM(D324:F324)</f>
        <v>151</v>
      </c>
      <c r="H324" s="19" t="n">
        <v>25</v>
      </c>
      <c r="I324" s="19" t="n">
        <v>30</v>
      </c>
      <c r="J324" s="19" t="n">
        <v>5</v>
      </c>
      <c r="K324" s="19" t="n">
        <f aca="false">SUM(H324:J324)</f>
        <v>60</v>
      </c>
      <c r="L324" s="19" t="n">
        <f aca="false">D324-H324</f>
        <v>46</v>
      </c>
      <c r="M324" s="19" t="n">
        <f aca="false">E324-I324</f>
        <v>38</v>
      </c>
      <c r="N324" s="19" t="n">
        <f aca="false">F324-J324</f>
        <v>7</v>
      </c>
      <c r="O324" s="19" t="n">
        <f aca="false">G324-K324</f>
        <v>91</v>
      </c>
      <c r="P324" s="40" t="n">
        <f aca="false">+O324/G324</f>
        <v>0.602649006622517</v>
      </c>
    </row>
    <row r="325" customFormat="false" ht="12.8" hidden="false" customHeight="true" outlineLevel="0" collapsed="false">
      <c r="A325" s="15" t="n">
        <v>2024</v>
      </c>
      <c r="B325" s="19" t="s">
        <v>271</v>
      </c>
      <c r="C325" s="19" t="s">
        <v>272</v>
      </c>
      <c r="D325" s="19" t="n">
        <v>76</v>
      </c>
      <c r="E325" s="19" t="n">
        <v>39</v>
      </c>
      <c r="G325" s="19" t="n">
        <f aca="false">SUM(D325:F325)</f>
        <v>115</v>
      </c>
      <c r="H325" s="19" t="n">
        <v>24</v>
      </c>
      <c r="I325" s="19" t="n">
        <v>21</v>
      </c>
      <c r="K325" s="19" t="n">
        <f aca="false">SUM(H325:J325)</f>
        <v>45</v>
      </c>
      <c r="L325" s="19" t="n">
        <f aca="false">D325-H325</f>
        <v>52</v>
      </c>
      <c r="M325" s="19" t="n">
        <f aca="false">E325-I325</f>
        <v>18</v>
      </c>
      <c r="N325" s="19" t="n">
        <f aca="false">F325-J325</f>
        <v>0</v>
      </c>
      <c r="O325" s="19" t="n">
        <f aca="false">G325-K325</f>
        <v>70</v>
      </c>
      <c r="P325" s="40" t="n">
        <f aca="false">+O325/G325</f>
        <v>0.608695652173913</v>
      </c>
    </row>
    <row r="326" customFormat="false" ht="12.8" hidden="false" customHeight="true" outlineLevel="0" collapsed="false">
      <c r="A326" s="15" t="n">
        <v>2024</v>
      </c>
      <c r="B326" s="19" t="s">
        <v>267</v>
      </c>
      <c r="C326" s="19" t="s">
        <v>268</v>
      </c>
      <c r="D326" s="19" t="n">
        <v>36</v>
      </c>
      <c r="E326" s="19" t="n">
        <v>58</v>
      </c>
      <c r="F326" s="19" t="n">
        <v>16</v>
      </c>
      <c r="G326" s="19" t="n">
        <f aca="false">SUM(D326:F326)</f>
        <v>110</v>
      </c>
      <c r="H326" s="19" t="n">
        <v>18</v>
      </c>
      <c r="I326" s="19" t="n">
        <v>35</v>
      </c>
      <c r="J326" s="19" t="n">
        <v>15</v>
      </c>
      <c r="K326" s="19" t="n">
        <f aca="false">SUM(H326:J326)</f>
        <v>68</v>
      </c>
      <c r="L326" s="19" t="n">
        <f aca="false">D326-H326</f>
        <v>18</v>
      </c>
      <c r="M326" s="19" t="n">
        <f aca="false">E326-I326</f>
        <v>23</v>
      </c>
      <c r="N326" s="19" t="n">
        <f aca="false">F326-J326</f>
        <v>1</v>
      </c>
      <c r="O326" s="19" t="n">
        <f aca="false">G326-K326</f>
        <v>42</v>
      </c>
      <c r="P326" s="40" t="n">
        <f aca="false">+O326/G326</f>
        <v>0.381818181818182</v>
      </c>
    </row>
    <row r="327" customFormat="false" ht="12.8" hidden="false" customHeight="true" outlineLevel="0" collapsed="false">
      <c r="A327" s="15" t="n">
        <v>2024</v>
      </c>
      <c r="B327" s="19" t="s">
        <v>251</v>
      </c>
      <c r="C327" s="19" t="s">
        <v>252</v>
      </c>
      <c r="D327" s="19" t="n">
        <v>87</v>
      </c>
      <c r="E327" s="19" t="n">
        <v>22</v>
      </c>
      <c r="G327" s="19" t="n">
        <f aca="false">SUM(D327:F327)</f>
        <v>109</v>
      </c>
      <c r="H327" s="19" t="n">
        <v>19</v>
      </c>
      <c r="I327" s="19" t="n">
        <v>6</v>
      </c>
      <c r="K327" s="19" t="n">
        <f aca="false">SUM(H327:J327)</f>
        <v>25</v>
      </c>
      <c r="L327" s="19" t="n">
        <f aca="false">D327-H327</f>
        <v>68</v>
      </c>
      <c r="M327" s="19" t="n">
        <f aca="false">E327-I327</f>
        <v>16</v>
      </c>
      <c r="N327" s="19" t="n">
        <f aca="false">F327-J327</f>
        <v>0</v>
      </c>
      <c r="O327" s="19" t="n">
        <f aca="false">G327-K327</f>
        <v>84</v>
      </c>
      <c r="P327" s="40" t="n">
        <f aca="false">+O327/G327</f>
        <v>0.770642201834862</v>
      </c>
    </row>
    <row r="328" customFormat="false" ht="12.8" hidden="false" customHeight="true" outlineLevel="0" collapsed="false">
      <c r="A328" s="15" t="n">
        <v>2024</v>
      </c>
      <c r="B328" s="19" t="s">
        <v>265</v>
      </c>
      <c r="C328" s="19" t="s">
        <v>266</v>
      </c>
      <c r="D328" s="19" t="n">
        <v>74</v>
      </c>
      <c r="E328" s="19" t="n">
        <v>29</v>
      </c>
      <c r="G328" s="19" t="n">
        <f aca="false">SUM(D328:F328)</f>
        <v>103</v>
      </c>
      <c r="H328" s="19" t="n">
        <v>24</v>
      </c>
      <c r="I328" s="19" t="n">
        <v>12</v>
      </c>
      <c r="K328" s="19" t="n">
        <f aca="false">SUM(H328:J328)</f>
        <v>36</v>
      </c>
      <c r="L328" s="19" t="n">
        <f aca="false">D328-H328</f>
        <v>50</v>
      </c>
      <c r="M328" s="19" t="n">
        <f aca="false">E328-I328</f>
        <v>17</v>
      </c>
      <c r="N328" s="19" t="n">
        <f aca="false">F328-J328</f>
        <v>0</v>
      </c>
      <c r="O328" s="19" t="n">
        <f aca="false">G328-K328</f>
        <v>67</v>
      </c>
      <c r="P328" s="40" t="n">
        <f aca="false">+O328/G328</f>
        <v>0.650485436893204</v>
      </c>
    </row>
    <row r="329" customFormat="false" ht="12.8" hidden="false" customHeight="true" outlineLevel="0" collapsed="false">
      <c r="A329" s="15" t="n">
        <v>2024</v>
      </c>
      <c r="B329" s="19" t="s">
        <v>247</v>
      </c>
      <c r="C329" s="19" t="s">
        <v>248</v>
      </c>
      <c r="D329" s="19" t="n">
        <v>36</v>
      </c>
      <c r="E329" s="19" t="n">
        <v>60</v>
      </c>
      <c r="F329" s="19" t="n">
        <v>7</v>
      </c>
      <c r="G329" s="19" t="n">
        <f aca="false">SUM(D329:F329)</f>
        <v>103</v>
      </c>
      <c r="H329" s="19" t="n">
        <v>12</v>
      </c>
      <c r="I329" s="19" t="n">
        <v>19</v>
      </c>
      <c r="K329" s="19" t="n">
        <f aca="false">SUM(H329:J329)</f>
        <v>31</v>
      </c>
      <c r="L329" s="19" t="n">
        <f aca="false">D329-H329</f>
        <v>24</v>
      </c>
      <c r="M329" s="19" t="n">
        <f aca="false">E329-I329</f>
        <v>41</v>
      </c>
      <c r="N329" s="19" t="n">
        <f aca="false">F329-J329</f>
        <v>7</v>
      </c>
      <c r="O329" s="19" t="n">
        <f aca="false">G329-K329</f>
        <v>72</v>
      </c>
      <c r="P329" s="40" t="n">
        <f aca="false">+O329/G329</f>
        <v>0.699029126213592</v>
      </c>
    </row>
    <row r="330" customFormat="false" ht="12.8" hidden="false" customHeight="true" outlineLevel="0" collapsed="false">
      <c r="A330" s="15" t="n">
        <v>2024</v>
      </c>
      <c r="B330" s="19" t="s">
        <v>257</v>
      </c>
      <c r="C330" s="19" t="s">
        <v>258</v>
      </c>
      <c r="D330" s="19" t="n">
        <v>42</v>
      </c>
      <c r="E330" s="19" t="n">
        <v>42</v>
      </c>
      <c r="F330" s="19" t="n">
        <v>11</v>
      </c>
      <c r="G330" s="19" t="n">
        <f aca="false">SUM(D330:F330)</f>
        <v>95</v>
      </c>
      <c r="H330" s="19" t="n">
        <v>8</v>
      </c>
      <c r="I330" s="19" t="n">
        <v>9</v>
      </c>
      <c r="J330" s="19" t="n">
        <v>2</v>
      </c>
      <c r="K330" s="19" t="n">
        <f aca="false">SUM(H330:J330)</f>
        <v>19</v>
      </c>
      <c r="L330" s="19" t="n">
        <f aca="false">D330-H330</f>
        <v>34</v>
      </c>
      <c r="M330" s="19" t="n">
        <f aca="false">E330-I330</f>
        <v>33</v>
      </c>
      <c r="N330" s="19" t="n">
        <f aca="false">F330-J330</f>
        <v>9</v>
      </c>
      <c r="O330" s="19" t="n">
        <f aca="false">G330-K330</f>
        <v>76</v>
      </c>
      <c r="P330" s="40" t="n">
        <f aca="false">+O330/G330</f>
        <v>0.8</v>
      </c>
    </row>
    <row r="331" customFormat="false" ht="12.8" hidden="false" customHeight="true" outlineLevel="0" collapsed="false">
      <c r="A331" s="15" t="n">
        <v>2024</v>
      </c>
      <c r="B331" s="19" t="s">
        <v>281</v>
      </c>
      <c r="C331" s="19" t="s">
        <v>282</v>
      </c>
      <c r="D331" s="19" t="n">
        <v>70</v>
      </c>
      <c r="E331" s="19" t="n">
        <v>22</v>
      </c>
      <c r="F331" s="19" t="n">
        <v>3</v>
      </c>
      <c r="G331" s="19" t="n">
        <f aca="false">SUM(D331:F331)</f>
        <v>95</v>
      </c>
      <c r="H331" s="19" t="n">
        <v>8</v>
      </c>
      <c r="I331" s="19" t="n">
        <v>9</v>
      </c>
      <c r="J331" s="19" t="n">
        <v>2</v>
      </c>
      <c r="K331" s="19" t="n">
        <f aca="false">SUM(H331:J331)</f>
        <v>19</v>
      </c>
      <c r="L331" s="19" t="n">
        <f aca="false">D331-H331</f>
        <v>62</v>
      </c>
      <c r="M331" s="19" t="n">
        <f aca="false">E331-I331</f>
        <v>13</v>
      </c>
      <c r="N331" s="19" t="n">
        <f aca="false">F331-J331</f>
        <v>1</v>
      </c>
      <c r="O331" s="19" t="n">
        <f aca="false">G331-K331</f>
        <v>76</v>
      </c>
      <c r="P331" s="40" t="n">
        <f aca="false">+O331/G331</f>
        <v>0.8</v>
      </c>
    </row>
    <row r="332" customFormat="false" ht="12.8" hidden="false" customHeight="true" outlineLevel="0" collapsed="false">
      <c r="A332" s="15" t="n">
        <v>2024</v>
      </c>
      <c r="B332" s="19" t="s">
        <v>273</v>
      </c>
      <c r="C332" s="19" t="s">
        <v>274</v>
      </c>
      <c r="D332" s="19" t="n">
        <v>50</v>
      </c>
      <c r="E332" s="19" t="n">
        <v>33</v>
      </c>
      <c r="F332" s="19" t="n">
        <v>12</v>
      </c>
      <c r="G332" s="19" t="n">
        <f aca="false">SUM(D332:F332)</f>
        <v>95</v>
      </c>
      <c r="H332" s="19" t="n">
        <v>31</v>
      </c>
      <c r="I332" s="19" t="n">
        <v>29</v>
      </c>
      <c r="J332" s="19" t="n">
        <v>7</v>
      </c>
      <c r="K332" s="19" t="n">
        <f aca="false">SUM(H332:J332)</f>
        <v>67</v>
      </c>
      <c r="L332" s="19" t="n">
        <f aca="false">D332-H332</f>
        <v>19</v>
      </c>
      <c r="M332" s="19" t="n">
        <f aca="false">E332-I332</f>
        <v>4</v>
      </c>
      <c r="N332" s="19" t="n">
        <f aca="false">F332-J332</f>
        <v>5</v>
      </c>
      <c r="O332" s="19" t="n">
        <f aca="false">G332-K332</f>
        <v>28</v>
      </c>
      <c r="P332" s="40" t="n">
        <f aca="false">+O332/G332</f>
        <v>0.294736842105263</v>
      </c>
    </row>
    <row r="333" customFormat="false" ht="12.8" hidden="false" customHeight="true" outlineLevel="0" collapsed="false">
      <c r="A333" s="15" t="n">
        <v>2024</v>
      </c>
      <c r="B333" s="19" t="s">
        <v>255</v>
      </c>
      <c r="C333" s="19" t="s">
        <v>256</v>
      </c>
      <c r="D333" s="19" t="n">
        <v>60</v>
      </c>
      <c r="E333" s="19" t="n">
        <v>22</v>
      </c>
      <c r="F333" s="19" t="n">
        <v>1</v>
      </c>
      <c r="G333" s="19" t="n">
        <f aca="false">SUM(D333:F333)</f>
        <v>83</v>
      </c>
      <c r="H333" s="19" t="n">
        <v>28</v>
      </c>
      <c r="I333" s="19" t="n">
        <v>11</v>
      </c>
      <c r="J333" s="19" t="n">
        <v>1</v>
      </c>
      <c r="K333" s="19" t="n">
        <f aca="false">SUM(H333:J333)</f>
        <v>40</v>
      </c>
      <c r="L333" s="19" t="n">
        <f aca="false">D333-H333</f>
        <v>32</v>
      </c>
      <c r="M333" s="19" t="n">
        <f aca="false">E333-I333</f>
        <v>11</v>
      </c>
      <c r="N333" s="19" t="n">
        <f aca="false">F333-J333</f>
        <v>0</v>
      </c>
      <c r="O333" s="19" t="n">
        <f aca="false">G333-K333</f>
        <v>43</v>
      </c>
      <c r="P333" s="40" t="n">
        <f aca="false">+O333/G333</f>
        <v>0.518072289156627</v>
      </c>
    </row>
    <row r="334" customFormat="false" ht="12.8" hidden="false" customHeight="true" outlineLevel="0" collapsed="false">
      <c r="A334" s="15" t="n">
        <v>2024</v>
      </c>
      <c r="B334" s="19" t="s">
        <v>293</v>
      </c>
      <c r="C334" s="19" t="s">
        <v>294</v>
      </c>
      <c r="D334" s="19" t="n">
        <v>42</v>
      </c>
      <c r="E334" s="19" t="n">
        <v>39</v>
      </c>
      <c r="F334" s="19" t="n">
        <v>1</v>
      </c>
      <c r="G334" s="19" t="n">
        <f aca="false">SUM(D334:F334)</f>
        <v>82</v>
      </c>
      <c r="H334" s="19" t="n">
        <v>10</v>
      </c>
      <c r="I334" s="19" t="n">
        <v>11</v>
      </c>
      <c r="K334" s="19" t="n">
        <f aca="false">SUM(H334:J334)</f>
        <v>21</v>
      </c>
      <c r="L334" s="19" t="n">
        <f aca="false">D334-H334</f>
        <v>32</v>
      </c>
      <c r="M334" s="19" t="n">
        <f aca="false">E334-I334</f>
        <v>28</v>
      </c>
      <c r="N334" s="19" t="n">
        <f aca="false">F334-J334</f>
        <v>1</v>
      </c>
      <c r="O334" s="19" t="n">
        <f aca="false">G334-K334</f>
        <v>61</v>
      </c>
      <c r="P334" s="40" t="n">
        <f aca="false">+O334/G334</f>
        <v>0.74390243902439</v>
      </c>
    </row>
    <row r="335" customFormat="false" ht="12.8" hidden="false" customHeight="true" outlineLevel="0" collapsed="false">
      <c r="A335" s="15" t="n">
        <v>2024</v>
      </c>
      <c r="B335" s="19" t="s">
        <v>295</v>
      </c>
      <c r="C335" s="19" t="s">
        <v>425</v>
      </c>
      <c r="D335" s="19" t="n">
        <v>35</v>
      </c>
      <c r="E335" s="19" t="n">
        <v>38</v>
      </c>
      <c r="F335" s="19" t="n">
        <v>6</v>
      </c>
      <c r="G335" s="19" t="n">
        <f aca="false">SUM(D335:F335)</f>
        <v>79</v>
      </c>
      <c r="H335" s="19" t="n">
        <v>4</v>
      </c>
      <c r="I335" s="19" t="n">
        <v>3</v>
      </c>
      <c r="J335" s="19" t="n">
        <v>2</v>
      </c>
      <c r="K335" s="19" t="n">
        <f aca="false">SUM(H335:J335)</f>
        <v>9</v>
      </c>
      <c r="L335" s="19" t="n">
        <f aca="false">D335-H335</f>
        <v>31</v>
      </c>
      <c r="M335" s="19" t="n">
        <f aca="false">E335-I335</f>
        <v>35</v>
      </c>
      <c r="N335" s="19" t="n">
        <f aca="false">F335-J335</f>
        <v>4</v>
      </c>
      <c r="O335" s="19" t="n">
        <f aca="false">G335-K335</f>
        <v>70</v>
      </c>
      <c r="P335" s="40" t="n">
        <f aca="false">+O335/G335</f>
        <v>0.886075949367089</v>
      </c>
    </row>
    <row r="336" customFormat="false" ht="12.8" hidden="false" customHeight="true" outlineLevel="0" collapsed="false">
      <c r="A336" s="15" t="n">
        <v>2024</v>
      </c>
      <c r="B336" s="19" t="s">
        <v>289</v>
      </c>
      <c r="C336" s="19" t="s">
        <v>290</v>
      </c>
      <c r="D336" s="19" t="n">
        <v>42</v>
      </c>
      <c r="E336" s="19" t="n">
        <v>32</v>
      </c>
      <c r="F336" s="19" t="n">
        <v>4</v>
      </c>
      <c r="G336" s="19" t="n">
        <f aca="false">SUM(D336:F336)</f>
        <v>78</v>
      </c>
      <c r="H336" s="19" t="n">
        <v>23</v>
      </c>
      <c r="I336" s="19" t="n">
        <v>22</v>
      </c>
      <c r="J336" s="19" t="n">
        <v>4</v>
      </c>
      <c r="K336" s="19" t="n">
        <f aca="false">SUM(H336:J336)</f>
        <v>49</v>
      </c>
      <c r="L336" s="19" t="n">
        <f aca="false">D336-H336</f>
        <v>19</v>
      </c>
      <c r="M336" s="19" t="n">
        <f aca="false">E336-I336</f>
        <v>10</v>
      </c>
      <c r="N336" s="19" t="n">
        <f aca="false">F336-J336</f>
        <v>0</v>
      </c>
      <c r="O336" s="19" t="n">
        <f aca="false">G336-K336</f>
        <v>29</v>
      </c>
      <c r="P336" s="40" t="n">
        <f aca="false">+O336/G336</f>
        <v>0.371794871794872</v>
      </c>
    </row>
    <row r="337" customFormat="false" ht="12.8" hidden="false" customHeight="true" outlineLevel="0" collapsed="false">
      <c r="A337" s="15" t="n">
        <v>2024</v>
      </c>
      <c r="B337" s="19" t="s">
        <v>426</v>
      </c>
      <c r="C337" s="19" t="s">
        <v>427</v>
      </c>
      <c r="D337" s="19" t="n">
        <v>30</v>
      </c>
      <c r="E337" s="19" t="n">
        <v>29</v>
      </c>
      <c r="F337" s="19" t="n">
        <v>6</v>
      </c>
      <c r="G337" s="19" t="n">
        <f aca="false">SUM(D337:F337)</f>
        <v>65</v>
      </c>
      <c r="H337" s="19" t="n">
        <v>8</v>
      </c>
      <c r="I337" s="19" t="n">
        <v>14</v>
      </c>
      <c r="J337" s="19" t="n">
        <v>3</v>
      </c>
      <c r="K337" s="19" t="n">
        <f aca="false">SUM(H337:J337)</f>
        <v>25</v>
      </c>
      <c r="L337" s="19" t="n">
        <f aca="false">D337-H337</f>
        <v>22</v>
      </c>
      <c r="M337" s="19" t="n">
        <f aca="false">E337-I337</f>
        <v>15</v>
      </c>
      <c r="N337" s="19" t="n">
        <f aca="false">F337-J337</f>
        <v>3</v>
      </c>
      <c r="O337" s="19" t="n">
        <f aca="false">G337-K337</f>
        <v>40</v>
      </c>
      <c r="P337" s="40" t="n">
        <f aca="false">+O337/G337</f>
        <v>0.615384615384615</v>
      </c>
    </row>
    <row r="338" customFormat="false" ht="12.8" hidden="false" customHeight="true" outlineLevel="0" collapsed="false">
      <c r="A338" s="15" t="n">
        <v>2024</v>
      </c>
      <c r="B338" s="19" t="s">
        <v>310</v>
      </c>
      <c r="C338" s="19" t="s">
        <v>311</v>
      </c>
      <c r="D338" s="19" t="n">
        <v>32</v>
      </c>
      <c r="E338" s="19" t="n">
        <v>25</v>
      </c>
      <c r="F338" s="19" t="n">
        <v>4</v>
      </c>
      <c r="G338" s="19" t="n">
        <f aca="false">SUM(D338:F338)</f>
        <v>61</v>
      </c>
      <c r="H338" s="19" t="n">
        <v>21</v>
      </c>
      <c r="I338" s="19" t="n">
        <v>11</v>
      </c>
      <c r="K338" s="19" t="n">
        <f aca="false">SUM(H338:J338)</f>
        <v>32</v>
      </c>
      <c r="L338" s="19" t="n">
        <f aca="false">D338-H338</f>
        <v>11</v>
      </c>
      <c r="M338" s="19" t="n">
        <f aca="false">E338-I338</f>
        <v>14</v>
      </c>
      <c r="N338" s="19" t="n">
        <f aca="false">F338-J338</f>
        <v>4</v>
      </c>
      <c r="O338" s="19" t="n">
        <f aca="false">G338-K338</f>
        <v>29</v>
      </c>
      <c r="P338" s="40" t="n">
        <f aca="false">+O338/G338</f>
        <v>0.475409836065574</v>
      </c>
    </row>
    <row r="339" customFormat="false" ht="12.8" hidden="false" customHeight="true" outlineLevel="0" collapsed="false">
      <c r="A339" s="15" t="n">
        <v>2024</v>
      </c>
      <c r="B339" s="19" t="s">
        <v>275</v>
      </c>
      <c r="C339" s="19" t="s">
        <v>276</v>
      </c>
      <c r="D339" s="19" t="n">
        <v>20</v>
      </c>
      <c r="E339" s="19" t="n">
        <v>34</v>
      </c>
      <c r="F339" s="19" t="n">
        <v>2</v>
      </c>
      <c r="G339" s="19" t="n">
        <f aca="false">SUM(D339:F339)</f>
        <v>56</v>
      </c>
      <c r="H339" s="19" t="n">
        <v>3</v>
      </c>
      <c r="I339" s="19" t="n">
        <v>5</v>
      </c>
      <c r="K339" s="19" t="n">
        <f aca="false">SUM(H339:J339)</f>
        <v>8</v>
      </c>
      <c r="L339" s="19" t="n">
        <f aca="false">D339-H339</f>
        <v>17</v>
      </c>
      <c r="M339" s="19" t="n">
        <f aca="false">E339-I339</f>
        <v>29</v>
      </c>
      <c r="N339" s="19" t="n">
        <f aca="false">F339-J339</f>
        <v>2</v>
      </c>
      <c r="O339" s="19" t="n">
        <f aca="false">G339-K339</f>
        <v>48</v>
      </c>
      <c r="P339" s="40" t="n">
        <f aca="false">+O339/G339</f>
        <v>0.857142857142857</v>
      </c>
    </row>
    <row r="340" customFormat="false" ht="12.8" hidden="false" customHeight="true" outlineLevel="0" collapsed="false">
      <c r="A340" s="15" t="n">
        <v>2024</v>
      </c>
      <c r="B340" s="19" t="s">
        <v>283</v>
      </c>
      <c r="C340" s="19" t="s">
        <v>284</v>
      </c>
      <c r="D340" s="19" t="n">
        <v>25</v>
      </c>
      <c r="E340" s="19" t="n">
        <v>12</v>
      </c>
      <c r="F340" s="19" t="n">
        <v>10</v>
      </c>
      <c r="G340" s="19" t="n">
        <f aca="false">SUM(D340:F340)</f>
        <v>47</v>
      </c>
      <c r="H340" s="19" t="n">
        <v>2</v>
      </c>
      <c r="I340" s="19" t="n">
        <v>1</v>
      </c>
      <c r="J340" s="19" t="n">
        <v>4</v>
      </c>
      <c r="K340" s="19" t="n">
        <f aca="false">SUM(H340:J340)</f>
        <v>7</v>
      </c>
      <c r="L340" s="19" t="n">
        <f aca="false">D340-H340</f>
        <v>23</v>
      </c>
      <c r="M340" s="19" t="n">
        <f aca="false">E340-I340</f>
        <v>11</v>
      </c>
      <c r="N340" s="19" t="n">
        <f aca="false">F340-J340</f>
        <v>6</v>
      </c>
      <c r="O340" s="19" t="n">
        <f aca="false">G340-K340</f>
        <v>40</v>
      </c>
      <c r="P340" s="40" t="n">
        <f aca="false">+O340/G340</f>
        <v>0.851063829787234</v>
      </c>
    </row>
    <row r="341" customFormat="false" ht="12.8" hidden="false" customHeight="true" outlineLevel="0" collapsed="false">
      <c r="A341" s="15" t="n">
        <v>2024</v>
      </c>
      <c r="B341" s="19" t="s">
        <v>320</v>
      </c>
      <c r="C341" s="19" t="s">
        <v>321</v>
      </c>
      <c r="D341" s="19" t="n">
        <v>26</v>
      </c>
      <c r="E341" s="19" t="n">
        <v>18</v>
      </c>
      <c r="F341" s="19" t="n">
        <v>2</v>
      </c>
      <c r="G341" s="19" t="n">
        <f aca="false">SUM(D341:F341)</f>
        <v>46</v>
      </c>
      <c r="H341" s="19" t="n">
        <v>21</v>
      </c>
      <c r="I341" s="19" t="n">
        <v>11</v>
      </c>
      <c r="J341" s="19" t="n">
        <v>2</v>
      </c>
      <c r="K341" s="19" t="n">
        <f aca="false">SUM(H341:J341)</f>
        <v>34</v>
      </c>
      <c r="L341" s="19" t="n">
        <f aca="false">D341-H341</f>
        <v>5</v>
      </c>
      <c r="M341" s="19" t="n">
        <f aca="false">E341-I341</f>
        <v>7</v>
      </c>
      <c r="N341" s="19" t="n">
        <f aca="false">F341-J341</f>
        <v>0</v>
      </c>
      <c r="O341" s="19" t="n">
        <f aca="false">G341-K341</f>
        <v>12</v>
      </c>
      <c r="P341" s="40" t="n">
        <f aca="false">+O341/G341</f>
        <v>0.260869565217391</v>
      </c>
    </row>
    <row r="342" customFormat="false" ht="12.8" hidden="false" customHeight="true" outlineLevel="0" collapsed="false">
      <c r="A342" s="15" t="n">
        <v>2024</v>
      </c>
      <c r="B342" s="19" t="s">
        <v>318</v>
      </c>
      <c r="C342" s="19" t="s">
        <v>319</v>
      </c>
      <c r="D342" s="19" t="n">
        <v>34</v>
      </c>
      <c r="E342" s="19" t="n">
        <v>10</v>
      </c>
      <c r="G342" s="19" t="n">
        <f aca="false">SUM(D342:F342)</f>
        <v>44</v>
      </c>
      <c r="H342" s="19" t="n">
        <v>5</v>
      </c>
      <c r="I342" s="19" t="n">
        <v>2</v>
      </c>
      <c r="K342" s="19" t="n">
        <f aca="false">SUM(H342:J342)</f>
        <v>7</v>
      </c>
      <c r="L342" s="19" t="n">
        <f aca="false">D342-H342</f>
        <v>29</v>
      </c>
      <c r="M342" s="19" t="n">
        <f aca="false">E342-I342</f>
        <v>8</v>
      </c>
      <c r="N342" s="19" t="n">
        <f aca="false">F342-J342</f>
        <v>0</v>
      </c>
      <c r="O342" s="19" t="n">
        <f aca="false">G342-K342</f>
        <v>37</v>
      </c>
      <c r="P342" s="40" t="n">
        <f aca="false">+O342/G342</f>
        <v>0.840909090909091</v>
      </c>
    </row>
    <row r="343" customFormat="false" ht="12.8" hidden="false" customHeight="true" outlineLevel="0" collapsed="false">
      <c r="A343" s="15" t="n">
        <v>2024</v>
      </c>
      <c r="B343" s="19" t="s">
        <v>316</v>
      </c>
      <c r="C343" s="19" t="s">
        <v>317</v>
      </c>
      <c r="D343" s="19" t="n">
        <v>27</v>
      </c>
      <c r="E343" s="19" t="n">
        <v>15</v>
      </c>
      <c r="F343" s="19" t="n">
        <v>1</v>
      </c>
      <c r="G343" s="19" t="n">
        <f aca="false">SUM(D343:F343)</f>
        <v>43</v>
      </c>
      <c r="H343" s="19" t="n">
        <v>17</v>
      </c>
      <c r="I343" s="19" t="n">
        <v>10</v>
      </c>
      <c r="J343" s="19" t="n">
        <v>1</v>
      </c>
      <c r="K343" s="19" t="n">
        <f aca="false">SUM(H343:J343)</f>
        <v>28</v>
      </c>
      <c r="L343" s="19" t="n">
        <f aca="false">D343-H343</f>
        <v>10</v>
      </c>
      <c r="M343" s="19" t="n">
        <f aca="false">E343-I343</f>
        <v>5</v>
      </c>
      <c r="N343" s="19" t="n">
        <f aca="false">F343-J343</f>
        <v>0</v>
      </c>
      <c r="O343" s="19" t="n">
        <f aca="false">G343-K343</f>
        <v>15</v>
      </c>
      <c r="P343" s="40" t="n">
        <f aca="false">+O343/G343</f>
        <v>0.348837209302326</v>
      </c>
    </row>
    <row r="344" customFormat="false" ht="12.8" hidden="false" customHeight="true" outlineLevel="0" collapsed="false">
      <c r="A344" s="15" t="n">
        <v>2024</v>
      </c>
      <c r="B344" s="19" t="s">
        <v>300</v>
      </c>
      <c r="C344" s="19" t="s">
        <v>301</v>
      </c>
      <c r="D344" s="19" t="n">
        <v>10</v>
      </c>
      <c r="E344" s="19" t="n">
        <v>25</v>
      </c>
      <c r="G344" s="19" t="n">
        <f aca="false">SUM(D344:F344)</f>
        <v>35</v>
      </c>
      <c r="H344" s="19" t="n">
        <v>1</v>
      </c>
      <c r="I344" s="19" t="n">
        <v>2</v>
      </c>
      <c r="K344" s="19" t="n">
        <f aca="false">SUM(H344:J344)</f>
        <v>3</v>
      </c>
      <c r="L344" s="19" t="n">
        <f aca="false">D344-H344</f>
        <v>9</v>
      </c>
      <c r="M344" s="19" t="n">
        <f aca="false">E344-I344</f>
        <v>23</v>
      </c>
      <c r="N344" s="19" t="n">
        <f aca="false">F344-J344</f>
        <v>0</v>
      </c>
      <c r="O344" s="19" t="n">
        <f aca="false">G344-K344</f>
        <v>32</v>
      </c>
      <c r="P344" s="40" t="n">
        <f aca="false">+O344/G344</f>
        <v>0.914285714285714</v>
      </c>
    </row>
    <row r="345" customFormat="false" ht="12.8" hidden="false" customHeight="true" outlineLevel="0" collapsed="false">
      <c r="A345" s="15" t="n">
        <v>2024</v>
      </c>
      <c r="B345" s="19" t="s">
        <v>285</v>
      </c>
      <c r="C345" s="19" t="s">
        <v>286</v>
      </c>
      <c r="D345" s="19" t="n">
        <v>15</v>
      </c>
      <c r="E345" s="19" t="n">
        <v>14</v>
      </c>
      <c r="F345" s="19" t="n">
        <v>4</v>
      </c>
      <c r="G345" s="19" t="n">
        <f aca="false">SUM(D345:F345)</f>
        <v>33</v>
      </c>
      <c r="H345" s="19" t="n">
        <v>8</v>
      </c>
      <c r="I345" s="19" t="n">
        <v>8</v>
      </c>
      <c r="J345" s="19" t="n">
        <v>2</v>
      </c>
      <c r="K345" s="19" t="n">
        <f aca="false">SUM(H345:J345)</f>
        <v>18</v>
      </c>
      <c r="L345" s="19" t="n">
        <f aca="false">D345-H345</f>
        <v>7</v>
      </c>
      <c r="M345" s="19" t="n">
        <f aca="false">E345-I345</f>
        <v>6</v>
      </c>
      <c r="N345" s="19" t="n">
        <f aca="false">F345-J345</f>
        <v>2</v>
      </c>
      <c r="O345" s="19" t="n">
        <f aca="false">G345-K345</f>
        <v>15</v>
      </c>
      <c r="P345" s="40" t="n">
        <f aca="false">+O345/G345</f>
        <v>0.454545454545455</v>
      </c>
    </row>
    <row r="346" customFormat="false" ht="12.8" hidden="false" customHeight="true" outlineLevel="0" collapsed="false">
      <c r="A346" s="15" t="n">
        <v>2024</v>
      </c>
      <c r="B346" s="19" t="s">
        <v>243</v>
      </c>
      <c r="C346" s="19" t="s">
        <v>244</v>
      </c>
      <c r="D346" s="19" t="n">
        <v>16</v>
      </c>
      <c r="E346" s="19" t="n">
        <v>15</v>
      </c>
      <c r="G346" s="19" t="n">
        <f aca="false">SUM(D346:F346)</f>
        <v>31</v>
      </c>
      <c r="H346" s="19" t="n">
        <v>2</v>
      </c>
      <c r="I346" s="19" t="n">
        <v>1</v>
      </c>
      <c r="K346" s="19" t="n">
        <f aca="false">SUM(H346:J346)</f>
        <v>3</v>
      </c>
      <c r="L346" s="19" t="n">
        <f aca="false">D346-H346</f>
        <v>14</v>
      </c>
      <c r="M346" s="19" t="n">
        <f aca="false">E346-I346</f>
        <v>14</v>
      </c>
      <c r="N346" s="19" t="n">
        <f aca="false">F346-J346</f>
        <v>0</v>
      </c>
      <c r="O346" s="19" t="n">
        <f aca="false">G346-K346</f>
        <v>28</v>
      </c>
      <c r="P346" s="40" t="n">
        <f aca="false">+O346/G346</f>
        <v>0.903225806451613</v>
      </c>
    </row>
    <row r="347" customFormat="false" ht="12.8" hidden="false" customHeight="true" outlineLevel="0" collapsed="false">
      <c r="A347" s="15" t="n">
        <v>2024</v>
      </c>
      <c r="B347" s="19" t="s">
        <v>312</v>
      </c>
      <c r="C347" s="19" t="s">
        <v>313</v>
      </c>
      <c r="D347" s="19" t="n">
        <v>17</v>
      </c>
      <c r="E347" s="19" t="n">
        <v>12</v>
      </c>
      <c r="F347" s="19" t="n">
        <v>1</v>
      </c>
      <c r="G347" s="19" t="n">
        <f aca="false">SUM(D347:F347)</f>
        <v>30</v>
      </c>
      <c r="H347" s="19" t="n">
        <v>2</v>
      </c>
      <c r="I347" s="19" t="n">
        <v>2</v>
      </c>
      <c r="J347" s="19" t="n">
        <v>1</v>
      </c>
      <c r="K347" s="19" t="n">
        <f aca="false">SUM(H347:J347)</f>
        <v>5</v>
      </c>
      <c r="L347" s="19" t="n">
        <f aca="false">D347-H347</f>
        <v>15</v>
      </c>
      <c r="M347" s="19" t="n">
        <f aca="false">E347-I347</f>
        <v>10</v>
      </c>
      <c r="N347" s="19" t="n">
        <f aca="false">F347-J347</f>
        <v>0</v>
      </c>
      <c r="O347" s="19" t="n">
        <f aca="false">G347-K347</f>
        <v>25</v>
      </c>
      <c r="P347" s="40" t="n">
        <f aca="false">+O347/G347</f>
        <v>0.833333333333333</v>
      </c>
    </row>
    <row r="348" customFormat="false" ht="12.8" hidden="false" customHeight="true" outlineLevel="0" collapsed="false">
      <c r="A348" s="15" t="n">
        <v>2024</v>
      </c>
      <c r="B348" s="19" t="s">
        <v>304</v>
      </c>
      <c r="C348" s="19" t="s">
        <v>305</v>
      </c>
      <c r="D348" s="19" t="n">
        <v>18</v>
      </c>
      <c r="E348" s="19" t="n">
        <v>10</v>
      </c>
      <c r="F348" s="19" t="n">
        <v>1</v>
      </c>
      <c r="G348" s="19" t="n">
        <f aca="false">SUM(D348:F348)</f>
        <v>29</v>
      </c>
      <c r="K348" s="19" t="n">
        <f aca="false">SUM(H348:J348)</f>
        <v>0</v>
      </c>
      <c r="L348" s="19" t="n">
        <f aca="false">D348-H348</f>
        <v>18</v>
      </c>
      <c r="M348" s="19" t="n">
        <f aca="false">E348-I348</f>
        <v>10</v>
      </c>
      <c r="N348" s="19" t="n">
        <f aca="false">F348-J348</f>
        <v>1</v>
      </c>
      <c r="O348" s="19" t="n">
        <f aca="false">G348-K348</f>
        <v>29</v>
      </c>
      <c r="P348" s="40" t="n">
        <f aca="false">+O348/G348</f>
        <v>1</v>
      </c>
    </row>
    <row r="349" customFormat="false" ht="12.8" hidden="false" customHeight="true" outlineLevel="0" collapsed="false">
      <c r="A349" s="15" t="n">
        <v>2024</v>
      </c>
      <c r="B349" s="19" t="s">
        <v>291</v>
      </c>
      <c r="C349" s="19" t="s">
        <v>292</v>
      </c>
      <c r="D349" s="19" t="n">
        <v>20</v>
      </c>
      <c r="E349" s="19" t="n">
        <v>7</v>
      </c>
      <c r="F349" s="19" t="n">
        <v>1</v>
      </c>
      <c r="G349" s="19" t="n">
        <f aca="false">SUM(D349:F349)</f>
        <v>28</v>
      </c>
      <c r="H349" s="19" t="n">
        <v>4</v>
      </c>
      <c r="I349" s="19" t="n">
        <v>5</v>
      </c>
      <c r="J349" s="19" t="n">
        <v>1</v>
      </c>
      <c r="K349" s="19" t="n">
        <f aca="false">SUM(H349:J349)</f>
        <v>10</v>
      </c>
      <c r="L349" s="19" t="n">
        <f aca="false">D349-H349</f>
        <v>16</v>
      </c>
      <c r="M349" s="19" t="n">
        <f aca="false">E349-I349</f>
        <v>2</v>
      </c>
      <c r="N349" s="19" t="n">
        <f aca="false">F349-J349</f>
        <v>0</v>
      </c>
      <c r="O349" s="19" t="n">
        <f aca="false">G349-K349</f>
        <v>18</v>
      </c>
      <c r="P349" s="40" t="n">
        <f aca="false">+O349/G349</f>
        <v>0.642857142857143</v>
      </c>
    </row>
    <row r="350" customFormat="false" ht="12.8" hidden="false" customHeight="true" outlineLevel="0" collapsed="false">
      <c r="A350" s="15" t="n">
        <v>2024</v>
      </c>
      <c r="B350" s="19" t="s">
        <v>324</v>
      </c>
      <c r="C350" s="19" t="s">
        <v>325</v>
      </c>
      <c r="D350" s="19" t="n">
        <v>17</v>
      </c>
      <c r="E350" s="19" t="n">
        <v>9</v>
      </c>
      <c r="F350" s="19" t="n">
        <v>1</v>
      </c>
      <c r="G350" s="19" t="n">
        <f aca="false">SUM(D350:F350)</f>
        <v>27</v>
      </c>
      <c r="H350" s="19" t="n">
        <v>2</v>
      </c>
      <c r="I350" s="19" t="n">
        <v>5</v>
      </c>
      <c r="J350" s="19" t="n">
        <v>1</v>
      </c>
      <c r="K350" s="19" t="n">
        <f aca="false">SUM(H350:J350)</f>
        <v>8</v>
      </c>
      <c r="L350" s="19" t="n">
        <f aca="false">D350-H350</f>
        <v>15</v>
      </c>
      <c r="M350" s="19" t="n">
        <f aca="false">E350-I350</f>
        <v>4</v>
      </c>
      <c r="N350" s="19" t="n">
        <f aca="false">F350-J350</f>
        <v>0</v>
      </c>
      <c r="O350" s="19" t="n">
        <f aca="false">G350-K350</f>
        <v>19</v>
      </c>
      <c r="P350" s="40" t="n">
        <f aca="false">+O350/G350</f>
        <v>0.703703703703704</v>
      </c>
    </row>
    <row r="351" customFormat="false" ht="12.8" hidden="false" customHeight="true" outlineLevel="0" collapsed="false">
      <c r="A351" s="15" t="n">
        <v>2024</v>
      </c>
      <c r="B351" s="19" t="s">
        <v>296</v>
      </c>
      <c r="C351" s="19" t="s">
        <v>297</v>
      </c>
      <c r="D351" s="19" t="n">
        <v>7</v>
      </c>
      <c r="E351" s="19" t="n">
        <v>17</v>
      </c>
      <c r="F351" s="19" t="n">
        <v>1</v>
      </c>
      <c r="G351" s="19" t="n">
        <f aca="false">SUM(D351:F351)</f>
        <v>25</v>
      </c>
      <c r="H351" s="19" t="n">
        <v>7</v>
      </c>
      <c r="K351" s="19" t="n">
        <f aca="false">SUM(H351:J351)</f>
        <v>7</v>
      </c>
      <c r="L351" s="19" t="n">
        <f aca="false">D351-H351</f>
        <v>0</v>
      </c>
      <c r="M351" s="19" t="n">
        <f aca="false">E351-I351</f>
        <v>17</v>
      </c>
      <c r="N351" s="19" t="n">
        <f aca="false">F351-J351</f>
        <v>1</v>
      </c>
      <c r="O351" s="19" t="n">
        <f aca="false">G351-K351</f>
        <v>18</v>
      </c>
      <c r="P351" s="40" t="n">
        <f aca="false">+O351/G351</f>
        <v>0.72</v>
      </c>
    </row>
    <row r="352" customFormat="false" ht="12.8" hidden="false" customHeight="true" outlineLevel="0" collapsed="false">
      <c r="A352" s="15" t="n">
        <v>2024</v>
      </c>
      <c r="B352" s="19" t="s">
        <v>322</v>
      </c>
      <c r="C352" s="19" t="s">
        <v>323</v>
      </c>
      <c r="D352" s="19" t="n">
        <v>10</v>
      </c>
      <c r="E352" s="19" t="n">
        <v>10</v>
      </c>
      <c r="F352" s="19" t="n">
        <v>3</v>
      </c>
      <c r="G352" s="19" t="n">
        <f aca="false">SUM(D352:F352)</f>
        <v>23</v>
      </c>
      <c r="H352" s="19" t="n">
        <v>3</v>
      </c>
      <c r="I352" s="19" t="n">
        <v>1</v>
      </c>
      <c r="K352" s="19" t="n">
        <f aca="false">SUM(H352:J352)</f>
        <v>4</v>
      </c>
      <c r="L352" s="19" t="n">
        <f aca="false">D352-H352</f>
        <v>7</v>
      </c>
      <c r="M352" s="19" t="n">
        <f aca="false">E352-I352</f>
        <v>9</v>
      </c>
      <c r="N352" s="19" t="n">
        <f aca="false">F352-J352</f>
        <v>3</v>
      </c>
      <c r="O352" s="19" t="n">
        <f aca="false">G352-K352</f>
        <v>19</v>
      </c>
      <c r="P352" s="40" t="n">
        <f aca="false">+O352/G352</f>
        <v>0.826086956521739</v>
      </c>
    </row>
    <row r="353" customFormat="false" ht="12.8" hidden="false" customHeight="true" outlineLevel="0" collapsed="false">
      <c r="A353" s="15" t="n">
        <v>2024</v>
      </c>
      <c r="B353" s="19" t="s">
        <v>340</v>
      </c>
      <c r="C353" s="19" t="s">
        <v>341</v>
      </c>
      <c r="D353" s="19" t="n">
        <v>7</v>
      </c>
      <c r="E353" s="19" t="n">
        <v>15</v>
      </c>
      <c r="G353" s="19" t="n">
        <f aca="false">SUM(D353:F353)</f>
        <v>22</v>
      </c>
      <c r="I353" s="19" t="n">
        <v>1</v>
      </c>
      <c r="K353" s="19" t="n">
        <f aca="false">SUM(H353:J353)</f>
        <v>1</v>
      </c>
      <c r="L353" s="19" t="n">
        <f aca="false">D353-H353</f>
        <v>7</v>
      </c>
      <c r="M353" s="19" t="n">
        <f aca="false">E353-I353</f>
        <v>14</v>
      </c>
      <c r="N353" s="19" t="n">
        <f aca="false">F353-J353</f>
        <v>0</v>
      </c>
      <c r="O353" s="19" t="n">
        <f aca="false">G353-K353</f>
        <v>21</v>
      </c>
      <c r="P353" s="40" t="n">
        <f aca="false">+O353/G353</f>
        <v>0.954545454545455</v>
      </c>
    </row>
    <row r="354" customFormat="false" ht="12.8" hidden="false" customHeight="true" outlineLevel="0" collapsed="false">
      <c r="A354" s="15" t="n">
        <v>2024</v>
      </c>
      <c r="B354" s="19" t="s">
        <v>308</v>
      </c>
      <c r="C354" s="19" t="s">
        <v>309</v>
      </c>
      <c r="D354" s="19" t="n">
        <v>13</v>
      </c>
      <c r="E354" s="19" t="n">
        <v>1</v>
      </c>
      <c r="F354" s="19" t="n">
        <v>5</v>
      </c>
      <c r="G354" s="19" t="n">
        <f aca="false">SUM(D354:F354)</f>
        <v>19</v>
      </c>
      <c r="H354" s="19" t="n">
        <v>9</v>
      </c>
      <c r="I354" s="19" t="n">
        <v>6</v>
      </c>
      <c r="K354" s="19" t="n">
        <f aca="false">SUM(H354:J354)</f>
        <v>15</v>
      </c>
      <c r="L354" s="19" t="n">
        <f aca="false">D354-H354</f>
        <v>4</v>
      </c>
      <c r="M354" s="19" t="n">
        <f aca="false">E354-I354</f>
        <v>-5</v>
      </c>
      <c r="N354" s="19" t="n">
        <f aca="false">F354-J354</f>
        <v>5</v>
      </c>
      <c r="O354" s="19" t="n">
        <f aca="false">G354-K354</f>
        <v>4</v>
      </c>
      <c r="P354" s="40" t="n">
        <f aca="false">+O354/G354</f>
        <v>0.210526315789474</v>
      </c>
    </row>
    <row r="355" customFormat="false" ht="12.8" hidden="false" customHeight="true" outlineLevel="0" collapsed="false">
      <c r="A355" s="15" t="n">
        <v>2024</v>
      </c>
      <c r="B355" s="19" t="s">
        <v>384</v>
      </c>
      <c r="C355" s="19" t="s">
        <v>385</v>
      </c>
      <c r="D355" s="19" t="n">
        <v>13</v>
      </c>
      <c r="E355" s="19" t="n">
        <v>6</v>
      </c>
      <c r="G355" s="19" t="n">
        <f aca="false">SUM(D355:F355)</f>
        <v>19</v>
      </c>
      <c r="H355" s="19" t="n">
        <v>9</v>
      </c>
      <c r="I355" s="19" t="n">
        <v>6</v>
      </c>
      <c r="K355" s="19" t="n">
        <f aca="false">SUM(H355:J355)</f>
        <v>15</v>
      </c>
      <c r="L355" s="19" t="n">
        <f aca="false">D355-H355</f>
        <v>4</v>
      </c>
      <c r="M355" s="19" t="n">
        <f aca="false">E355-I355</f>
        <v>0</v>
      </c>
      <c r="N355" s="19" t="n">
        <f aca="false">F355-J355</f>
        <v>0</v>
      </c>
      <c r="O355" s="19" t="n">
        <f aca="false">G355-K355</f>
        <v>4</v>
      </c>
      <c r="P355" s="40" t="n">
        <f aca="false">+O355/G355</f>
        <v>0.210526315789474</v>
      </c>
    </row>
    <row r="356" customFormat="false" ht="12.8" hidden="false" customHeight="true" outlineLevel="0" collapsed="false">
      <c r="A356" s="15" t="n">
        <v>2024</v>
      </c>
      <c r="B356" s="19" t="s">
        <v>336</v>
      </c>
      <c r="C356" s="19" t="s">
        <v>337</v>
      </c>
      <c r="D356" s="19" t="n">
        <v>16</v>
      </c>
      <c r="E356" s="19" t="n">
        <v>2</v>
      </c>
      <c r="G356" s="19" t="n">
        <f aca="false">SUM(D356:F356)</f>
        <v>18</v>
      </c>
      <c r="H356" s="19" t="n">
        <v>4</v>
      </c>
      <c r="K356" s="19" t="n">
        <f aca="false">SUM(H356:J356)</f>
        <v>4</v>
      </c>
      <c r="L356" s="19" t="n">
        <f aca="false">D356-H356</f>
        <v>12</v>
      </c>
      <c r="M356" s="19" t="n">
        <f aca="false">E356-I356</f>
        <v>2</v>
      </c>
      <c r="N356" s="19" t="n">
        <f aca="false">F356-J356</f>
        <v>0</v>
      </c>
      <c r="O356" s="19" t="n">
        <f aca="false">G356-K356</f>
        <v>14</v>
      </c>
      <c r="P356" s="40" t="n">
        <f aca="false">+O356/G356</f>
        <v>0.777777777777778</v>
      </c>
    </row>
    <row r="357" customFormat="false" ht="12.8" hidden="false" customHeight="true" outlineLevel="0" collapsed="false">
      <c r="A357" s="15" t="n">
        <v>2024</v>
      </c>
      <c r="B357" s="19" t="s">
        <v>360</v>
      </c>
      <c r="C357" s="19" t="s">
        <v>361</v>
      </c>
      <c r="D357" s="19" t="n">
        <v>12</v>
      </c>
      <c r="E357" s="19" t="n">
        <v>6</v>
      </c>
      <c r="G357" s="19" t="n">
        <f aca="false">SUM(D357:F357)</f>
        <v>18</v>
      </c>
      <c r="H357" s="19" t="n">
        <v>4</v>
      </c>
      <c r="I357" s="19" t="n">
        <v>3</v>
      </c>
      <c r="K357" s="19" t="n">
        <f aca="false">SUM(H357:J357)</f>
        <v>7</v>
      </c>
      <c r="L357" s="19" t="n">
        <f aca="false">D357-H357</f>
        <v>8</v>
      </c>
      <c r="M357" s="19" t="n">
        <f aca="false">E357-I357</f>
        <v>3</v>
      </c>
      <c r="N357" s="19" t="n">
        <f aca="false">F357-J357</f>
        <v>0</v>
      </c>
      <c r="O357" s="19" t="n">
        <f aca="false">G357-K357</f>
        <v>11</v>
      </c>
      <c r="P357" s="40" t="n">
        <f aca="false">+O357/G357</f>
        <v>0.611111111111111</v>
      </c>
    </row>
    <row r="358" customFormat="false" ht="12.8" hidden="false" customHeight="true" outlineLevel="0" collapsed="false">
      <c r="A358" s="15" t="n">
        <v>2024</v>
      </c>
      <c r="B358" s="19" t="s">
        <v>326</v>
      </c>
      <c r="C358" s="19" t="s">
        <v>327</v>
      </c>
      <c r="D358" s="19" t="n">
        <v>9</v>
      </c>
      <c r="E358" s="19" t="n">
        <v>7</v>
      </c>
      <c r="F358" s="19" t="n">
        <v>1</v>
      </c>
      <c r="G358" s="19" t="n">
        <f aca="false">SUM(D358:F358)</f>
        <v>17</v>
      </c>
      <c r="H358" s="19" t="n">
        <v>4</v>
      </c>
      <c r="I358" s="19" t="n">
        <v>3</v>
      </c>
      <c r="K358" s="19" t="n">
        <f aca="false">SUM(H358:J358)</f>
        <v>7</v>
      </c>
      <c r="L358" s="19" t="n">
        <f aca="false">D358-H358</f>
        <v>5</v>
      </c>
      <c r="M358" s="19" t="n">
        <f aca="false">E358-I358</f>
        <v>4</v>
      </c>
      <c r="N358" s="19" t="n">
        <f aca="false">F358-J358</f>
        <v>1</v>
      </c>
      <c r="O358" s="19" t="n">
        <f aca="false">G358-K358</f>
        <v>10</v>
      </c>
      <c r="P358" s="40" t="n">
        <f aca="false">+O358/G358</f>
        <v>0.588235294117647</v>
      </c>
    </row>
    <row r="359" customFormat="false" ht="12.8" hidden="false" customHeight="true" outlineLevel="0" collapsed="false">
      <c r="A359" s="15" t="n">
        <v>2024</v>
      </c>
      <c r="B359" s="19" t="s">
        <v>306</v>
      </c>
      <c r="C359" s="19" t="s">
        <v>307</v>
      </c>
      <c r="D359" s="19" t="n">
        <v>10</v>
      </c>
      <c r="E359" s="19" t="n">
        <v>5</v>
      </c>
      <c r="F359" s="19" t="n">
        <v>1</v>
      </c>
      <c r="G359" s="19" t="n">
        <f aca="false">SUM(D359:F359)</f>
        <v>16</v>
      </c>
      <c r="H359" s="19" t="n">
        <v>4</v>
      </c>
      <c r="I359" s="19" t="n">
        <v>5</v>
      </c>
      <c r="K359" s="19" t="n">
        <f aca="false">SUM(H359:J359)</f>
        <v>9</v>
      </c>
      <c r="L359" s="19" t="n">
        <f aca="false">D359-H359</f>
        <v>6</v>
      </c>
      <c r="M359" s="19" t="n">
        <f aca="false">E359-I359</f>
        <v>0</v>
      </c>
      <c r="N359" s="19" t="n">
        <f aca="false">F359-J359</f>
        <v>1</v>
      </c>
      <c r="O359" s="19" t="n">
        <f aca="false">G359-K359</f>
        <v>7</v>
      </c>
      <c r="P359" s="40" t="n">
        <f aca="false">+O359/G359</f>
        <v>0.4375</v>
      </c>
    </row>
    <row r="360" customFormat="false" ht="12.8" hidden="false" customHeight="true" outlineLevel="0" collapsed="false">
      <c r="A360" s="15" t="n">
        <v>2024</v>
      </c>
      <c r="B360" s="19" t="s">
        <v>364</v>
      </c>
      <c r="C360" s="19" t="s">
        <v>365</v>
      </c>
      <c r="D360" s="19" t="n">
        <v>11</v>
      </c>
      <c r="E360" s="19" t="n">
        <v>5</v>
      </c>
      <c r="G360" s="19" t="n">
        <f aca="false">SUM(D360:F360)</f>
        <v>16</v>
      </c>
      <c r="H360" s="19" t="n">
        <v>4</v>
      </c>
      <c r="I360" s="19" t="n">
        <v>1</v>
      </c>
      <c r="K360" s="19" t="n">
        <f aca="false">SUM(H360:J360)</f>
        <v>5</v>
      </c>
      <c r="L360" s="19" t="n">
        <f aca="false">D360-H360</f>
        <v>7</v>
      </c>
      <c r="M360" s="19" t="n">
        <f aca="false">E360-I360</f>
        <v>4</v>
      </c>
      <c r="N360" s="19" t="n">
        <f aca="false">F360-J360</f>
        <v>0</v>
      </c>
      <c r="O360" s="19" t="n">
        <f aca="false">G360-K360</f>
        <v>11</v>
      </c>
      <c r="P360" s="40" t="n">
        <f aca="false">+O360/G360</f>
        <v>0.6875</v>
      </c>
    </row>
    <row r="361" customFormat="false" ht="12.8" hidden="false" customHeight="true" outlineLevel="0" collapsed="false">
      <c r="A361" s="15" t="n">
        <v>2024</v>
      </c>
      <c r="B361" s="19" t="s">
        <v>352</v>
      </c>
      <c r="C361" s="19" t="s">
        <v>353</v>
      </c>
      <c r="D361" s="19" t="n">
        <v>11</v>
      </c>
      <c r="E361" s="19" t="n">
        <v>3</v>
      </c>
      <c r="G361" s="19" t="n">
        <f aca="false">SUM(D361:F361)</f>
        <v>14</v>
      </c>
      <c r="H361" s="19" t="n">
        <v>1</v>
      </c>
      <c r="K361" s="19" t="n">
        <f aca="false">SUM(H361:J361)</f>
        <v>1</v>
      </c>
      <c r="L361" s="19" t="n">
        <f aca="false">D361-H361</f>
        <v>10</v>
      </c>
      <c r="M361" s="19" t="n">
        <f aca="false">E361-I361</f>
        <v>3</v>
      </c>
      <c r="N361" s="19" t="n">
        <f aca="false">F361-J361</f>
        <v>0</v>
      </c>
      <c r="O361" s="19" t="n">
        <f aca="false">G361-K361</f>
        <v>13</v>
      </c>
      <c r="P361" s="40" t="n">
        <f aca="false">+O361/G361</f>
        <v>0.928571428571429</v>
      </c>
    </row>
    <row r="362" customFormat="false" ht="12.8" hidden="false" customHeight="true" outlineLevel="0" collapsed="false">
      <c r="A362" s="15" t="n">
        <v>2024</v>
      </c>
      <c r="B362" s="19" t="s">
        <v>330</v>
      </c>
      <c r="C362" s="19" t="s">
        <v>331</v>
      </c>
      <c r="D362" s="19" t="n">
        <v>6</v>
      </c>
      <c r="E362" s="19" t="n">
        <v>8</v>
      </c>
      <c r="G362" s="19" t="n">
        <f aca="false">SUM(D362:F362)</f>
        <v>14</v>
      </c>
      <c r="K362" s="19" t="n">
        <f aca="false">SUM(H362:J362)</f>
        <v>0</v>
      </c>
      <c r="L362" s="19" t="n">
        <f aca="false">D362-H362</f>
        <v>6</v>
      </c>
      <c r="M362" s="19" t="n">
        <f aca="false">E362-I362</f>
        <v>8</v>
      </c>
      <c r="N362" s="19" t="n">
        <f aca="false">F362-J362</f>
        <v>0</v>
      </c>
      <c r="O362" s="19" t="n">
        <f aca="false">G362-K362</f>
        <v>14</v>
      </c>
      <c r="P362" s="40" t="n">
        <f aca="false">+O362/G362</f>
        <v>1</v>
      </c>
    </row>
    <row r="363" customFormat="false" ht="12.8" hidden="false" customHeight="true" outlineLevel="0" collapsed="false">
      <c r="A363" s="15" t="n">
        <v>2024</v>
      </c>
      <c r="B363" s="19" t="s">
        <v>428</v>
      </c>
      <c r="C363" s="19" t="s">
        <v>429</v>
      </c>
      <c r="D363" s="19" t="n">
        <v>7</v>
      </c>
      <c r="E363" s="19" t="n">
        <v>7</v>
      </c>
      <c r="G363" s="19" t="n">
        <f aca="false">SUM(D363:F363)</f>
        <v>14</v>
      </c>
      <c r="I363" s="19" t="n">
        <v>1</v>
      </c>
      <c r="K363" s="19" t="n">
        <f aca="false">SUM(H363:J363)</f>
        <v>1</v>
      </c>
      <c r="L363" s="19" t="n">
        <f aca="false">D363-H363</f>
        <v>7</v>
      </c>
      <c r="M363" s="19" t="n">
        <f aca="false">E363-I363</f>
        <v>6</v>
      </c>
      <c r="N363" s="19" t="n">
        <f aca="false">F363-J363</f>
        <v>0</v>
      </c>
      <c r="O363" s="19" t="n">
        <f aca="false">G363-K363</f>
        <v>13</v>
      </c>
      <c r="P363" s="40" t="n">
        <f aca="false">+O363/G363</f>
        <v>0.928571428571429</v>
      </c>
    </row>
    <row r="364" customFormat="false" ht="12.8" hidden="false" customHeight="true" outlineLevel="0" collapsed="false">
      <c r="A364" s="15" t="n">
        <v>2024</v>
      </c>
      <c r="B364" s="19" t="s">
        <v>346</v>
      </c>
      <c r="C364" s="19" t="s">
        <v>347</v>
      </c>
      <c r="D364" s="19" t="n">
        <v>11</v>
      </c>
      <c r="E364" s="19" t="n">
        <v>1</v>
      </c>
      <c r="G364" s="19" t="n">
        <f aca="false">SUM(D364:F364)</f>
        <v>12</v>
      </c>
      <c r="H364" s="19" t="n">
        <v>3</v>
      </c>
      <c r="I364" s="19" t="n">
        <v>1</v>
      </c>
      <c r="K364" s="19" t="n">
        <f aca="false">SUM(H364:J364)</f>
        <v>4</v>
      </c>
      <c r="L364" s="19" t="n">
        <f aca="false">D364-H364</f>
        <v>8</v>
      </c>
      <c r="M364" s="19" t="n">
        <f aca="false">E364-I364</f>
        <v>0</v>
      </c>
      <c r="N364" s="19" t="n">
        <f aca="false">F364-J364</f>
        <v>0</v>
      </c>
      <c r="O364" s="19" t="n">
        <f aca="false">G364-K364</f>
        <v>8</v>
      </c>
      <c r="P364" s="40" t="n">
        <f aca="false">+O364/G364</f>
        <v>0.666666666666667</v>
      </c>
    </row>
    <row r="365" customFormat="false" ht="12.8" hidden="false" customHeight="true" outlineLevel="0" collapsed="false">
      <c r="A365" s="15" t="n">
        <v>2024</v>
      </c>
      <c r="B365" s="19" t="s">
        <v>344</v>
      </c>
      <c r="C365" s="19" t="s">
        <v>345</v>
      </c>
      <c r="D365" s="19" t="n">
        <v>7</v>
      </c>
      <c r="E365" s="19" t="n">
        <v>3</v>
      </c>
      <c r="G365" s="19" t="n">
        <f aca="false">SUM(D365:F365)</f>
        <v>10</v>
      </c>
      <c r="H365" s="19" t="n">
        <v>2</v>
      </c>
      <c r="I365" s="19" t="n">
        <v>2</v>
      </c>
      <c r="K365" s="19" t="n">
        <f aca="false">SUM(H365:J365)</f>
        <v>4</v>
      </c>
      <c r="L365" s="19" t="n">
        <f aca="false">D365-H365</f>
        <v>5</v>
      </c>
      <c r="M365" s="19" t="n">
        <f aca="false">E365-I365</f>
        <v>1</v>
      </c>
      <c r="N365" s="19" t="n">
        <f aca="false">F365-J365</f>
        <v>0</v>
      </c>
      <c r="O365" s="19" t="n">
        <f aca="false">G365-K365</f>
        <v>6</v>
      </c>
      <c r="P365" s="40" t="n">
        <f aca="false">+O365/G365</f>
        <v>0.6</v>
      </c>
    </row>
    <row r="366" customFormat="false" ht="12.8" hidden="false" customHeight="true" outlineLevel="0" collapsed="false">
      <c r="A366" s="15" t="n">
        <v>2024</v>
      </c>
      <c r="B366" s="19" t="s">
        <v>298</v>
      </c>
      <c r="C366" s="19" t="s">
        <v>299</v>
      </c>
      <c r="D366" s="19" t="n">
        <v>7</v>
      </c>
      <c r="E366" s="19" t="n">
        <v>2</v>
      </c>
      <c r="G366" s="19" t="n">
        <f aca="false">SUM(D366:F366)</f>
        <v>9</v>
      </c>
      <c r="H366" s="19" t="n">
        <v>9</v>
      </c>
      <c r="I366" s="19" t="n">
        <v>3</v>
      </c>
      <c r="K366" s="19" t="n">
        <f aca="false">SUM(H366:J366)</f>
        <v>12</v>
      </c>
      <c r="L366" s="19" t="n">
        <f aca="false">D366-H366</f>
        <v>-2</v>
      </c>
      <c r="M366" s="19" t="n">
        <f aca="false">E366-I366</f>
        <v>-1</v>
      </c>
      <c r="N366" s="19" t="n">
        <f aca="false">F366-J366</f>
        <v>0</v>
      </c>
      <c r="O366" s="19" t="n">
        <f aca="false">G366-K366</f>
        <v>-3</v>
      </c>
      <c r="P366" s="40" t="n">
        <f aca="false">+O366/G366</f>
        <v>-0.333333333333333</v>
      </c>
    </row>
    <row r="367" customFormat="false" ht="12.8" hidden="false" customHeight="true" outlineLevel="0" collapsed="false">
      <c r="A367" s="15" t="n">
        <v>2024</v>
      </c>
      <c r="B367" s="19" t="s">
        <v>328</v>
      </c>
      <c r="C367" s="19" t="s">
        <v>329</v>
      </c>
      <c r="D367" s="19" t="n">
        <v>4</v>
      </c>
      <c r="E367" s="19" t="n">
        <v>5</v>
      </c>
      <c r="G367" s="19" t="n">
        <f aca="false">SUM(D367:F367)</f>
        <v>9</v>
      </c>
      <c r="H367" s="19" t="n">
        <v>3</v>
      </c>
      <c r="I367" s="19" t="n">
        <v>2</v>
      </c>
      <c r="K367" s="19" t="n">
        <f aca="false">SUM(H367:J367)</f>
        <v>5</v>
      </c>
      <c r="L367" s="19" t="n">
        <f aca="false">D367-H367</f>
        <v>1</v>
      </c>
      <c r="M367" s="19" t="n">
        <f aca="false">E367-I367</f>
        <v>3</v>
      </c>
      <c r="N367" s="19" t="n">
        <f aca="false">F367-J367</f>
        <v>0</v>
      </c>
      <c r="O367" s="19" t="n">
        <f aca="false">G367-K367</f>
        <v>4</v>
      </c>
      <c r="P367" s="40" t="n">
        <f aca="false">+O367/G367</f>
        <v>0.444444444444444</v>
      </c>
    </row>
    <row r="368" customFormat="false" ht="12.8" hidden="false" customHeight="true" outlineLevel="0" collapsed="false">
      <c r="A368" s="15" t="n">
        <v>2024</v>
      </c>
      <c r="B368" s="19" t="s">
        <v>362</v>
      </c>
      <c r="C368" s="19" t="s">
        <v>363</v>
      </c>
      <c r="D368" s="19" t="n">
        <v>4</v>
      </c>
      <c r="E368" s="19" t="n">
        <v>4</v>
      </c>
      <c r="G368" s="19" t="n">
        <f aca="false">SUM(D368:F368)</f>
        <v>8</v>
      </c>
      <c r="K368" s="19" t="n">
        <f aca="false">SUM(H368:J368)</f>
        <v>0</v>
      </c>
      <c r="L368" s="19" t="n">
        <f aca="false">D368-H368</f>
        <v>4</v>
      </c>
      <c r="M368" s="19" t="n">
        <f aca="false">E368-I368</f>
        <v>4</v>
      </c>
      <c r="N368" s="19" t="n">
        <f aca="false">F368-J368</f>
        <v>0</v>
      </c>
      <c r="O368" s="19" t="n">
        <f aca="false">G368-K368</f>
        <v>8</v>
      </c>
      <c r="P368" s="40" t="n">
        <f aca="false">+O368/G368</f>
        <v>1</v>
      </c>
    </row>
    <row r="369" customFormat="false" ht="12.8" hidden="false" customHeight="true" outlineLevel="0" collapsed="false">
      <c r="A369" s="15" t="n">
        <v>2024</v>
      </c>
      <c r="B369" s="19" t="s">
        <v>334</v>
      </c>
      <c r="C369" s="19" t="s">
        <v>335</v>
      </c>
      <c r="D369" s="19" t="n">
        <v>4</v>
      </c>
      <c r="E369" s="19" t="n">
        <v>2</v>
      </c>
      <c r="F369" s="19" t="n">
        <v>1</v>
      </c>
      <c r="G369" s="19" t="n">
        <f aca="false">SUM(D369:F369)</f>
        <v>7</v>
      </c>
      <c r="H369" s="19" t="n">
        <v>3</v>
      </c>
      <c r="I369" s="19" t="n">
        <v>2</v>
      </c>
      <c r="K369" s="19" t="n">
        <f aca="false">SUM(H369:J369)</f>
        <v>5</v>
      </c>
      <c r="L369" s="19" t="n">
        <f aca="false">D369-H369</f>
        <v>1</v>
      </c>
      <c r="M369" s="19" t="n">
        <f aca="false">E369-I369</f>
        <v>0</v>
      </c>
      <c r="N369" s="19" t="n">
        <f aca="false">F369-J369</f>
        <v>1</v>
      </c>
      <c r="O369" s="19" t="n">
        <f aca="false">G369-K369</f>
        <v>2</v>
      </c>
      <c r="P369" s="40" t="n">
        <f aca="false">+O369/G369</f>
        <v>0.285714285714286</v>
      </c>
    </row>
    <row r="370" customFormat="false" ht="12.8" hidden="false" customHeight="true" outlineLevel="0" collapsed="false">
      <c r="A370" s="15" t="n">
        <v>2024</v>
      </c>
      <c r="B370" s="19" t="s">
        <v>342</v>
      </c>
      <c r="C370" s="19" t="s">
        <v>343</v>
      </c>
      <c r="D370" s="19" t="n">
        <v>5</v>
      </c>
      <c r="E370" s="19" t="n">
        <v>2</v>
      </c>
      <c r="G370" s="19" t="n">
        <f aca="false">SUM(D370:F370)</f>
        <v>7</v>
      </c>
      <c r="H370" s="19" t="n">
        <v>1</v>
      </c>
      <c r="I370" s="19" t="n">
        <v>2</v>
      </c>
      <c r="K370" s="19" t="n">
        <f aca="false">SUM(H370:J370)</f>
        <v>3</v>
      </c>
      <c r="L370" s="19" t="n">
        <f aca="false">D370-H370</f>
        <v>4</v>
      </c>
      <c r="M370" s="19" t="n">
        <f aca="false">E370-I370</f>
        <v>0</v>
      </c>
      <c r="N370" s="19" t="n">
        <f aca="false">F370-J370</f>
        <v>0</v>
      </c>
      <c r="O370" s="19" t="n">
        <f aca="false">G370-K370</f>
        <v>4</v>
      </c>
      <c r="P370" s="40" t="n">
        <f aca="false">+O370/G370</f>
        <v>0.571428571428571</v>
      </c>
    </row>
    <row r="371" customFormat="false" ht="12.8" hidden="false" customHeight="true" outlineLevel="0" collapsed="false">
      <c r="A371" s="15" t="n">
        <v>2024</v>
      </c>
      <c r="B371" s="19" t="s">
        <v>358</v>
      </c>
      <c r="C371" s="19" t="s">
        <v>359</v>
      </c>
      <c r="D371" s="19" t="n">
        <v>3</v>
      </c>
      <c r="E371" s="19" t="n">
        <v>4</v>
      </c>
      <c r="G371" s="19" t="n">
        <f aca="false">SUM(D371:F371)</f>
        <v>7</v>
      </c>
      <c r="H371" s="19" t="n">
        <v>1</v>
      </c>
      <c r="I371" s="19" t="n">
        <v>2</v>
      </c>
      <c r="K371" s="19" t="n">
        <f aca="false">SUM(H371:J371)</f>
        <v>3</v>
      </c>
      <c r="L371" s="19" t="n">
        <f aca="false">D371-H371</f>
        <v>2</v>
      </c>
      <c r="M371" s="19" t="n">
        <f aca="false">E371-I371</f>
        <v>2</v>
      </c>
      <c r="N371" s="19" t="n">
        <f aca="false">F371-J371</f>
        <v>0</v>
      </c>
      <c r="O371" s="19" t="n">
        <f aca="false">G371-K371</f>
        <v>4</v>
      </c>
      <c r="P371" s="40" t="n">
        <f aca="false">+O371/G371</f>
        <v>0.571428571428571</v>
      </c>
    </row>
    <row r="372" customFormat="false" ht="12.8" hidden="false" customHeight="true" outlineLevel="0" collapsed="false">
      <c r="A372" s="15" t="n">
        <v>2024</v>
      </c>
      <c r="B372" s="19" t="s">
        <v>368</v>
      </c>
      <c r="C372" s="19" t="s">
        <v>455</v>
      </c>
      <c r="D372" s="19" t="n">
        <v>6</v>
      </c>
      <c r="G372" s="19" t="n">
        <f aca="false">SUM(D372:F372)</f>
        <v>6</v>
      </c>
      <c r="I372" s="19" t="n">
        <v>1</v>
      </c>
      <c r="P372" s="40" t="n">
        <f aca="false">+O372/G372</f>
        <v>0</v>
      </c>
    </row>
    <row r="373" customFormat="false" ht="12.8" hidden="false" customHeight="true" outlineLevel="0" collapsed="false">
      <c r="A373" s="15" t="n">
        <v>2024</v>
      </c>
      <c r="B373" s="19" t="s">
        <v>332</v>
      </c>
      <c r="C373" s="19" t="s">
        <v>333</v>
      </c>
      <c r="D373" s="19" t="n">
        <v>1</v>
      </c>
      <c r="E373" s="19" t="n">
        <v>5</v>
      </c>
      <c r="G373" s="19" t="n">
        <f aca="false">SUM(D373:F373)</f>
        <v>6</v>
      </c>
      <c r="H373" s="19" t="n">
        <v>1</v>
      </c>
      <c r="I373" s="19" t="n">
        <v>3</v>
      </c>
      <c r="K373" s="19" t="n">
        <f aca="false">SUM(H373:J373)</f>
        <v>4</v>
      </c>
      <c r="L373" s="19" t="n">
        <f aca="false">D373-H373</f>
        <v>0</v>
      </c>
      <c r="M373" s="19" t="n">
        <f aca="false">E373-I373</f>
        <v>2</v>
      </c>
      <c r="N373" s="19" t="n">
        <f aca="false">F373-J373</f>
        <v>0</v>
      </c>
      <c r="O373" s="19" t="n">
        <f aca="false">G373-K373</f>
        <v>2</v>
      </c>
      <c r="P373" s="40" t="n">
        <f aca="false">+O373/G373</f>
        <v>0.333333333333333</v>
      </c>
    </row>
    <row r="374" customFormat="false" ht="12.8" hidden="false" customHeight="true" outlineLevel="0" collapsed="false">
      <c r="A374" s="15" t="n">
        <v>2024</v>
      </c>
      <c r="B374" s="19" t="s">
        <v>314</v>
      </c>
      <c r="C374" s="19" t="s">
        <v>315</v>
      </c>
      <c r="D374" s="19" t="n">
        <v>1</v>
      </c>
      <c r="E374" s="19" t="n">
        <v>4</v>
      </c>
      <c r="G374" s="19" t="n">
        <f aca="false">SUM(D374:F374)</f>
        <v>5</v>
      </c>
      <c r="H374" s="19" t="n">
        <v>1</v>
      </c>
      <c r="K374" s="19" t="n">
        <f aca="false">SUM(H374:J374)</f>
        <v>1</v>
      </c>
      <c r="L374" s="19" t="n">
        <f aca="false">D374-H374</f>
        <v>0</v>
      </c>
      <c r="M374" s="19" t="n">
        <f aca="false">E374-I374</f>
        <v>4</v>
      </c>
      <c r="N374" s="19" t="n">
        <f aca="false">F374-J374</f>
        <v>0</v>
      </c>
      <c r="O374" s="19" t="n">
        <f aca="false">G374-K374</f>
        <v>4</v>
      </c>
      <c r="P374" s="40" t="n">
        <f aca="false">+O374/G374</f>
        <v>0.8</v>
      </c>
    </row>
    <row r="375" customFormat="false" ht="12.8" hidden="false" customHeight="true" outlineLevel="0" collapsed="false">
      <c r="A375" s="15" t="n">
        <v>2024</v>
      </c>
      <c r="B375" s="19" t="s">
        <v>402</v>
      </c>
      <c r="C375" s="19" t="s">
        <v>403</v>
      </c>
      <c r="D375" s="19" t="n">
        <v>2</v>
      </c>
      <c r="E375" s="19" t="n">
        <v>1</v>
      </c>
      <c r="F375" s="19" t="n">
        <v>1</v>
      </c>
      <c r="G375" s="19" t="n">
        <f aca="false">SUM(D375:F375)</f>
        <v>4</v>
      </c>
      <c r="J375" s="19" t="n">
        <v>1</v>
      </c>
      <c r="K375" s="19" t="n">
        <f aca="false">SUM(H375:J375)</f>
        <v>1</v>
      </c>
      <c r="L375" s="19" t="n">
        <f aca="false">D375-H375</f>
        <v>2</v>
      </c>
      <c r="M375" s="19" t="n">
        <f aca="false">E375-I375</f>
        <v>1</v>
      </c>
      <c r="N375" s="19" t="n">
        <f aca="false">F375-J375</f>
        <v>0</v>
      </c>
      <c r="O375" s="19" t="n">
        <f aca="false">G375-K375</f>
        <v>3</v>
      </c>
      <c r="P375" s="40" t="n">
        <f aca="false">+O375/G375</f>
        <v>0.75</v>
      </c>
    </row>
    <row r="376" customFormat="false" ht="12.8" hidden="false" customHeight="true" outlineLevel="0" collapsed="false">
      <c r="A376" s="15" t="n">
        <v>2024</v>
      </c>
      <c r="B376" s="19" t="s">
        <v>338</v>
      </c>
      <c r="C376" s="19" t="s">
        <v>339</v>
      </c>
      <c r="D376" s="19" t="n">
        <v>3</v>
      </c>
      <c r="E376" s="19" t="n">
        <v>1</v>
      </c>
      <c r="G376" s="19" t="n">
        <f aca="false">SUM(D376:F376)</f>
        <v>4</v>
      </c>
      <c r="H376" s="19" t="n">
        <v>3</v>
      </c>
      <c r="I376" s="19" t="n">
        <v>1</v>
      </c>
      <c r="K376" s="19" t="n">
        <f aca="false">SUM(H376:J376)</f>
        <v>4</v>
      </c>
      <c r="L376" s="19" t="n">
        <f aca="false">D376-H376</f>
        <v>0</v>
      </c>
      <c r="M376" s="19" t="n">
        <f aca="false">E376-I376</f>
        <v>0</v>
      </c>
      <c r="N376" s="19" t="n">
        <f aca="false">F376-J376</f>
        <v>0</v>
      </c>
      <c r="O376" s="19" t="n">
        <f aca="false">G376-K376</f>
        <v>0</v>
      </c>
      <c r="P376" s="40" t="n">
        <f aca="false">+O376/G376</f>
        <v>0</v>
      </c>
    </row>
    <row r="377" customFormat="false" ht="12.8" hidden="false" customHeight="true" outlineLevel="0" collapsed="false">
      <c r="A377" s="15" t="n">
        <v>2024</v>
      </c>
      <c r="B377" s="19" t="s">
        <v>388</v>
      </c>
      <c r="C377" s="19" t="s">
        <v>389</v>
      </c>
      <c r="D377" s="19" t="n">
        <v>2</v>
      </c>
      <c r="E377" s="19" t="n">
        <v>1</v>
      </c>
      <c r="F377" s="19" t="n">
        <v>1</v>
      </c>
      <c r="G377" s="19" t="n">
        <f aca="false">SUM(D377:F377)</f>
        <v>4</v>
      </c>
      <c r="I377" s="19" t="n">
        <v>1</v>
      </c>
      <c r="J377" s="19" t="n">
        <v>1</v>
      </c>
      <c r="K377" s="19" t="n">
        <f aca="false">SUM(H377:J377)</f>
        <v>2</v>
      </c>
      <c r="L377" s="19" t="n">
        <f aca="false">D377-H377</f>
        <v>2</v>
      </c>
      <c r="M377" s="19" t="n">
        <f aca="false">E377-I377</f>
        <v>0</v>
      </c>
      <c r="N377" s="19" t="n">
        <f aca="false">F377-J377</f>
        <v>0</v>
      </c>
      <c r="O377" s="19" t="n">
        <f aca="false">G377-K377</f>
        <v>2</v>
      </c>
      <c r="P377" s="40" t="n">
        <f aca="false">+O377/G377</f>
        <v>0.5</v>
      </c>
    </row>
    <row r="378" customFormat="false" ht="12.8" hidden="false" customHeight="true" outlineLevel="0" collapsed="false">
      <c r="A378" s="15" t="n">
        <v>2024</v>
      </c>
      <c r="B378" s="19" t="s">
        <v>400</v>
      </c>
      <c r="C378" s="19" t="s">
        <v>401</v>
      </c>
      <c r="D378" s="19" t="n">
        <v>3</v>
      </c>
      <c r="E378" s="19" t="n">
        <v>1</v>
      </c>
      <c r="G378" s="19" t="n">
        <f aca="false">SUM(D378:F378)</f>
        <v>4</v>
      </c>
      <c r="H378" s="19" t="n">
        <v>3</v>
      </c>
      <c r="I378" s="19" t="n">
        <v>1</v>
      </c>
      <c r="K378" s="19" t="n">
        <f aca="false">SUM(H378:J378)</f>
        <v>4</v>
      </c>
      <c r="L378" s="19" t="n">
        <f aca="false">D378-H378</f>
        <v>0</v>
      </c>
      <c r="M378" s="19" t="n">
        <f aca="false">E378-I378</f>
        <v>0</v>
      </c>
      <c r="N378" s="19" t="n">
        <f aca="false">F378-J378</f>
        <v>0</v>
      </c>
      <c r="O378" s="19" t="n">
        <f aca="false">G378-K378</f>
        <v>0</v>
      </c>
      <c r="P378" s="40" t="n">
        <f aca="false">+O378/G378</f>
        <v>0</v>
      </c>
    </row>
    <row r="379" customFormat="false" ht="12.8" hidden="false" customHeight="true" outlineLevel="0" collapsed="false">
      <c r="A379" s="15" t="n">
        <v>2024</v>
      </c>
      <c r="B379" s="41" t="s">
        <v>441</v>
      </c>
      <c r="C379" s="41" t="s">
        <v>442</v>
      </c>
      <c r="D379" s="41" t="n">
        <v>2</v>
      </c>
      <c r="E379" s="41" t="n">
        <v>1</v>
      </c>
      <c r="F379" s="41" t="n">
        <v>1</v>
      </c>
      <c r="G379" s="19" t="n">
        <f aca="false">SUM(D379:F379)</f>
        <v>4</v>
      </c>
      <c r="H379" s="41" t="s">
        <v>432</v>
      </c>
      <c r="I379" s="41" t="s">
        <v>432</v>
      </c>
      <c r="J379" s="41" t="s">
        <v>432</v>
      </c>
      <c r="K379" s="19" t="n">
        <f aca="false">SUM(H379:J379)</f>
        <v>0</v>
      </c>
      <c r="L379" s="41"/>
      <c r="M379" s="41"/>
      <c r="N379" s="41"/>
      <c r="O379" s="41"/>
      <c r="P379" s="40" t="n">
        <f aca="false">+O379/G379</f>
        <v>0</v>
      </c>
    </row>
    <row r="380" customFormat="false" ht="12.8" hidden="false" customHeight="true" outlineLevel="0" collapsed="false">
      <c r="A380" s="15" t="n">
        <v>2024</v>
      </c>
      <c r="B380" s="41" t="s">
        <v>456</v>
      </c>
      <c r="C380" s="41" t="s">
        <v>457</v>
      </c>
      <c r="D380" s="41" t="n">
        <v>1</v>
      </c>
      <c r="E380" s="41" t="n">
        <v>2</v>
      </c>
      <c r="F380" s="41"/>
      <c r="G380" s="19" t="n">
        <f aca="false">SUM(D380:F380)</f>
        <v>3</v>
      </c>
      <c r="H380" s="41"/>
      <c r="I380" s="41"/>
      <c r="J380" s="41"/>
      <c r="L380" s="41"/>
      <c r="M380" s="41"/>
      <c r="N380" s="41"/>
      <c r="O380" s="41"/>
      <c r="P380" s="40" t="n">
        <f aca="false">+O380/G380</f>
        <v>0</v>
      </c>
    </row>
    <row r="381" customFormat="false" ht="12.8" hidden="false" customHeight="true" outlineLevel="0" collapsed="false">
      <c r="A381" s="15" t="n">
        <v>2024</v>
      </c>
      <c r="B381" s="19" t="s">
        <v>366</v>
      </c>
      <c r="C381" s="19" t="s">
        <v>367</v>
      </c>
      <c r="D381" s="19" t="n">
        <v>2</v>
      </c>
      <c r="E381" s="19" t="n">
        <v>1</v>
      </c>
      <c r="G381" s="19" t="n">
        <f aca="false">SUM(D381:F381)</f>
        <v>3</v>
      </c>
      <c r="H381" s="19" t="n">
        <v>2</v>
      </c>
      <c r="I381" s="19" t="n">
        <v>1</v>
      </c>
      <c r="K381" s="19" t="n">
        <f aca="false">SUM(H381:J381)</f>
        <v>3</v>
      </c>
      <c r="L381" s="19" t="n">
        <f aca="false">D381-H381</f>
        <v>0</v>
      </c>
      <c r="M381" s="19" t="n">
        <f aca="false">E381-I381</f>
        <v>0</v>
      </c>
      <c r="N381" s="19" t="n">
        <f aca="false">F381-J381</f>
        <v>0</v>
      </c>
      <c r="O381" s="19" t="n">
        <f aca="false">G381-K381</f>
        <v>0</v>
      </c>
      <c r="P381" s="40" t="n">
        <f aca="false">+O381/G381</f>
        <v>0</v>
      </c>
    </row>
    <row r="382" customFormat="false" ht="12.8" hidden="false" customHeight="true" outlineLevel="0" collapsed="false">
      <c r="A382" s="15" t="n">
        <v>2024</v>
      </c>
      <c r="B382" s="19" t="s">
        <v>374</v>
      </c>
      <c r="C382" s="19" t="s">
        <v>375</v>
      </c>
      <c r="D382" s="19" t="n">
        <v>1</v>
      </c>
      <c r="E382" s="19" t="n">
        <v>2</v>
      </c>
      <c r="G382" s="19" t="n">
        <f aca="false">SUM(D382:F382)</f>
        <v>3</v>
      </c>
      <c r="H382" s="19" t="n">
        <v>1</v>
      </c>
      <c r="K382" s="19" t="n">
        <f aca="false">SUM(H382:J382)</f>
        <v>1</v>
      </c>
      <c r="L382" s="19" t="n">
        <f aca="false">D382-H382</f>
        <v>0</v>
      </c>
      <c r="M382" s="19" t="n">
        <f aca="false">E382-I382</f>
        <v>2</v>
      </c>
      <c r="N382" s="19" t="n">
        <f aca="false">F382-J382</f>
        <v>0</v>
      </c>
      <c r="O382" s="19" t="n">
        <f aca="false">G382-K382</f>
        <v>2</v>
      </c>
      <c r="P382" s="40" t="n">
        <f aca="false">+O382/G382</f>
        <v>0.666666666666667</v>
      </c>
    </row>
    <row r="383" customFormat="false" ht="12.8" hidden="false" customHeight="true" outlineLevel="0" collapsed="false">
      <c r="A383" s="15" t="n">
        <v>2024</v>
      </c>
      <c r="B383" s="19" t="s">
        <v>422</v>
      </c>
      <c r="C383" s="19" t="s">
        <v>423</v>
      </c>
      <c r="D383" s="19" t="n">
        <v>3</v>
      </c>
      <c r="G383" s="19" t="n">
        <f aca="false">SUM(D383:F383)</f>
        <v>3</v>
      </c>
      <c r="K383" s="19" t="n">
        <f aca="false">SUM(H383:J383)</f>
        <v>0</v>
      </c>
      <c r="L383" s="19" t="n">
        <f aca="false">D383-H383</f>
        <v>3</v>
      </c>
      <c r="M383" s="19" t="n">
        <f aca="false">E383-I383</f>
        <v>0</v>
      </c>
      <c r="N383" s="19" t="n">
        <f aca="false">F383-J383</f>
        <v>0</v>
      </c>
      <c r="O383" s="19" t="n">
        <f aca="false">G383-K383</f>
        <v>3</v>
      </c>
      <c r="P383" s="40" t="n">
        <f aca="false">+O383/G383</f>
        <v>1</v>
      </c>
    </row>
    <row r="384" customFormat="false" ht="12.8" hidden="false" customHeight="true" outlineLevel="0" collapsed="false">
      <c r="A384" s="15" t="n">
        <v>2024</v>
      </c>
      <c r="B384" s="19" t="s">
        <v>435</v>
      </c>
      <c r="C384" s="19" t="s">
        <v>436</v>
      </c>
      <c r="D384" s="19" t="n">
        <v>3</v>
      </c>
      <c r="G384" s="19" t="n">
        <f aca="false">SUM(D384:F384)</f>
        <v>3</v>
      </c>
      <c r="H384" s="19" t="n">
        <v>2</v>
      </c>
      <c r="K384" s="19" t="n">
        <f aca="false">SUM(H384:J384)</f>
        <v>2</v>
      </c>
      <c r="L384" s="19" t="n">
        <f aca="false">D384-H384</f>
        <v>1</v>
      </c>
      <c r="M384" s="19" t="n">
        <f aca="false">E384-I384</f>
        <v>0</v>
      </c>
      <c r="N384" s="19" t="n">
        <f aca="false">F384-J384</f>
        <v>0</v>
      </c>
      <c r="O384" s="19" t="n">
        <f aca="false">G384-K384</f>
        <v>1</v>
      </c>
      <c r="P384" s="40" t="n">
        <f aca="false">+O384/G384</f>
        <v>0.333333333333333</v>
      </c>
    </row>
    <row r="385" customFormat="false" ht="12.8" hidden="false" customHeight="true" outlineLevel="0" collapsed="false">
      <c r="A385" s="15" t="n">
        <v>2024</v>
      </c>
      <c r="B385" s="19" t="s">
        <v>382</v>
      </c>
      <c r="C385" s="19" t="s">
        <v>383</v>
      </c>
      <c r="D385" s="19" t="n">
        <v>1</v>
      </c>
      <c r="E385" s="19" t="n">
        <v>2</v>
      </c>
      <c r="G385" s="19" t="n">
        <f aca="false">SUM(D385:F385)</f>
        <v>3</v>
      </c>
      <c r="H385" s="19" t="n">
        <v>1</v>
      </c>
      <c r="I385" s="19" t="n">
        <v>1</v>
      </c>
      <c r="K385" s="19" t="n">
        <f aca="false">SUM(H385:J385)</f>
        <v>2</v>
      </c>
      <c r="L385" s="19" t="n">
        <f aca="false">D385-H385</f>
        <v>0</v>
      </c>
      <c r="M385" s="19" t="n">
        <f aca="false">E385-I385</f>
        <v>1</v>
      </c>
      <c r="N385" s="19" t="n">
        <f aca="false">F385-J385</f>
        <v>0</v>
      </c>
      <c r="O385" s="19" t="n">
        <f aca="false">G385-K385</f>
        <v>1</v>
      </c>
      <c r="P385" s="40" t="n">
        <f aca="false">+O385/G385</f>
        <v>0.333333333333333</v>
      </c>
    </row>
    <row r="386" customFormat="false" ht="12.8" hidden="false" customHeight="true" outlineLevel="0" collapsed="false">
      <c r="A386" s="15" t="n">
        <v>2024</v>
      </c>
      <c r="B386" s="19" t="s">
        <v>372</v>
      </c>
      <c r="C386" s="19" t="s">
        <v>373</v>
      </c>
      <c r="D386" s="19" t="n">
        <v>3</v>
      </c>
      <c r="G386" s="19" t="n">
        <f aca="false">SUM(D386:F386)</f>
        <v>3</v>
      </c>
      <c r="K386" s="19" t="n">
        <f aca="false">SUM(H386:J386)</f>
        <v>0</v>
      </c>
      <c r="L386" s="19" t="n">
        <f aca="false">D386-H386</f>
        <v>3</v>
      </c>
      <c r="M386" s="19" t="n">
        <f aca="false">E386-I386</f>
        <v>0</v>
      </c>
      <c r="N386" s="19" t="n">
        <f aca="false">F386-J386</f>
        <v>0</v>
      </c>
      <c r="O386" s="19" t="n">
        <f aca="false">G386-K386</f>
        <v>3</v>
      </c>
      <c r="P386" s="40" t="n">
        <f aca="false">+O386/G386</f>
        <v>1</v>
      </c>
    </row>
    <row r="387" customFormat="false" ht="12.8" hidden="false" customHeight="true" outlineLevel="0" collapsed="false">
      <c r="A387" s="15" t="n">
        <v>2024</v>
      </c>
      <c r="B387" s="19" t="s">
        <v>350</v>
      </c>
      <c r="C387" s="19" t="s">
        <v>351</v>
      </c>
      <c r="D387" s="19" t="n">
        <v>2</v>
      </c>
      <c r="E387" s="19" t="n">
        <v>1</v>
      </c>
      <c r="G387" s="19" t="n">
        <f aca="false">SUM(D387:F387)</f>
        <v>3</v>
      </c>
      <c r="H387" s="19" t="n">
        <v>1</v>
      </c>
      <c r="K387" s="19" t="n">
        <f aca="false">SUM(H387:J387)</f>
        <v>1</v>
      </c>
      <c r="L387" s="19" t="n">
        <f aca="false">D387-H387</f>
        <v>1</v>
      </c>
      <c r="M387" s="19" t="n">
        <f aca="false">E387-I387</f>
        <v>1</v>
      </c>
      <c r="N387" s="19" t="n">
        <f aca="false">F387-J387</f>
        <v>0</v>
      </c>
      <c r="O387" s="19" t="n">
        <f aca="false">G387-K387</f>
        <v>2</v>
      </c>
      <c r="P387" s="40" t="n">
        <f aca="false">+O387/G387</f>
        <v>0.666666666666667</v>
      </c>
    </row>
    <row r="388" customFormat="false" ht="12.8" hidden="false" customHeight="true" outlineLevel="0" collapsed="false">
      <c r="A388" s="15" t="n">
        <v>2024</v>
      </c>
      <c r="B388" s="41" t="s">
        <v>370</v>
      </c>
      <c r="C388" s="41" t="s">
        <v>371</v>
      </c>
      <c r="D388" s="41" t="n">
        <v>2</v>
      </c>
      <c r="E388" s="41" t="n">
        <v>1</v>
      </c>
      <c r="F388" s="41"/>
      <c r="G388" s="19" t="n">
        <f aca="false">SUM(D388:F388)</f>
        <v>3</v>
      </c>
      <c r="H388" s="41" t="s">
        <v>432</v>
      </c>
      <c r="I388" s="41" t="n">
        <v>1</v>
      </c>
      <c r="J388" s="41" t="s">
        <v>432</v>
      </c>
      <c r="K388" s="19" t="n">
        <f aca="false">SUM(H388:J388)</f>
        <v>1</v>
      </c>
      <c r="L388" s="41"/>
      <c r="M388" s="41"/>
      <c r="N388" s="41"/>
      <c r="O388" s="41"/>
      <c r="P388" s="40" t="n">
        <f aca="false">+O388/G388</f>
        <v>0</v>
      </c>
    </row>
    <row r="389" customFormat="false" ht="12.8" hidden="false" customHeight="true" outlineLevel="0" collapsed="false">
      <c r="A389" s="15" t="n">
        <v>2024</v>
      </c>
      <c r="B389" s="19" t="s">
        <v>356</v>
      </c>
      <c r="C389" s="19" t="s">
        <v>458</v>
      </c>
      <c r="D389" s="19" t="n">
        <v>2</v>
      </c>
      <c r="E389" s="19" t="n">
        <v>1</v>
      </c>
      <c r="G389" s="19" t="n">
        <f aca="false">SUM(D389:F389)</f>
        <v>3</v>
      </c>
      <c r="H389" s="19" t="n">
        <v>2</v>
      </c>
      <c r="I389" s="19" t="n">
        <v>1</v>
      </c>
      <c r="P389" s="40" t="n">
        <f aca="false">+O389/G389</f>
        <v>0</v>
      </c>
    </row>
    <row r="390" customFormat="false" ht="12.8" hidden="false" customHeight="true" outlineLevel="0" collapsed="false">
      <c r="A390" s="15" t="n">
        <v>2024</v>
      </c>
      <c r="B390" s="19" t="s">
        <v>376</v>
      </c>
      <c r="C390" s="19" t="s">
        <v>377</v>
      </c>
      <c r="D390" s="19" t="n">
        <v>2</v>
      </c>
      <c r="G390" s="19" t="n">
        <f aca="false">SUM(D390:F390)</f>
        <v>2</v>
      </c>
      <c r="H390" s="19" t="n">
        <v>2</v>
      </c>
      <c r="K390" s="19" t="n">
        <f aca="false">SUM(H390:J390)</f>
        <v>2</v>
      </c>
      <c r="L390" s="19" t="n">
        <f aca="false">D390-H390</f>
        <v>0</v>
      </c>
      <c r="M390" s="19" t="n">
        <f aca="false">E390-I390</f>
        <v>0</v>
      </c>
      <c r="N390" s="19" t="n">
        <f aca="false">F390-J390</f>
        <v>0</v>
      </c>
      <c r="O390" s="19" t="n">
        <f aca="false">G390-K390</f>
        <v>0</v>
      </c>
      <c r="P390" s="40" t="n">
        <f aca="false">+O390/G390</f>
        <v>0</v>
      </c>
    </row>
    <row r="391" customFormat="false" ht="12.8" hidden="false" customHeight="true" outlineLevel="0" collapsed="false">
      <c r="A391" s="15" t="n">
        <v>2024</v>
      </c>
      <c r="B391" s="19" t="s">
        <v>408</v>
      </c>
      <c r="C391" s="19" t="s">
        <v>409</v>
      </c>
      <c r="D391" s="19" t="n">
        <v>1</v>
      </c>
      <c r="E391" s="19" t="n">
        <v>1</v>
      </c>
      <c r="G391" s="19" t="n">
        <f aca="false">SUM(D391:F391)</f>
        <v>2</v>
      </c>
      <c r="K391" s="19" t="n">
        <f aca="false">SUM(H391:J391)</f>
        <v>0</v>
      </c>
      <c r="L391" s="19" t="n">
        <f aca="false">D391-H391</f>
        <v>1</v>
      </c>
      <c r="M391" s="19" t="n">
        <f aca="false">E391-I391</f>
        <v>1</v>
      </c>
      <c r="N391" s="19" t="n">
        <f aca="false">F391-J391</f>
        <v>0</v>
      </c>
      <c r="O391" s="19" t="n">
        <f aca="false">G391-K391</f>
        <v>2</v>
      </c>
      <c r="P391" s="40" t="n">
        <f aca="false">+O391/G391</f>
        <v>1</v>
      </c>
    </row>
    <row r="392" customFormat="false" ht="12.8" hidden="false" customHeight="true" outlineLevel="0" collapsed="false">
      <c r="A392" s="15" t="n">
        <v>2024</v>
      </c>
      <c r="B392" s="19" t="s">
        <v>354</v>
      </c>
      <c r="C392" s="19" t="s">
        <v>355</v>
      </c>
      <c r="D392" s="19" t="n">
        <v>2</v>
      </c>
      <c r="G392" s="19" t="n">
        <f aca="false">SUM(D392:F392)</f>
        <v>2</v>
      </c>
      <c r="H392" s="19" t="n">
        <f aca="false">SUM(E392:G392)</f>
        <v>2</v>
      </c>
      <c r="I392" s="19" t="n">
        <v>1</v>
      </c>
      <c r="K392" s="19" t="n">
        <f aca="false">SUM(H392:J392)</f>
        <v>3</v>
      </c>
      <c r="L392" s="19" t="n">
        <f aca="false">D392-H392</f>
        <v>0</v>
      </c>
      <c r="M392" s="19" t="n">
        <f aca="false">E392-I392</f>
        <v>-1</v>
      </c>
      <c r="N392" s="19" t="n">
        <f aca="false">F392-J392</f>
        <v>0</v>
      </c>
      <c r="O392" s="19" t="n">
        <f aca="false">G392-K392</f>
        <v>-1</v>
      </c>
      <c r="P392" s="40" t="n">
        <f aca="false">+O392/G392</f>
        <v>-0.5</v>
      </c>
    </row>
    <row r="393" customFormat="false" ht="12.8" hidden="false" customHeight="true" outlineLevel="0" collapsed="false">
      <c r="A393" s="15" t="n">
        <v>2024</v>
      </c>
      <c r="B393" s="19" t="s">
        <v>408</v>
      </c>
      <c r="C393" s="19" t="s">
        <v>459</v>
      </c>
      <c r="E393" s="19" t="n">
        <v>2</v>
      </c>
      <c r="G393" s="19" t="n">
        <v>2</v>
      </c>
      <c r="P393" s="40" t="n">
        <f aca="false">+O393/G393</f>
        <v>0</v>
      </c>
    </row>
    <row r="394" customFormat="false" ht="12.8" hidden="false" customHeight="true" outlineLevel="0" collapsed="false">
      <c r="A394" s="15" t="n">
        <v>2024</v>
      </c>
      <c r="B394" s="19" t="s">
        <v>460</v>
      </c>
      <c r="C394" s="19" t="s">
        <v>461</v>
      </c>
      <c r="D394" s="19" t="n">
        <v>2</v>
      </c>
      <c r="G394" s="19" t="n">
        <v>2</v>
      </c>
      <c r="P394" s="40" t="n">
        <f aca="false">+O394/G394</f>
        <v>0</v>
      </c>
    </row>
    <row r="395" customFormat="false" ht="12.8" hidden="false" customHeight="true" outlineLevel="0" collapsed="false">
      <c r="A395" s="15" t="n">
        <v>2024</v>
      </c>
      <c r="B395" s="19" t="s">
        <v>462</v>
      </c>
      <c r="C395" s="19" t="s">
        <v>463</v>
      </c>
      <c r="E395" s="19" t="n">
        <v>2</v>
      </c>
      <c r="G395" s="19" t="n">
        <v>2</v>
      </c>
      <c r="P395" s="40" t="n">
        <f aca="false">+O395/G395</f>
        <v>0</v>
      </c>
    </row>
    <row r="396" customFormat="false" ht="12.8" hidden="false" customHeight="true" outlineLevel="0" collapsed="false">
      <c r="A396" s="15" t="n">
        <v>2024</v>
      </c>
      <c r="B396" s="19" t="s">
        <v>406</v>
      </c>
      <c r="C396" s="19" t="s">
        <v>407</v>
      </c>
      <c r="D396" s="19" t="n">
        <v>1</v>
      </c>
      <c r="G396" s="19" t="n">
        <f aca="false">SUM(D396:F396)</f>
        <v>1</v>
      </c>
      <c r="H396" s="19" t="n">
        <v>1</v>
      </c>
      <c r="K396" s="19" t="n">
        <f aca="false">SUM(H396:J396)</f>
        <v>1</v>
      </c>
      <c r="L396" s="19" t="n">
        <f aca="false">D396-H396</f>
        <v>0</v>
      </c>
      <c r="M396" s="19" t="n">
        <f aca="false">E396-I396</f>
        <v>0</v>
      </c>
      <c r="N396" s="19" t="n">
        <f aca="false">F396-J396</f>
        <v>0</v>
      </c>
      <c r="O396" s="19" t="n">
        <f aca="false">G396-K396</f>
        <v>0</v>
      </c>
      <c r="P396" s="40" t="n">
        <f aca="false">+O396/G396</f>
        <v>0</v>
      </c>
    </row>
    <row r="397" customFormat="false" ht="12.8" hidden="false" customHeight="true" outlineLevel="0" collapsed="false">
      <c r="A397" s="15" t="n">
        <v>2024</v>
      </c>
      <c r="B397" s="19" t="s">
        <v>433</v>
      </c>
      <c r="C397" s="19" t="s">
        <v>434</v>
      </c>
      <c r="D397" s="19" t="n">
        <v>1</v>
      </c>
      <c r="G397" s="19" t="n">
        <f aca="false">SUM(D397:F397)</f>
        <v>1</v>
      </c>
      <c r="H397" s="19" t="n">
        <v>1</v>
      </c>
      <c r="K397" s="19" t="n">
        <f aca="false">SUM(H397:J397)</f>
        <v>1</v>
      </c>
      <c r="L397" s="19" t="n">
        <f aca="false">D397-H397</f>
        <v>0</v>
      </c>
      <c r="M397" s="19" t="n">
        <f aca="false">E397-I397</f>
        <v>0</v>
      </c>
      <c r="N397" s="19" t="n">
        <f aca="false">F397-J397</f>
        <v>0</v>
      </c>
      <c r="O397" s="19" t="n">
        <f aca="false">G397-K397</f>
        <v>0</v>
      </c>
      <c r="P397" s="40" t="n">
        <f aca="false">+O397/G397</f>
        <v>0</v>
      </c>
    </row>
    <row r="398" customFormat="false" ht="12.8" hidden="false" customHeight="true" outlineLevel="0" collapsed="false">
      <c r="A398" s="15" t="n">
        <v>2024</v>
      </c>
      <c r="B398" s="41" t="s">
        <v>398</v>
      </c>
      <c r="C398" s="41" t="s">
        <v>399</v>
      </c>
      <c r="D398" s="41" t="s">
        <v>432</v>
      </c>
      <c r="E398" s="41"/>
      <c r="F398" s="41" t="n">
        <v>1</v>
      </c>
      <c r="G398" s="19" t="n">
        <f aca="false">SUM(D398:F398)</f>
        <v>1</v>
      </c>
      <c r="H398" s="41" t="s">
        <v>432</v>
      </c>
      <c r="I398" s="41" t="s">
        <v>432</v>
      </c>
      <c r="J398" s="41" t="n">
        <v>1</v>
      </c>
      <c r="K398" s="19" t="n">
        <f aca="false">SUM(H398:J398)</f>
        <v>1</v>
      </c>
      <c r="L398" s="41"/>
      <c r="M398" s="41"/>
      <c r="N398" s="41"/>
      <c r="O398" s="41"/>
      <c r="P398" s="40" t="n">
        <f aca="false">+O398/G398</f>
        <v>0</v>
      </c>
    </row>
    <row r="399" customFormat="false" ht="12.8" hidden="false" customHeight="true" outlineLevel="0" collapsed="false">
      <c r="A399" s="15" t="n">
        <v>2024</v>
      </c>
      <c r="B399" s="19" t="s">
        <v>386</v>
      </c>
      <c r="C399" s="19" t="s">
        <v>387</v>
      </c>
      <c r="D399" s="19" t="n">
        <v>1</v>
      </c>
      <c r="G399" s="19" t="n">
        <f aca="false">SUM(D399:F399)</f>
        <v>1</v>
      </c>
      <c r="H399" s="19" t="n">
        <v>1</v>
      </c>
      <c r="K399" s="19" t="n">
        <f aca="false">SUM(H399:J399)</f>
        <v>1</v>
      </c>
      <c r="L399" s="19" t="n">
        <f aca="false">D399-H399</f>
        <v>0</v>
      </c>
      <c r="M399" s="19" t="n">
        <f aca="false">E399-I399</f>
        <v>0</v>
      </c>
      <c r="N399" s="19" t="n">
        <f aca="false">F399-J399</f>
        <v>0</v>
      </c>
      <c r="O399" s="19" t="n">
        <f aca="false">G399-K399</f>
        <v>0</v>
      </c>
      <c r="P399" s="40" t="n">
        <f aca="false">+O399/G399</f>
        <v>0</v>
      </c>
    </row>
    <row r="400" customFormat="false" ht="12.8" hidden="false" customHeight="true" outlineLevel="0" collapsed="false">
      <c r="A400" s="15" t="n">
        <v>2024</v>
      </c>
      <c r="B400" s="19" t="s">
        <v>439</v>
      </c>
      <c r="C400" s="19" t="s">
        <v>440</v>
      </c>
      <c r="D400" s="19" t="n">
        <v>1</v>
      </c>
      <c r="G400" s="19" t="n">
        <f aca="false">SUM(D400:F400)</f>
        <v>1</v>
      </c>
      <c r="H400" s="19" t="n">
        <v>1</v>
      </c>
      <c r="K400" s="19" t="n">
        <f aca="false">SUM(H400:J400)</f>
        <v>1</v>
      </c>
      <c r="L400" s="19" t="n">
        <f aca="false">D400-H400</f>
        <v>0</v>
      </c>
      <c r="M400" s="19" t="n">
        <f aca="false">E400-I400</f>
        <v>0</v>
      </c>
      <c r="N400" s="19" t="n">
        <f aca="false">F400-J400</f>
        <v>0</v>
      </c>
      <c r="O400" s="19" t="n">
        <f aca="false">G400-K400</f>
        <v>0</v>
      </c>
      <c r="P400" s="40" t="n">
        <f aca="false">+O400/G400</f>
        <v>0</v>
      </c>
    </row>
    <row r="401" customFormat="false" ht="12.8" hidden="false" customHeight="true" outlineLevel="0" collapsed="false">
      <c r="A401" s="15" t="n">
        <v>2024</v>
      </c>
      <c r="B401" s="19" t="s">
        <v>412</v>
      </c>
      <c r="C401" s="19" t="s">
        <v>413</v>
      </c>
      <c r="D401" s="19" t="n">
        <v>1</v>
      </c>
      <c r="G401" s="19" t="n">
        <f aca="false">SUM(D401:F401)</f>
        <v>1</v>
      </c>
      <c r="H401" s="19" t="n">
        <v>1</v>
      </c>
      <c r="K401" s="19" t="n">
        <f aca="false">SUM(H401:J401)</f>
        <v>1</v>
      </c>
      <c r="L401" s="19" t="n">
        <f aca="false">D401-H401</f>
        <v>0</v>
      </c>
      <c r="M401" s="19" t="n">
        <f aca="false">E401-I401</f>
        <v>0</v>
      </c>
      <c r="N401" s="19" t="n">
        <f aca="false">F401-J401</f>
        <v>0</v>
      </c>
      <c r="O401" s="19" t="n">
        <f aca="false">G401-K401</f>
        <v>0</v>
      </c>
      <c r="P401" s="40" t="n">
        <f aca="false">+O401/G401</f>
        <v>0</v>
      </c>
    </row>
    <row r="402" customFormat="false" ht="12.8" hidden="false" customHeight="true" outlineLevel="0" collapsed="false">
      <c r="A402" s="15" t="n">
        <v>2024</v>
      </c>
      <c r="B402" s="19" t="s">
        <v>464</v>
      </c>
      <c r="C402" s="19" t="s">
        <v>465</v>
      </c>
      <c r="E402" s="19" t="n">
        <v>1</v>
      </c>
      <c r="G402" s="19" t="n">
        <v>1</v>
      </c>
      <c r="I402" s="19" t="n">
        <v>1</v>
      </c>
      <c r="P402" s="40" t="n">
        <f aca="false">+O402/G402</f>
        <v>0</v>
      </c>
    </row>
    <row r="403" customFormat="false" ht="12.8" hidden="false" customHeight="true" outlineLevel="0" collapsed="false">
      <c r="A403" s="15" t="n">
        <v>2024</v>
      </c>
      <c r="B403" s="19" t="s">
        <v>380</v>
      </c>
      <c r="C403" s="19" t="s">
        <v>466</v>
      </c>
      <c r="D403" s="19" t="n">
        <v>1</v>
      </c>
      <c r="G403" s="19" t="n">
        <v>1</v>
      </c>
      <c r="H403" s="19" t="n">
        <v>1</v>
      </c>
      <c r="P403" s="40" t="n">
        <f aca="false">+O403/G403</f>
        <v>0</v>
      </c>
    </row>
    <row r="404" customFormat="false" ht="12.8" hidden="false" customHeight="true" outlineLevel="0" collapsed="false">
      <c r="A404" s="15" t="n">
        <v>2024</v>
      </c>
      <c r="B404" s="19" t="s">
        <v>420</v>
      </c>
      <c r="C404" s="19" t="s">
        <v>467</v>
      </c>
      <c r="D404" s="19" t="n">
        <v>1</v>
      </c>
      <c r="G404" s="19" t="n">
        <v>1</v>
      </c>
      <c r="H404" s="19" t="n">
        <v>1</v>
      </c>
      <c r="P404" s="40" t="n">
        <f aca="false">+O404/G404</f>
        <v>0</v>
      </c>
    </row>
    <row r="405" customFormat="false" ht="12.8" hidden="false" customHeight="true" outlineLevel="0" collapsed="false">
      <c r="A405" s="15" t="n">
        <v>2024</v>
      </c>
      <c r="B405" s="19" t="s">
        <v>468</v>
      </c>
      <c r="C405" s="19" t="s">
        <v>469</v>
      </c>
      <c r="D405" s="19" t="n">
        <v>1</v>
      </c>
      <c r="G405" s="19" t="n">
        <v>1</v>
      </c>
      <c r="H405" s="19" t="n">
        <v>1</v>
      </c>
      <c r="P405" s="40" t="n">
        <f aca="false">+O405/G405</f>
        <v>0</v>
      </c>
    </row>
    <row r="406" customFormat="false" ht="12.8" hidden="false" customHeight="true" outlineLevel="0" collapsed="false">
      <c r="A406" s="15" t="n">
        <v>2024</v>
      </c>
      <c r="B406" s="19" t="s">
        <v>470</v>
      </c>
      <c r="C406" s="19" t="s">
        <v>471</v>
      </c>
      <c r="E406" s="19" t="n">
        <v>1</v>
      </c>
      <c r="G406" s="19" t="n">
        <v>1</v>
      </c>
      <c r="I406" s="19" t="n">
        <v>1</v>
      </c>
      <c r="P406" s="40" t="n">
        <f aca="false">+O406/G406</f>
        <v>0</v>
      </c>
    </row>
    <row r="407" customFormat="false" ht="12.8" hidden="false" customHeight="true" outlineLevel="0" collapsed="false">
      <c r="A407" s="15" t="n">
        <v>2024</v>
      </c>
      <c r="B407" s="19" t="s">
        <v>472</v>
      </c>
      <c r="C407" s="19" t="s">
        <v>473</v>
      </c>
      <c r="E407" s="19" t="n">
        <v>1</v>
      </c>
      <c r="G407" s="19" t="n">
        <v>1</v>
      </c>
      <c r="I407" s="19" t="n">
        <v>1</v>
      </c>
      <c r="P407" s="40" t="n">
        <f aca="false">+O407/G407</f>
        <v>0</v>
      </c>
    </row>
    <row r="408" customFormat="false" ht="12.8" hidden="false" customHeight="true" outlineLevel="0" collapsed="false">
      <c r="A408" s="15" t="n">
        <v>2024</v>
      </c>
      <c r="B408" s="19" t="s">
        <v>474</v>
      </c>
      <c r="C408" s="19" t="s">
        <v>475</v>
      </c>
      <c r="D408" s="19" t="n">
        <v>1</v>
      </c>
      <c r="G408" s="19" t="n">
        <v>1</v>
      </c>
      <c r="H408" s="19" t="n">
        <v>1</v>
      </c>
      <c r="P408" s="40" t="n">
        <f aca="false">+O408/G408</f>
        <v>0</v>
      </c>
    </row>
    <row r="409" customFormat="false" ht="12.8" hidden="false" customHeight="true" outlineLevel="0" collapsed="false">
      <c r="A409" s="15" t="n">
        <v>2024</v>
      </c>
      <c r="B409" s="19" t="s">
        <v>430</v>
      </c>
      <c r="C409" s="19" t="s">
        <v>431</v>
      </c>
      <c r="G409" s="19" t="n">
        <f aca="false">SUM(D409:F409)</f>
        <v>0</v>
      </c>
      <c r="K409" s="19" t="n">
        <f aca="false">SUM(H409:J409)</f>
        <v>0</v>
      </c>
      <c r="L409" s="19" t="n">
        <f aca="false">D409-H409</f>
        <v>0</v>
      </c>
      <c r="M409" s="19" t="n">
        <f aca="false">E409-I409</f>
        <v>0</v>
      </c>
      <c r="N409" s="19" t="n">
        <f aca="false">F409-J409</f>
        <v>0</v>
      </c>
      <c r="O409" s="19" t="n">
        <f aca="false">G409-K409</f>
        <v>0</v>
      </c>
      <c r="P409" s="40" t="e">
        <f aca="false">+O409/G409</f>
        <v>#DIV/0!</v>
      </c>
    </row>
    <row r="410" customFormat="false" ht="12.8" hidden="false" customHeight="true" outlineLevel="0" collapsed="false">
      <c r="A410" s="15" t="n">
        <v>2024</v>
      </c>
      <c r="B410" s="19" t="s">
        <v>476</v>
      </c>
      <c r="C410" s="19" t="s">
        <v>477</v>
      </c>
      <c r="E410" s="19" t="n">
        <v>2</v>
      </c>
      <c r="P410" s="40" t="e">
        <f aca="false">+O410/G410</f>
        <v>#DIV/0!</v>
      </c>
    </row>
    <row r="411" customFormat="false" ht="12.8" hidden="false" customHeight="true" outlineLevel="0" collapsed="false">
      <c r="A411" s="11" t="n">
        <v>2025</v>
      </c>
      <c r="B411" s="11" t="s">
        <v>168</v>
      </c>
      <c r="C411" s="11" t="s">
        <v>169</v>
      </c>
      <c r="D411" s="11" t="n">
        <v>5513</v>
      </c>
      <c r="E411" s="11" t="n">
        <v>3011</v>
      </c>
      <c r="F411" s="11" t="n">
        <v>281</v>
      </c>
      <c r="G411" s="11" t="n">
        <v>8805</v>
      </c>
      <c r="H411" s="11" t="n">
        <v>2272</v>
      </c>
      <c r="I411" s="11" t="n">
        <v>1643</v>
      </c>
      <c r="J411" s="11" t="n">
        <v>188</v>
      </c>
      <c r="K411" s="11" t="n">
        <v>4103</v>
      </c>
      <c r="L411" s="11" t="n">
        <f aca="false">+D411-H411</f>
        <v>3241</v>
      </c>
      <c r="M411" s="11" t="n">
        <f aca="false">+E411-I411</f>
        <v>1368</v>
      </c>
      <c r="N411" s="11" t="n">
        <f aca="false">+F411-J411</f>
        <v>93</v>
      </c>
      <c r="O411" s="11" t="n">
        <f aca="false">+G411-K411</f>
        <v>4702</v>
      </c>
      <c r="P411" s="40" t="n">
        <f aca="false">+O411/G411</f>
        <v>0.534014764338444</v>
      </c>
    </row>
    <row r="412" customFormat="false" ht="12.8" hidden="false" customHeight="true" outlineLevel="0" collapsed="false">
      <c r="A412" s="11" t="n">
        <v>2025</v>
      </c>
      <c r="B412" s="11" t="s">
        <v>170</v>
      </c>
      <c r="C412" s="11" t="s">
        <v>171</v>
      </c>
      <c r="D412" s="11" t="n">
        <v>2507</v>
      </c>
      <c r="E412" s="11" t="n">
        <v>2107</v>
      </c>
      <c r="F412" s="11" t="n">
        <v>407</v>
      </c>
      <c r="G412" s="11" t="n">
        <v>5021</v>
      </c>
      <c r="H412" s="11" t="n">
        <v>657</v>
      </c>
      <c r="I412" s="11" t="n">
        <v>907</v>
      </c>
      <c r="J412" s="11" t="n">
        <v>246</v>
      </c>
      <c r="K412" s="11" t="n">
        <v>1810</v>
      </c>
      <c r="L412" s="11" t="n">
        <f aca="false">+D412-H412</f>
        <v>1850</v>
      </c>
      <c r="M412" s="11" t="n">
        <f aca="false">+E412-I412</f>
        <v>1200</v>
      </c>
      <c r="N412" s="11" t="n">
        <f aca="false">+F412-J412</f>
        <v>161</v>
      </c>
      <c r="O412" s="11" t="n">
        <f aca="false">+G412-K412</f>
        <v>3211</v>
      </c>
      <c r="P412" s="40" t="n">
        <f aca="false">+O412/G412</f>
        <v>0.639514041027684</v>
      </c>
    </row>
    <row r="413" customFormat="false" ht="12.8" hidden="false" customHeight="true" outlineLevel="0" collapsed="false">
      <c r="A413" s="11" t="n">
        <v>2025</v>
      </c>
      <c r="B413" s="11" t="s">
        <v>162</v>
      </c>
      <c r="C413" s="11" t="s">
        <v>163</v>
      </c>
      <c r="D413" s="11" t="n">
        <v>2296</v>
      </c>
      <c r="E413" s="11" t="n">
        <v>1826</v>
      </c>
      <c r="F413" s="11" t="n">
        <v>387</v>
      </c>
      <c r="G413" s="11" t="n">
        <v>4509</v>
      </c>
      <c r="H413" s="11" t="n">
        <v>973</v>
      </c>
      <c r="I413" s="11" t="n">
        <v>1307</v>
      </c>
      <c r="J413" s="11" t="n">
        <v>363</v>
      </c>
      <c r="K413" s="11" t="n">
        <v>2643</v>
      </c>
      <c r="L413" s="11" t="n">
        <f aca="false">+D413-H413</f>
        <v>1323</v>
      </c>
      <c r="M413" s="11" t="n">
        <f aca="false">+E413-I413</f>
        <v>519</v>
      </c>
      <c r="N413" s="11" t="n">
        <f aca="false">+F413-J413</f>
        <v>24</v>
      </c>
      <c r="O413" s="11" t="n">
        <f aca="false">+G413-K413</f>
        <v>1866</v>
      </c>
      <c r="P413" s="40" t="n">
        <f aca="false">+O413/G413</f>
        <v>0.413838988689288</v>
      </c>
      <c r="Q413" s="0"/>
    </row>
    <row r="414" customFormat="false" ht="12.8" hidden="false" customHeight="true" outlineLevel="0" collapsed="false">
      <c r="A414" s="11" t="n">
        <v>2025</v>
      </c>
      <c r="B414" s="11" t="s">
        <v>172</v>
      </c>
      <c r="C414" s="11" t="s">
        <v>173</v>
      </c>
      <c r="D414" s="11" t="n">
        <v>1679</v>
      </c>
      <c r="E414" s="11" t="n">
        <v>1300</v>
      </c>
      <c r="F414" s="11" t="n">
        <v>208</v>
      </c>
      <c r="G414" s="11" t="n">
        <v>3187</v>
      </c>
      <c r="H414" s="11" t="n">
        <v>514</v>
      </c>
      <c r="I414" s="11" t="n">
        <v>414</v>
      </c>
      <c r="J414" s="11" t="n">
        <v>96</v>
      </c>
      <c r="K414" s="11" t="n">
        <v>1024</v>
      </c>
      <c r="L414" s="11" t="n">
        <f aca="false">+D414-H414</f>
        <v>1165</v>
      </c>
      <c r="M414" s="11" t="n">
        <f aca="false">+E414-I414</f>
        <v>886</v>
      </c>
      <c r="N414" s="11" t="n">
        <f aca="false">+F414-J414</f>
        <v>112</v>
      </c>
      <c r="O414" s="11" t="n">
        <f aca="false">+G414-K414</f>
        <v>2163</v>
      </c>
      <c r="P414" s="40" t="n">
        <f aca="false">+O414/G414</f>
        <v>0.678694697207405</v>
      </c>
      <c r="Q414" s="0"/>
    </row>
    <row r="415" customFormat="false" ht="12.8" hidden="false" customHeight="true" outlineLevel="0" collapsed="false">
      <c r="A415" s="11" t="n">
        <v>2025</v>
      </c>
      <c r="B415" s="11" t="s">
        <v>178</v>
      </c>
      <c r="C415" s="11" t="s">
        <v>179</v>
      </c>
      <c r="D415" s="11" t="n">
        <v>964</v>
      </c>
      <c r="E415" s="11" t="n">
        <v>1653</v>
      </c>
      <c r="F415" s="11" t="n">
        <v>458</v>
      </c>
      <c r="G415" s="11" t="n">
        <v>3075</v>
      </c>
      <c r="H415" s="11" t="n">
        <v>730</v>
      </c>
      <c r="I415" s="11" t="n">
        <v>1370</v>
      </c>
      <c r="J415" s="11" t="n">
        <v>422</v>
      </c>
      <c r="K415" s="11" t="n">
        <v>2522</v>
      </c>
      <c r="L415" s="11" t="n">
        <f aca="false">+D415-H415</f>
        <v>234</v>
      </c>
      <c r="M415" s="11" t="n">
        <f aca="false">+E415-I415</f>
        <v>283</v>
      </c>
      <c r="N415" s="11" t="n">
        <f aca="false">+F415-J415</f>
        <v>36</v>
      </c>
      <c r="O415" s="11" t="n">
        <f aca="false">+G415-K415</f>
        <v>553</v>
      </c>
      <c r="P415" s="40" t="n">
        <f aca="false">+O415/G415</f>
        <v>0.179837398373984</v>
      </c>
      <c r="Q415" s="0"/>
    </row>
    <row r="416" customFormat="false" ht="12.8" hidden="false" customHeight="true" outlineLevel="0" collapsed="false">
      <c r="A416" s="11" t="n">
        <v>2025</v>
      </c>
      <c r="B416" s="11" t="s">
        <v>206</v>
      </c>
      <c r="C416" s="11" t="s">
        <v>207</v>
      </c>
      <c r="D416" s="11" t="n">
        <v>1730</v>
      </c>
      <c r="E416" s="11" t="n">
        <v>1019</v>
      </c>
      <c r="F416" s="11" t="n">
        <v>120</v>
      </c>
      <c r="G416" s="11" t="n">
        <v>2869</v>
      </c>
      <c r="H416" s="11" t="n">
        <v>505</v>
      </c>
      <c r="I416" s="11" t="n">
        <v>418</v>
      </c>
      <c r="J416" s="11" t="n">
        <v>71</v>
      </c>
      <c r="K416" s="11" t="n">
        <v>994</v>
      </c>
      <c r="L416" s="11" t="n">
        <f aca="false">+D416-H416</f>
        <v>1225</v>
      </c>
      <c r="M416" s="11" t="n">
        <f aca="false">+E416-I416</f>
        <v>601</v>
      </c>
      <c r="N416" s="11" t="n">
        <f aca="false">+F416-J416</f>
        <v>49</v>
      </c>
      <c r="O416" s="11" t="n">
        <f aca="false">+G416-K416</f>
        <v>1875</v>
      </c>
      <c r="P416" s="40" t="n">
        <f aca="false">+O416/G416</f>
        <v>0.653537818055072</v>
      </c>
      <c r="Q416" s="0"/>
    </row>
    <row r="417" customFormat="false" ht="12.8" hidden="false" customHeight="true" outlineLevel="0" collapsed="false">
      <c r="A417" s="11" t="n">
        <v>2025</v>
      </c>
      <c r="B417" s="11" t="s">
        <v>164</v>
      </c>
      <c r="C417" s="11" t="s">
        <v>165</v>
      </c>
      <c r="D417" s="11" t="n">
        <v>1287</v>
      </c>
      <c r="E417" s="11" t="n">
        <v>778</v>
      </c>
      <c r="F417" s="11" t="n">
        <v>83</v>
      </c>
      <c r="G417" s="11" t="n">
        <v>2148</v>
      </c>
      <c r="H417" s="11" t="n">
        <v>270</v>
      </c>
      <c r="I417" s="11" t="n">
        <v>302</v>
      </c>
      <c r="J417" s="11" t="n">
        <v>44</v>
      </c>
      <c r="K417" s="11" t="n">
        <v>616</v>
      </c>
      <c r="L417" s="11" t="n">
        <f aca="false">+D417-H417</f>
        <v>1017</v>
      </c>
      <c r="M417" s="11" t="n">
        <f aca="false">+E417-I417</f>
        <v>476</v>
      </c>
      <c r="N417" s="11" t="n">
        <f aca="false">+F417-J417</f>
        <v>39</v>
      </c>
      <c r="O417" s="11" t="n">
        <f aca="false">+G417-K417</f>
        <v>1532</v>
      </c>
      <c r="P417" s="40" t="n">
        <f aca="false">+O417/G417</f>
        <v>0.713221601489758</v>
      </c>
      <c r="Q417" s="0"/>
    </row>
    <row r="418" customFormat="false" ht="12.8" hidden="false" customHeight="true" outlineLevel="0" collapsed="false">
      <c r="A418" s="11" t="n">
        <v>2025</v>
      </c>
      <c r="B418" s="11" t="s">
        <v>219</v>
      </c>
      <c r="C418" s="11" t="s">
        <v>220</v>
      </c>
      <c r="D418" s="11" t="n">
        <v>1009</v>
      </c>
      <c r="E418" s="11" t="n">
        <v>446</v>
      </c>
      <c r="F418" s="11" t="n">
        <v>49</v>
      </c>
      <c r="G418" s="11" t="n">
        <v>1504</v>
      </c>
      <c r="H418" s="11" t="n">
        <v>926</v>
      </c>
      <c r="I418" s="11" t="n">
        <v>415</v>
      </c>
      <c r="J418" s="11" t="n">
        <v>42</v>
      </c>
      <c r="K418" s="11" t="n">
        <v>1383</v>
      </c>
      <c r="L418" s="11" t="n">
        <f aca="false">+D418-H418</f>
        <v>83</v>
      </c>
      <c r="M418" s="11" t="n">
        <f aca="false">+E418-I418</f>
        <v>31</v>
      </c>
      <c r="N418" s="11" t="n">
        <f aca="false">+F418-J418</f>
        <v>7</v>
      </c>
      <c r="O418" s="11" t="n">
        <f aca="false">+G418-K418</f>
        <v>121</v>
      </c>
      <c r="P418" s="40" t="n">
        <f aca="false">+O418/G418</f>
        <v>0.0804521276595745</v>
      </c>
      <c r="Q418" s="0"/>
    </row>
    <row r="419" customFormat="false" ht="12.8" hidden="false" customHeight="true" outlineLevel="0" collapsed="false">
      <c r="A419" s="11" t="n">
        <v>2025</v>
      </c>
      <c r="B419" s="11" t="s">
        <v>192</v>
      </c>
      <c r="C419" s="11" t="s">
        <v>193</v>
      </c>
      <c r="D419" s="11" t="n">
        <v>566</v>
      </c>
      <c r="E419" s="11" t="n">
        <v>782</v>
      </c>
      <c r="F419" s="11" t="n">
        <v>155</v>
      </c>
      <c r="G419" s="11" t="n">
        <v>1503</v>
      </c>
      <c r="H419" s="11" t="n">
        <v>360</v>
      </c>
      <c r="I419" s="11" t="n">
        <v>612</v>
      </c>
      <c r="J419" s="11" t="n">
        <v>125</v>
      </c>
      <c r="K419" s="11" t="n">
        <v>1097</v>
      </c>
      <c r="L419" s="11" t="n">
        <f aca="false">+D419-H419</f>
        <v>206</v>
      </c>
      <c r="M419" s="11" t="n">
        <f aca="false">+E419-I419</f>
        <v>170</v>
      </c>
      <c r="N419" s="11" t="n">
        <f aca="false">+F419-J419</f>
        <v>30</v>
      </c>
      <c r="O419" s="11" t="n">
        <f aca="false">+G419-K419</f>
        <v>406</v>
      </c>
      <c r="P419" s="40" t="n">
        <f aca="false">+O419/G419</f>
        <v>0.270126413838989</v>
      </c>
      <c r="Q419" s="0"/>
    </row>
    <row r="420" customFormat="false" ht="12.8" hidden="false" customHeight="true" outlineLevel="0" collapsed="false">
      <c r="A420" s="11" t="n">
        <v>2025</v>
      </c>
      <c r="B420" s="11" t="s">
        <v>174</v>
      </c>
      <c r="C420" s="11" t="s">
        <v>175</v>
      </c>
      <c r="D420" s="11" t="n">
        <v>925</v>
      </c>
      <c r="E420" s="11" t="n">
        <v>472</v>
      </c>
      <c r="F420" s="11" t="n">
        <v>66</v>
      </c>
      <c r="G420" s="11" t="n">
        <v>1463</v>
      </c>
      <c r="H420" s="11" t="n">
        <v>382</v>
      </c>
      <c r="I420" s="11" t="n">
        <v>234</v>
      </c>
      <c r="J420" s="11" t="n">
        <v>35</v>
      </c>
      <c r="K420" s="11" t="n">
        <v>651</v>
      </c>
      <c r="L420" s="11" t="n">
        <f aca="false">+D420-H420</f>
        <v>543</v>
      </c>
      <c r="M420" s="11" t="n">
        <f aca="false">+E420-I420</f>
        <v>238</v>
      </c>
      <c r="N420" s="11" t="n">
        <f aca="false">+F420-J420</f>
        <v>31</v>
      </c>
      <c r="O420" s="11" t="n">
        <f aca="false">+G420-K420</f>
        <v>812</v>
      </c>
      <c r="P420" s="40" t="n">
        <f aca="false">+O420/G420</f>
        <v>0.555023923444976</v>
      </c>
      <c r="Q420" s="0"/>
    </row>
    <row r="421" customFormat="false" ht="12.8" hidden="false" customHeight="true" outlineLevel="0" collapsed="false">
      <c r="A421" s="11" t="n">
        <v>2025</v>
      </c>
      <c r="B421" s="11" t="s">
        <v>200</v>
      </c>
      <c r="C421" s="11" t="s">
        <v>201</v>
      </c>
      <c r="D421" s="11" t="n">
        <v>877</v>
      </c>
      <c r="E421" s="11" t="n">
        <v>360</v>
      </c>
      <c r="F421" s="11" t="n">
        <v>2</v>
      </c>
      <c r="G421" s="11" t="n">
        <v>1239</v>
      </c>
      <c r="H421" s="11" t="n">
        <v>51</v>
      </c>
      <c r="I421" s="11" t="n">
        <v>35</v>
      </c>
      <c r="J421" s="11" t="n">
        <v>1</v>
      </c>
      <c r="K421" s="11" t="n">
        <v>87</v>
      </c>
      <c r="L421" s="11" t="n">
        <f aca="false">+D421-H421</f>
        <v>826</v>
      </c>
      <c r="M421" s="11" t="n">
        <f aca="false">+E421-I421</f>
        <v>325</v>
      </c>
      <c r="N421" s="11" t="n">
        <f aca="false">+F421-J421</f>
        <v>1</v>
      </c>
      <c r="O421" s="11" t="n">
        <f aca="false">+G421-K421</f>
        <v>1152</v>
      </c>
      <c r="P421" s="40" t="n">
        <f aca="false">+O421/G421</f>
        <v>0.929782082324455</v>
      </c>
      <c r="Q421" s="0"/>
    </row>
    <row r="422" customFormat="false" ht="12.8" hidden="false" customHeight="true" outlineLevel="0" collapsed="false">
      <c r="A422" s="11" t="n">
        <v>2025</v>
      </c>
      <c r="B422" s="11" t="s">
        <v>184</v>
      </c>
      <c r="C422" s="11" t="s">
        <v>185</v>
      </c>
      <c r="D422" s="11" t="n">
        <v>498</v>
      </c>
      <c r="E422" s="11" t="n">
        <v>591</v>
      </c>
      <c r="F422" s="11" t="n">
        <v>106</v>
      </c>
      <c r="G422" s="11" t="n">
        <v>1195</v>
      </c>
      <c r="H422" s="11" t="n">
        <v>132</v>
      </c>
      <c r="I422" s="11" t="n">
        <v>167</v>
      </c>
      <c r="J422" s="11" t="n">
        <v>26</v>
      </c>
      <c r="K422" s="11" t="n">
        <v>325</v>
      </c>
      <c r="L422" s="11" t="n">
        <f aca="false">+D422-H422</f>
        <v>366</v>
      </c>
      <c r="M422" s="11" t="n">
        <f aca="false">+E422-I422</f>
        <v>424</v>
      </c>
      <c r="N422" s="11" t="n">
        <f aca="false">+F422-J422</f>
        <v>80</v>
      </c>
      <c r="O422" s="11" t="n">
        <f aca="false">+G422-K422</f>
        <v>870</v>
      </c>
      <c r="P422" s="40" t="n">
        <f aca="false">+O422/G422</f>
        <v>0.728033472803347</v>
      </c>
      <c r="Q422" s="0"/>
    </row>
    <row r="423" customFormat="false" ht="12.8" hidden="false" customHeight="true" outlineLevel="0" collapsed="false">
      <c r="A423" s="11" t="n">
        <v>2025</v>
      </c>
      <c r="B423" s="11" t="s">
        <v>176</v>
      </c>
      <c r="C423" s="11" t="s">
        <v>177</v>
      </c>
      <c r="D423" s="11" t="n">
        <v>536</v>
      </c>
      <c r="E423" s="11" t="n">
        <v>532</v>
      </c>
      <c r="F423" s="11" t="n">
        <v>108</v>
      </c>
      <c r="G423" s="11" t="n">
        <v>1176</v>
      </c>
      <c r="H423" s="11" t="n">
        <v>206</v>
      </c>
      <c r="I423" s="11" t="n">
        <v>235</v>
      </c>
      <c r="J423" s="11" t="n">
        <v>67</v>
      </c>
      <c r="K423" s="11" t="n">
        <v>508</v>
      </c>
      <c r="L423" s="11" t="n">
        <f aca="false">+D423-H423</f>
        <v>330</v>
      </c>
      <c r="M423" s="11" t="n">
        <f aca="false">+E423-I423</f>
        <v>297</v>
      </c>
      <c r="N423" s="11" t="n">
        <f aca="false">+F423-J423</f>
        <v>41</v>
      </c>
      <c r="O423" s="11" t="n">
        <f aca="false">+G423-K423</f>
        <v>668</v>
      </c>
      <c r="P423" s="40" t="n">
        <f aca="false">+O423/G423</f>
        <v>0.568027210884354</v>
      </c>
      <c r="Q423" s="0"/>
    </row>
    <row r="424" customFormat="false" ht="12.8" hidden="false" customHeight="true" outlineLevel="0" collapsed="false">
      <c r="A424" s="11" t="n">
        <v>2025</v>
      </c>
      <c r="B424" s="11" t="s">
        <v>211</v>
      </c>
      <c r="C424" s="11" t="s">
        <v>212</v>
      </c>
      <c r="D424" s="11" t="n">
        <v>381</v>
      </c>
      <c r="E424" s="11" t="n">
        <v>555</v>
      </c>
      <c r="F424" s="11" t="n">
        <v>124</v>
      </c>
      <c r="G424" s="11" t="n">
        <v>1060</v>
      </c>
      <c r="H424" s="11" t="n">
        <v>279</v>
      </c>
      <c r="I424" s="11" t="n">
        <v>442</v>
      </c>
      <c r="J424" s="11" t="n">
        <v>100</v>
      </c>
      <c r="K424" s="11" t="n">
        <v>821</v>
      </c>
      <c r="L424" s="11" t="n">
        <f aca="false">+D424-H424</f>
        <v>102</v>
      </c>
      <c r="M424" s="11" t="n">
        <f aca="false">+E424-I424</f>
        <v>113</v>
      </c>
      <c r="N424" s="11" t="n">
        <f aca="false">+F424-J424</f>
        <v>24</v>
      </c>
      <c r="O424" s="11" t="n">
        <f aca="false">+G424-K424</f>
        <v>239</v>
      </c>
      <c r="P424" s="40" t="n">
        <f aca="false">+O424/G424</f>
        <v>0.225471698113208</v>
      </c>
      <c r="Q424" s="0"/>
    </row>
    <row r="425" customFormat="false" ht="12.8" hidden="false" customHeight="true" outlineLevel="0" collapsed="false">
      <c r="A425" s="11" t="n">
        <v>2025</v>
      </c>
      <c r="B425" s="11" t="s">
        <v>182</v>
      </c>
      <c r="C425" s="11" t="s">
        <v>183</v>
      </c>
      <c r="D425" s="11" t="n">
        <v>479</v>
      </c>
      <c r="E425" s="11" t="n">
        <v>535</v>
      </c>
      <c r="F425" s="11" t="n">
        <v>43</v>
      </c>
      <c r="G425" s="11" t="n">
        <v>1057</v>
      </c>
      <c r="H425" s="11" t="n">
        <v>121</v>
      </c>
      <c r="I425" s="11" t="n">
        <v>170</v>
      </c>
      <c r="J425" s="11" t="n">
        <v>30</v>
      </c>
      <c r="K425" s="11" t="n">
        <v>321</v>
      </c>
      <c r="L425" s="11" t="n">
        <f aca="false">+D425-H425</f>
        <v>358</v>
      </c>
      <c r="M425" s="11" t="n">
        <f aca="false">+E425-I425</f>
        <v>365</v>
      </c>
      <c r="N425" s="11" t="n">
        <f aca="false">+F425-J425</f>
        <v>13</v>
      </c>
      <c r="O425" s="11" t="n">
        <f aca="false">+G425-K425</f>
        <v>736</v>
      </c>
      <c r="P425" s="40" t="n">
        <f aca="false">+O425/G425</f>
        <v>0.696310312204352</v>
      </c>
      <c r="Q425" s="0"/>
    </row>
    <row r="426" customFormat="false" ht="12.8" hidden="false" customHeight="true" outlineLevel="0" collapsed="false">
      <c r="A426" s="11" t="n">
        <v>2025</v>
      </c>
      <c r="B426" s="11" t="s">
        <v>196</v>
      </c>
      <c r="C426" s="11" t="s">
        <v>197</v>
      </c>
      <c r="D426" s="11" t="n">
        <v>326</v>
      </c>
      <c r="E426" s="11" t="n">
        <v>581</v>
      </c>
      <c r="F426" s="11" t="n">
        <v>135</v>
      </c>
      <c r="G426" s="11" t="n">
        <v>1042</v>
      </c>
      <c r="H426" s="11" t="n">
        <v>203</v>
      </c>
      <c r="I426" s="11" t="n">
        <v>385</v>
      </c>
      <c r="J426" s="11" t="n">
        <v>116</v>
      </c>
      <c r="K426" s="11" t="n">
        <v>704</v>
      </c>
      <c r="L426" s="11" t="n">
        <f aca="false">+D426-H426</f>
        <v>123</v>
      </c>
      <c r="M426" s="11" t="n">
        <f aca="false">+E426-I426</f>
        <v>196</v>
      </c>
      <c r="N426" s="11" t="n">
        <f aca="false">+F426-J426</f>
        <v>19</v>
      </c>
      <c r="O426" s="11" t="n">
        <f aca="false">+G426-K426</f>
        <v>338</v>
      </c>
      <c r="P426" s="40" t="n">
        <f aca="false">+O426/G426</f>
        <v>0.324376199616123</v>
      </c>
      <c r="Q426" s="0"/>
    </row>
    <row r="427" customFormat="false" ht="12.8" hidden="false" customHeight="true" outlineLevel="0" collapsed="false">
      <c r="A427" s="11" t="n">
        <v>2025</v>
      </c>
      <c r="B427" s="11" t="s">
        <v>194</v>
      </c>
      <c r="C427" s="11" t="s">
        <v>195</v>
      </c>
      <c r="D427" s="11" t="n">
        <v>435</v>
      </c>
      <c r="E427" s="11" t="n">
        <v>342</v>
      </c>
      <c r="F427" s="11" t="n">
        <v>48</v>
      </c>
      <c r="G427" s="11" t="n">
        <v>825</v>
      </c>
      <c r="H427" s="11" t="n">
        <v>214</v>
      </c>
      <c r="I427" s="11" t="n">
        <v>217</v>
      </c>
      <c r="J427" s="11" t="n">
        <v>33</v>
      </c>
      <c r="K427" s="11" t="n">
        <v>464</v>
      </c>
      <c r="L427" s="11" t="n">
        <f aca="false">+D427-H427</f>
        <v>221</v>
      </c>
      <c r="M427" s="11" t="n">
        <f aca="false">+E427-I427</f>
        <v>125</v>
      </c>
      <c r="N427" s="11" t="n">
        <f aca="false">+F427-J427</f>
        <v>15</v>
      </c>
      <c r="O427" s="11" t="n">
        <f aca="false">+G427-K427</f>
        <v>361</v>
      </c>
      <c r="P427" s="40" t="n">
        <f aca="false">+O427/G427</f>
        <v>0.437575757575758</v>
      </c>
      <c r="Q427" s="0"/>
    </row>
    <row r="428" customFormat="false" ht="12.8" hidden="false" customHeight="true" outlineLevel="0" collapsed="false">
      <c r="A428" s="11" t="n">
        <v>2025</v>
      </c>
      <c r="B428" s="11" t="s">
        <v>204</v>
      </c>
      <c r="C428" s="11" t="s">
        <v>205</v>
      </c>
      <c r="D428" s="11" t="n">
        <v>366</v>
      </c>
      <c r="E428" s="11" t="n">
        <v>353</v>
      </c>
      <c r="F428" s="11" t="n">
        <v>65</v>
      </c>
      <c r="G428" s="11" t="n">
        <v>784</v>
      </c>
      <c r="H428" s="11" t="n">
        <v>201</v>
      </c>
      <c r="I428" s="11" t="n">
        <v>250</v>
      </c>
      <c r="J428" s="11" t="n">
        <v>56</v>
      </c>
      <c r="K428" s="11" t="n">
        <v>507</v>
      </c>
      <c r="L428" s="11" t="n">
        <f aca="false">+D428-H428</f>
        <v>165</v>
      </c>
      <c r="M428" s="11" t="n">
        <f aca="false">+E428-I428</f>
        <v>103</v>
      </c>
      <c r="N428" s="11" t="n">
        <f aca="false">+F428-J428</f>
        <v>9</v>
      </c>
      <c r="O428" s="11" t="n">
        <f aca="false">+G428-K428</f>
        <v>277</v>
      </c>
      <c r="P428" s="40" t="n">
        <f aca="false">+O428/G428</f>
        <v>0.353316326530612</v>
      </c>
      <c r="Q428" s="0"/>
    </row>
    <row r="429" customFormat="false" ht="12.8" hidden="false" customHeight="true" outlineLevel="0" collapsed="false">
      <c r="A429" s="11" t="n">
        <v>2025</v>
      </c>
      <c r="B429" s="11" t="s">
        <v>190</v>
      </c>
      <c r="C429" s="11" t="s">
        <v>191</v>
      </c>
      <c r="D429" s="11" t="n">
        <v>335</v>
      </c>
      <c r="E429" s="11" t="n">
        <v>406</v>
      </c>
      <c r="F429" s="11" t="n">
        <v>35</v>
      </c>
      <c r="G429" s="11" t="n">
        <v>776</v>
      </c>
      <c r="H429" s="11" t="n">
        <v>165</v>
      </c>
      <c r="I429" s="11" t="n">
        <v>192</v>
      </c>
      <c r="J429" s="11" t="n">
        <v>25</v>
      </c>
      <c r="K429" s="11" t="n">
        <v>382</v>
      </c>
      <c r="L429" s="11" t="n">
        <f aca="false">+D429-H429</f>
        <v>170</v>
      </c>
      <c r="M429" s="11" t="n">
        <f aca="false">+E429-I429</f>
        <v>214</v>
      </c>
      <c r="N429" s="11" t="n">
        <f aca="false">+F429-J429</f>
        <v>10</v>
      </c>
      <c r="O429" s="11" t="n">
        <f aca="false">+G429-K429</f>
        <v>394</v>
      </c>
      <c r="P429" s="40" t="n">
        <f aca="false">+O429/G429</f>
        <v>0.507731958762887</v>
      </c>
      <c r="Q429" s="0"/>
    </row>
    <row r="430" customFormat="false" ht="12.8" hidden="false" customHeight="true" outlineLevel="0" collapsed="false">
      <c r="A430" s="11" t="n">
        <v>2025</v>
      </c>
      <c r="B430" s="11" t="s">
        <v>210</v>
      </c>
      <c r="C430" s="11" t="s">
        <v>169</v>
      </c>
      <c r="D430" s="11" t="n">
        <v>492</v>
      </c>
      <c r="E430" s="11" t="n">
        <v>211</v>
      </c>
      <c r="F430" s="11" t="n">
        <v>25</v>
      </c>
      <c r="G430" s="11" t="n">
        <v>728</v>
      </c>
      <c r="H430" s="11" t="n">
        <v>227</v>
      </c>
      <c r="I430" s="11" t="n">
        <v>145</v>
      </c>
      <c r="J430" s="11" t="n">
        <v>17</v>
      </c>
      <c r="K430" s="11" t="n">
        <v>389</v>
      </c>
      <c r="L430" s="11" t="n">
        <f aca="false">+D430-H430</f>
        <v>265</v>
      </c>
      <c r="M430" s="11" t="n">
        <f aca="false">+E430-I430</f>
        <v>66</v>
      </c>
      <c r="N430" s="11" t="n">
        <f aca="false">+F430-J430</f>
        <v>8</v>
      </c>
      <c r="O430" s="11" t="n">
        <f aca="false">+G430-K430</f>
        <v>339</v>
      </c>
      <c r="P430" s="40" t="n">
        <f aca="false">+O430/G430</f>
        <v>0.465659340659341</v>
      </c>
      <c r="Q430" s="0"/>
    </row>
    <row r="431" customFormat="false" ht="12.8" hidden="false" customHeight="true" outlineLevel="0" collapsed="false">
      <c r="A431" s="11" t="n">
        <v>2025</v>
      </c>
      <c r="B431" s="11" t="s">
        <v>180</v>
      </c>
      <c r="C431" s="11" t="s">
        <v>181</v>
      </c>
      <c r="D431" s="11" t="n">
        <v>306</v>
      </c>
      <c r="E431" s="11" t="n">
        <v>349</v>
      </c>
      <c r="F431" s="11" t="n">
        <v>47</v>
      </c>
      <c r="G431" s="11" t="n">
        <v>702</v>
      </c>
      <c r="H431" s="11" t="n">
        <v>34</v>
      </c>
      <c r="I431" s="11" t="n">
        <v>56</v>
      </c>
      <c r="J431" s="11" t="n">
        <v>9</v>
      </c>
      <c r="K431" s="11" t="n">
        <v>99</v>
      </c>
      <c r="L431" s="11" t="n">
        <f aca="false">+D431-H431</f>
        <v>272</v>
      </c>
      <c r="M431" s="11" t="n">
        <f aca="false">+E431-I431</f>
        <v>293</v>
      </c>
      <c r="N431" s="11" t="n">
        <f aca="false">+F431-J431</f>
        <v>38</v>
      </c>
      <c r="O431" s="11" t="n">
        <f aca="false">+G431-K431</f>
        <v>603</v>
      </c>
      <c r="P431" s="40" t="n">
        <f aca="false">+O431/G431</f>
        <v>0.858974358974359</v>
      </c>
      <c r="Q431" s="0"/>
    </row>
    <row r="432" customFormat="false" ht="12.8" hidden="false" customHeight="true" outlineLevel="0" collapsed="false">
      <c r="A432" s="11" t="n">
        <v>2025</v>
      </c>
      <c r="B432" s="11" t="s">
        <v>188</v>
      </c>
      <c r="C432" s="11" t="s">
        <v>189</v>
      </c>
      <c r="D432" s="11" t="n">
        <v>382</v>
      </c>
      <c r="E432" s="11" t="n">
        <v>228</v>
      </c>
      <c r="F432" s="11" t="n">
        <v>36</v>
      </c>
      <c r="G432" s="11" t="n">
        <v>646</v>
      </c>
      <c r="H432" s="11" t="n">
        <v>152</v>
      </c>
      <c r="I432" s="11" t="n">
        <v>152</v>
      </c>
      <c r="J432" s="11" t="n">
        <v>32</v>
      </c>
      <c r="K432" s="11" t="n">
        <v>336</v>
      </c>
      <c r="L432" s="11" t="n">
        <f aca="false">+D432-H432</f>
        <v>230</v>
      </c>
      <c r="M432" s="11" t="n">
        <f aca="false">+E432-I432</f>
        <v>76</v>
      </c>
      <c r="N432" s="11" t="n">
        <f aca="false">+F432-J432</f>
        <v>4</v>
      </c>
      <c r="O432" s="11" t="n">
        <f aca="false">+G432-K432</f>
        <v>310</v>
      </c>
      <c r="P432" s="40" t="n">
        <f aca="false">+O432/G432</f>
        <v>0.479876160990712</v>
      </c>
      <c r="Q432" s="0"/>
    </row>
    <row r="433" customFormat="false" ht="12.8" hidden="false" customHeight="true" outlineLevel="0" collapsed="false">
      <c r="A433" s="11" t="n">
        <v>2025</v>
      </c>
      <c r="B433" s="11" t="s">
        <v>186</v>
      </c>
      <c r="C433" s="11" t="s">
        <v>187</v>
      </c>
      <c r="D433" s="11" t="n">
        <v>427</v>
      </c>
      <c r="E433" s="11" t="n">
        <v>121</v>
      </c>
      <c r="F433" s="11" t="n">
        <v>14</v>
      </c>
      <c r="G433" s="11" t="n">
        <v>562</v>
      </c>
      <c r="H433" s="11" t="n">
        <v>106</v>
      </c>
      <c r="I433" s="11" t="n">
        <v>44</v>
      </c>
      <c r="J433" s="11" t="n">
        <v>4</v>
      </c>
      <c r="K433" s="11" t="n">
        <v>154</v>
      </c>
      <c r="L433" s="11" t="n">
        <f aca="false">+D433-H433</f>
        <v>321</v>
      </c>
      <c r="M433" s="11" t="n">
        <f aca="false">+E433-I433</f>
        <v>77</v>
      </c>
      <c r="N433" s="11" t="n">
        <f aca="false">+F433-J433</f>
        <v>10</v>
      </c>
      <c r="O433" s="11" t="n">
        <f aca="false">+G433-K433</f>
        <v>408</v>
      </c>
      <c r="P433" s="40" t="n">
        <f aca="false">+O433/G433</f>
        <v>0.725978647686833</v>
      </c>
      <c r="Q433" s="0"/>
    </row>
    <row r="434" customFormat="false" ht="12.8" hidden="false" customHeight="true" outlineLevel="0" collapsed="false">
      <c r="A434" s="11" t="n">
        <v>2025</v>
      </c>
      <c r="B434" s="11" t="s">
        <v>227</v>
      </c>
      <c r="C434" s="11" t="s">
        <v>228</v>
      </c>
      <c r="D434" s="11" t="n">
        <v>283</v>
      </c>
      <c r="E434" s="11" t="n">
        <v>221</v>
      </c>
      <c r="F434" s="11" t="n">
        <v>33</v>
      </c>
      <c r="G434" s="11" t="n">
        <v>537</v>
      </c>
      <c r="H434" s="11" t="n">
        <v>83</v>
      </c>
      <c r="I434" s="11" t="n">
        <v>94</v>
      </c>
      <c r="J434" s="11" t="n">
        <v>15</v>
      </c>
      <c r="K434" s="11" t="n">
        <v>192</v>
      </c>
      <c r="L434" s="11" t="n">
        <f aca="false">+D434-H434</f>
        <v>200</v>
      </c>
      <c r="M434" s="11" t="n">
        <f aca="false">+E434-I434</f>
        <v>127</v>
      </c>
      <c r="N434" s="11" t="n">
        <f aca="false">+F434-J434</f>
        <v>18</v>
      </c>
      <c r="O434" s="11" t="n">
        <f aca="false">+G434-K434</f>
        <v>345</v>
      </c>
      <c r="P434" s="40" t="n">
        <f aca="false">+O434/G434</f>
        <v>0.642458100558659</v>
      </c>
      <c r="Q434" s="0"/>
    </row>
    <row r="435" customFormat="false" ht="12.8" hidden="false" customHeight="true" outlineLevel="0" collapsed="false">
      <c r="A435" s="11" t="n">
        <v>2025</v>
      </c>
      <c r="B435" s="11" t="s">
        <v>166</v>
      </c>
      <c r="C435" s="11" t="s">
        <v>167</v>
      </c>
      <c r="D435" s="11" t="n">
        <v>347</v>
      </c>
      <c r="E435" s="11" t="n">
        <v>167</v>
      </c>
      <c r="F435" s="11" t="n">
        <v>9</v>
      </c>
      <c r="G435" s="11" t="n">
        <v>523</v>
      </c>
      <c r="H435" s="11" t="n">
        <v>24</v>
      </c>
      <c r="I435" s="11" t="n">
        <v>37</v>
      </c>
      <c r="J435" s="11" t="n">
        <v>9</v>
      </c>
      <c r="K435" s="11" t="n">
        <v>70</v>
      </c>
      <c r="L435" s="11" t="n">
        <f aca="false">+D435-H435</f>
        <v>323</v>
      </c>
      <c r="M435" s="11" t="n">
        <f aca="false">+E435-I435</f>
        <v>130</v>
      </c>
      <c r="N435" s="11" t="n">
        <f aca="false">+F435-J435</f>
        <v>0</v>
      </c>
      <c r="O435" s="11" t="n">
        <f aca="false">+G435-K435</f>
        <v>453</v>
      </c>
      <c r="P435" s="40" t="n">
        <f aca="false">+O435/G435</f>
        <v>0.866156787762906</v>
      </c>
      <c r="Q435" s="0"/>
    </row>
    <row r="436" customFormat="false" ht="12.8" hidden="false" customHeight="true" outlineLevel="0" collapsed="false">
      <c r="A436" s="11" t="n">
        <v>2025</v>
      </c>
      <c r="B436" s="11" t="s">
        <v>208</v>
      </c>
      <c r="C436" s="11" t="s">
        <v>209</v>
      </c>
      <c r="D436" s="11" t="n">
        <v>206</v>
      </c>
      <c r="E436" s="11" t="n">
        <v>241</v>
      </c>
      <c r="F436" s="11" t="n">
        <v>46</v>
      </c>
      <c r="G436" s="11" t="n">
        <v>493</v>
      </c>
      <c r="H436" s="11" t="n">
        <v>130</v>
      </c>
      <c r="I436" s="11" t="n">
        <v>177</v>
      </c>
      <c r="J436" s="11" t="n">
        <v>41</v>
      </c>
      <c r="K436" s="11" t="n">
        <v>348</v>
      </c>
      <c r="L436" s="11" t="n">
        <f aca="false">+D436-H436</f>
        <v>76</v>
      </c>
      <c r="M436" s="11" t="n">
        <f aca="false">+E436-I436</f>
        <v>64</v>
      </c>
      <c r="N436" s="11" t="n">
        <f aca="false">+F436-J436</f>
        <v>5</v>
      </c>
      <c r="O436" s="11" t="n">
        <f aca="false">+G436-K436</f>
        <v>145</v>
      </c>
      <c r="P436" s="40" t="n">
        <f aca="false">+O436/G436</f>
        <v>0.294117647058824</v>
      </c>
      <c r="Q436" s="0"/>
    </row>
    <row r="437" customFormat="false" ht="12.8" hidden="false" customHeight="true" outlineLevel="0" collapsed="false">
      <c r="A437" s="11" t="n">
        <v>2025</v>
      </c>
      <c r="B437" s="11" t="s">
        <v>215</v>
      </c>
      <c r="C437" s="11" t="s">
        <v>216</v>
      </c>
      <c r="D437" s="11" t="n">
        <v>228</v>
      </c>
      <c r="E437" s="11" t="n">
        <v>217</v>
      </c>
      <c r="F437" s="11" t="n">
        <v>26</v>
      </c>
      <c r="G437" s="11" t="n">
        <v>471</v>
      </c>
      <c r="H437" s="11" t="n">
        <v>19</v>
      </c>
      <c r="I437" s="11" t="n">
        <v>32</v>
      </c>
      <c r="J437" s="11" t="n">
        <v>4</v>
      </c>
      <c r="K437" s="11" t="n">
        <v>55</v>
      </c>
      <c r="L437" s="11" t="n">
        <f aca="false">+D437-H437</f>
        <v>209</v>
      </c>
      <c r="M437" s="11" t="n">
        <f aca="false">+E437-I437</f>
        <v>185</v>
      </c>
      <c r="N437" s="11" t="n">
        <f aca="false">+F437-J437</f>
        <v>22</v>
      </c>
      <c r="O437" s="11" t="n">
        <f aca="false">+G437-K437</f>
        <v>416</v>
      </c>
      <c r="P437" s="40" t="n">
        <f aca="false">+O437/G437</f>
        <v>0.883227176220807</v>
      </c>
      <c r="Q437" s="0"/>
    </row>
    <row r="438" customFormat="false" ht="12.8" hidden="false" customHeight="true" outlineLevel="0" collapsed="false">
      <c r="A438" s="11" t="n">
        <v>2025</v>
      </c>
      <c r="B438" s="11" t="s">
        <v>198</v>
      </c>
      <c r="C438" s="11" t="s">
        <v>199</v>
      </c>
      <c r="D438" s="11" t="n">
        <v>292</v>
      </c>
      <c r="E438" s="11" t="n">
        <v>166</v>
      </c>
      <c r="F438" s="11" t="n">
        <v>8</v>
      </c>
      <c r="G438" s="11" t="n">
        <v>466</v>
      </c>
      <c r="H438" s="11" t="n">
        <v>93</v>
      </c>
      <c r="I438" s="11" t="n">
        <v>98</v>
      </c>
      <c r="J438" s="11" t="n">
        <v>5</v>
      </c>
      <c r="K438" s="11" t="n">
        <v>196</v>
      </c>
      <c r="L438" s="11" t="n">
        <f aca="false">+D438-H438</f>
        <v>199</v>
      </c>
      <c r="M438" s="11" t="n">
        <f aca="false">+E438-I438</f>
        <v>68</v>
      </c>
      <c r="N438" s="11" t="n">
        <f aca="false">+F438-J438</f>
        <v>3</v>
      </c>
      <c r="O438" s="11" t="n">
        <f aca="false">+G438-K438</f>
        <v>270</v>
      </c>
      <c r="P438" s="40" t="n">
        <f aca="false">+O438/G438</f>
        <v>0.579399141630901</v>
      </c>
      <c r="Q438" s="0"/>
    </row>
    <row r="439" customFormat="false" ht="12.8" hidden="false" customHeight="true" outlineLevel="0" collapsed="false">
      <c r="A439" s="11" t="n">
        <v>2025</v>
      </c>
      <c r="B439" s="11" t="s">
        <v>202</v>
      </c>
      <c r="C439" s="11" t="s">
        <v>203</v>
      </c>
      <c r="D439" s="11" t="n">
        <v>279</v>
      </c>
      <c r="E439" s="11" t="n">
        <v>176</v>
      </c>
      <c r="F439" s="11" t="n">
        <v>10</v>
      </c>
      <c r="G439" s="11" t="n">
        <v>465</v>
      </c>
      <c r="H439" s="11" t="n">
        <v>71</v>
      </c>
      <c r="I439" s="11" t="n">
        <v>53</v>
      </c>
      <c r="J439" s="11" t="n">
        <v>10</v>
      </c>
      <c r="K439" s="11" t="n">
        <v>134</v>
      </c>
      <c r="L439" s="11" t="n">
        <f aca="false">+D439-H439</f>
        <v>208</v>
      </c>
      <c r="M439" s="11" t="n">
        <f aca="false">+E439-I439</f>
        <v>123</v>
      </c>
      <c r="N439" s="11" t="n">
        <f aca="false">+F439-J439</f>
        <v>0</v>
      </c>
      <c r="O439" s="11" t="n">
        <f aca="false">+G439-K439</f>
        <v>331</v>
      </c>
      <c r="P439" s="40" t="n">
        <f aca="false">+O439/G439</f>
        <v>0.711827956989247</v>
      </c>
      <c r="Q439" s="0"/>
    </row>
    <row r="440" customFormat="false" ht="12.8" hidden="false" customHeight="true" outlineLevel="0" collapsed="false">
      <c r="A440" s="11" t="n">
        <v>2025</v>
      </c>
      <c r="B440" s="11" t="s">
        <v>231</v>
      </c>
      <c r="C440" s="11" t="s">
        <v>232</v>
      </c>
      <c r="D440" s="11" t="n">
        <v>170</v>
      </c>
      <c r="E440" s="11" t="n">
        <v>193</v>
      </c>
      <c r="F440" s="11" t="n">
        <v>44</v>
      </c>
      <c r="G440" s="11" t="n">
        <v>407</v>
      </c>
      <c r="H440" s="11" t="n">
        <v>35</v>
      </c>
      <c r="I440" s="11" t="n">
        <v>60</v>
      </c>
      <c r="J440" s="11" t="n">
        <v>23</v>
      </c>
      <c r="K440" s="11" t="n">
        <v>118</v>
      </c>
      <c r="L440" s="11" t="n">
        <f aca="false">+D440-H440</f>
        <v>135</v>
      </c>
      <c r="M440" s="11" t="n">
        <f aca="false">+E440-I440</f>
        <v>133</v>
      </c>
      <c r="N440" s="11" t="n">
        <f aca="false">+F440-J440</f>
        <v>21</v>
      </c>
      <c r="O440" s="11" t="n">
        <f aca="false">+G440-K440</f>
        <v>289</v>
      </c>
      <c r="P440" s="40" t="n">
        <f aca="false">+O440/G440</f>
        <v>0.71007371007371</v>
      </c>
      <c r="Q440" s="0"/>
    </row>
    <row r="441" customFormat="false" ht="12.8" hidden="false" customHeight="true" outlineLevel="0" collapsed="false">
      <c r="A441" s="11" t="n">
        <v>2025</v>
      </c>
      <c r="B441" s="11" t="s">
        <v>233</v>
      </c>
      <c r="C441" s="11" t="s">
        <v>478</v>
      </c>
      <c r="D441" s="11" t="n">
        <v>217</v>
      </c>
      <c r="E441" s="11" t="n">
        <v>145</v>
      </c>
      <c r="F441" s="11" t="n">
        <v>16</v>
      </c>
      <c r="G441" s="11" t="n">
        <v>378</v>
      </c>
      <c r="H441" s="11" t="n">
        <v>120</v>
      </c>
      <c r="I441" s="11" t="n">
        <v>79</v>
      </c>
      <c r="J441" s="11" t="n">
        <v>6</v>
      </c>
      <c r="K441" s="11" t="n">
        <v>205</v>
      </c>
      <c r="L441" s="11" t="n">
        <f aca="false">+D441-H441</f>
        <v>97</v>
      </c>
      <c r="M441" s="11" t="n">
        <f aca="false">+E441-I441</f>
        <v>66</v>
      </c>
      <c r="N441" s="11" t="n">
        <f aca="false">+F441-J441</f>
        <v>10</v>
      </c>
      <c r="O441" s="11" t="n">
        <f aca="false">+G441-K441</f>
        <v>173</v>
      </c>
      <c r="P441" s="40" t="n">
        <f aca="false">+O441/G441</f>
        <v>0.457671957671958</v>
      </c>
      <c r="Q441" s="0"/>
    </row>
    <row r="442" customFormat="false" ht="12.8" hidden="false" customHeight="true" outlineLevel="0" collapsed="false">
      <c r="A442" s="11" t="n">
        <v>2025</v>
      </c>
      <c r="B442" s="11" t="s">
        <v>217</v>
      </c>
      <c r="C442" s="11" t="s">
        <v>218</v>
      </c>
      <c r="D442" s="11" t="n">
        <v>147</v>
      </c>
      <c r="E442" s="11" t="n">
        <v>183</v>
      </c>
      <c r="F442" s="11" t="n">
        <v>34</v>
      </c>
      <c r="G442" s="11" t="n">
        <v>364</v>
      </c>
      <c r="H442" s="11" t="n">
        <v>51</v>
      </c>
      <c r="I442" s="11" t="n">
        <v>63</v>
      </c>
      <c r="J442" s="11" t="n">
        <v>15</v>
      </c>
      <c r="K442" s="11" t="n">
        <v>129</v>
      </c>
      <c r="L442" s="11" t="n">
        <f aca="false">+D442-H442</f>
        <v>96</v>
      </c>
      <c r="M442" s="11" t="n">
        <f aca="false">+E442-I442</f>
        <v>120</v>
      </c>
      <c r="N442" s="11" t="n">
        <f aca="false">+F442-J442</f>
        <v>19</v>
      </c>
      <c r="O442" s="11" t="n">
        <f aca="false">+G442-K442</f>
        <v>235</v>
      </c>
      <c r="P442" s="40" t="n">
        <f aca="false">+O442/G442</f>
        <v>0.645604395604396</v>
      </c>
      <c r="Q442" s="0"/>
    </row>
    <row r="443" customFormat="false" ht="12.8" hidden="false" customHeight="true" outlineLevel="0" collapsed="false">
      <c r="A443" s="11" t="n">
        <v>2025</v>
      </c>
      <c r="B443" s="11" t="s">
        <v>245</v>
      </c>
      <c r="C443" s="11" t="s">
        <v>246</v>
      </c>
      <c r="D443" s="11" t="n">
        <v>173</v>
      </c>
      <c r="E443" s="11" t="n">
        <v>173</v>
      </c>
      <c r="F443" s="11" t="n">
        <v>11</v>
      </c>
      <c r="G443" s="11" t="n">
        <v>357</v>
      </c>
      <c r="H443" s="11" t="n">
        <v>45</v>
      </c>
      <c r="I443" s="11" t="n">
        <v>53</v>
      </c>
      <c r="J443" s="11" t="n">
        <v>5</v>
      </c>
      <c r="K443" s="11" t="n">
        <v>103</v>
      </c>
      <c r="L443" s="11" t="n">
        <f aca="false">+D443-H443</f>
        <v>128</v>
      </c>
      <c r="M443" s="11" t="n">
        <f aca="false">+E443-I443</f>
        <v>120</v>
      </c>
      <c r="N443" s="11" t="n">
        <f aca="false">+F443-J443</f>
        <v>6</v>
      </c>
      <c r="O443" s="11" t="n">
        <f aca="false">+G443-K443</f>
        <v>254</v>
      </c>
      <c r="P443" s="40" t="n">
        <f aca="false">+O443/G443</f>
        <v>0.711484593837535</v>
      </c>
      <c r="Q443" s="0"/>
    </row>
    <row r="444" customFormat="false" ht="12.8" hidden="false" customHeight="true" outlineLevel="0" collapsed="false">
      <c r="A444" s="11" t="n">
        <v>2025</v>
      </c>
      <c r="B444" s="11" t="s">
        <v>221</v>
      </c>
      <c r="C444" s="11" t="s">
        <v>222</v>
      </c>
      <c r="D444" s="11" t="n">
        <v>283</v>
      </c>
      <c r="E444" s="11" t="n">
        <v>60</v>
      </c>
      <c r="F444" s="11" t="n">
        <v>5</v>
      </c>
      <c r="G444" s="11" t="n">
        <v>348</v>
      </c>
      <c r="H444" s="11" t="n">
        <v>49</v>
      </c>
      <c r="I444" s="11" t="n">
        <v>24</v>
      </c>
      <c r="J444" s="11" t="n">
        <v>1</v>
      </c>
      <c r="K444" s="11" t="n">
        <v>74</v>
      </c>
      <c r="L444" s="11" t="n">
        <f aca="false">+D444-H444</f>
        <v>234</v>
      </c>
      <c r="M444" s="11" t="n">
        <f aca="false">+E444-I444</f>
        <v>36</v>
      </c>
      <c r="N444" s="11" t="n">
        <f aca="false">+F444-J444</f>
        <v>4</v>
      </c>
      <c r="O444" s="11" t="n">
        <f aca="false">+G444-K444</f>
        <v>274</v>
      </c>
      <c r="P444" s="40" t="n">
        <f aca="false">+O444/G444</f>
        <v>0.78735632183908</v>
      </c>
      <c r="Q444" s="0"/>
    </row>
    <row r="445" customFormat="false" ht="12.8" hidden="false" customHeight="true" outlineLevel="0" collapsed="false">
      <c r="A445" s="11" t="n">
        <v>2025</v>
      </c>
      <c r="B445" s="11" t="s">
        <v>229</v>
      </c>
      <c r="C445" s="11" t="s">
        <v>230</v>
      </c>
      <c r="D445" s="11" t="n">
        <v>216</v>
      </c>
      <c r="E445" s="11" t="n">
        <v>104</v>
      </c>
      <c r="F445" s="11" t="n">
        <v>19</v>
      </c>
      <c r="G445" s="11" t="n">
        <v>339</v>
      </c>
      <c r="H445" s="11" t="n">
        <v>79</v>
      </c>
      <c r="I445" s="11" t="n">
        <v>45</v>
      </c>
      <c r="J445" s="11" t="n">
        <v>11</v>
      </c>
      <c r="K445" s="11" t="n">
        <v>135</v>
      </c>
      <c r="L445" s="11" t="n">
        <f aca="false">+D445-H445</f>
        <v>137</v>
      </c>
      <c r="M445" s="11" t="n">
        <f aca="false">+E445-I445</f>
        <v>59</v>
      </c>
      <c r="N445" s="11" t="n">
        <f aca="false">+F445-J445</f>
        <v>8</v>
      </c>
      <c r="O445" s="11" t="n">
        <f aca="false">+G445-K445</f>
        <v>204</v>
      </c>
      <c r="P445" s="40" t="n">
        <f aca="false">+O445/G445</f>
        <v>0.601769911504425</v>
      </c>
      <c r="Q445" s="0"/>
    </row>
    <row r="446" customFormat="false" ht="12.8" hidden="false" customHeight="true" outlineLevel="0" collapsed="false">
      <c r="A446" s="11" t="n">
        <v>2025</v>
      </c>
      <c r="B446" s="11" t="s">
        <v>253</v>
      </c>
      <c r="C446" s="11" t="s">
        <v>254</v>
      </c>
      <c r="D446" s="11" t="n">
        <v>200</v>
      </c>
      <c r="E446" s="11" t="n">
        <v>64</v>
      </c>
      <c r="F446" s="11" t="n">
        <v>5</v>
      </c>
      <c r="G446" s="11" t="n">
        <v>269</v>
      </c>
      <c r="H446" s="11" t="n">
        <v>39</v>
      </c>
      <c r="I446" s="11" t="n">
        <v>23</v>
      </c>
      <c r="J446" s="11" t="n">
        <v>5</v>
      </c>
      <c r="K446" s="11" t="n">
        <v>67</v>
      </c>
      <c r="L446" s="11" t="n">
        <f aca="false">+D446-H446</f>
        <v>161</v>
      </c>
      <c r="M446" s="11" t="n">
        <f aca="false">+E446-I446</f>
        <v>41</v>
      </c>
      <c r="N446" s="11" t="n">
        <f aca="false">+F446-J446</f>
        <v>0</v>
      </c>
      <c r="O446" s="11" t="n">
        <f aca="false">+G446-K446</f>
        <v>202</v>
      </c>
      <c r="P446" s="40" t="n">
        <f aca="false">+O446/G446</f>
        <v>0.75092936802974</v>
      </c>
      <c r="Q446" s="0"/>
    </row>
    <row r="447" customFormat="false" ht="12.8" hidden="false" customHeight="true" outlineLevel="0" collapsed="false">
      <c r="A447" s="11" t="n">
        <v>2025</v>
      </c>
      <c r="B447" s="11" t="s">
        <v>237</v>
      </c>
      <c r="C447" s="11" t="s">
        <v>238</v>
      </c>
      <c r="D447" s="11" t="n">
        <v>186</v>
      </c>
      <c r="E447" s="11" t="n">
        <v>63</v>
      </c>
      <c r="F447" s="11" t="n">
        <v>2</v>
      </c>
      <c r="G447" s="11" t="n">
        <v>251</v>
      </c>
      <c r="H447" s="11" t="n">
        <v>62</v>
      </c>
      <c r="I447" s="11" t="n">
        <v>48</v>
      </c>
      <c r="J447" s="11" t="n">
        <v>2</v>
      </c>
      <c r="K447" s="11" t="n">
        <v>112</v>
      </c>
      <c r="L447" s="11" t="n">
        <f aca="false">+D447-H447</f>
        <v>124</v>
      </c>
      <c r="M447" s="11" t="n">
        <f aca="false">+E447-I447</f>
        <v>15</v>
      </c>
      <c r="N447" s="11" t="n">
        <f aca="false">+F447-J447</f>
        <v>0</v>
      </c>
      <c r="O447" s="11" t="n">
        <f aca="false">+G447-K447</f>
        <v>139</v>
      </c>
      <c r="P447" s="40" t="n">
        <f aca="false">+O447/G447</f>
        <v>0.553784860557769</v>
      </c>
      <c r="Q447" s="0"/>
    </row>
    <row r="448" customFormat="false" ht="12.8" hidden="false" customHeight="true" outlineLevel="0" collapsed="false">
      <c r="A448" s="11" t="n">
        <v>2025</v>
      </c>
      <c r="B448" s="11" t="s">
        <v>247</v>
      </c>
      <c r="C448" s="11" t="s">
        <v>248</v>
      </c>
      <c r="D448" s="11" t="n">
        <v>88</v>
      </c>
      <c r="E448" s="11" t="n">
        <v>112</v>
      </c>
      <c r="F448" s="11" t="n">
        <v>14</v>
      </c>
      <c r="G448" s="11" t="n">
        <v>214</v>
      </c>
      <c r="H448" s="11" t="n">
        <v>26</v>
      </c>
      <c r="I448" s="11" t="n">
        <v>42</v>
      </c>
      <c r="J448" s="11" t="n">
        <v>6</v>
      </c>
      <c r="K448" s="11" t="n">
        <v>74</v>
      </c>
      <c r="L448" s="11" t="n">
        <f aca="false">+D448-H448</f>
        <v>62</v>
      </c>
      <c r="M448" s="11" t="n">
        <f aca="false">+E448-I448</f>
        <v>70</v>
      </c>
      <c r="N448" s="11" t="n">
        <f aca="false">+F448-J448</f>
        <v>8</v>
      </c>
      <c r="O448" s="11" t="n">
        <f aca="false">+G448-K448</f>
        <v>140</v>
      </c>
      <c r="P448" s="40" t="n">
        <f aca="false">+O448/G448</f>
        <v>0.654205607476636</v>
      </c>
      <c r="Q448" s="0"/>
    </row>
    <row r="449" customFormat="false" ht="12.8" hidden="false" customHeight="true" outlineLevel="0" collapsed="false">
      <c r="A449" s="11" t="n">
        <v>2025</v>
      </c>
      <c r="B449" s="11" t="s">
        <v>239</v>
      </c>
      <c r="C449" s="11" t="s">
        <v>240</v>
      </c>
      <c r="D449" s="11" t="n">
        <v>108</v>
      </c>
      <c r="E449" s="11" t="n">
        <v>81</v>
      </c>
      <c r="F449" s="11" t="n">
        <v>17</v>
      </c>
      <c r="G449" s="11" t="n">
        <v>206</v>
      </c>
      <c r="H449" s="11" t="n">
        <v>52</v>
      </c>
      <c r="I449" s="11" t="n">
        <v>73</v>
      </c>
      <c r="J449" s="11" t="n">
        <v>12</v>
      </c>
      <c r="K449" s="11" t="n">
        <v>137</v>
      </c>
      <c r="L449" s="11" t="n">
        <f aca="false">+D449-H449</f>
        <v>56</v>
      </c>
      <c r="M449" s="11" t="n">
        <f aca="false">+E449-I449</f>
        <v>8</v>
      </c>
      <c r="N449" s="11" t="n">
        <f aca="false">+F449-J449</f>
        <v>5</v>
      </c>
      <c r="O449" s="11" t="n">
        <f aca="false">+G449-K449</f>
        <v>69</v>
      </c>
      <c r="P449" s="40" t="n">
        <f aca="false">+O449/G449</f>
        <v>0.33495145631068</v>
      </c>
      <c r="Q449" s="0"/>
    </row>
    <row r="450" customFormat="false" ht="12.8" hidden="false" customHeight="true" outlineLevel="0" collapsed="false">
      <c r="A450" s="11" t="n">
        <v>2025</v>
      </c>
      <c r="B450" s="11" t="s">
        <v>225</v>
      </c>
      <c r="C450" s="11" t="s">
        <v>226</v>
      </c>
      <c r="D450" s="11" t="n">
        <v>135</v>
      </c>
      <c r="E450" s="11" t="n">
        <v>51</v>
      </c>
      <c r="F450" s="11" t="n">
        <v>4</v>
      </c>
      <c r="G450" s="11" t="n">
        <v>190</v>
      </c>
      <c r="H450" s="11" t="n">
        <v>32</v>
      </c>
      <c r="I450" s="11" t="n">
        <v>18</v>
      </c>
      <c r="J450" s="11" t="n">
        <v>1</v>
      </c>
      <c r="K450" s="11" t="n">
        <v>51</v>
      </c>
      <c r="L450" s="11" t="n">
        <f aca="false">+D450-H450</f>
        <v>103</v>
      </c>
      <c r="M450" s="11" t="n">
        <f aca="false">+E450-I450</f>
        <v>33</v>
      </c>
      <c r="N450" s="11" t="n">
        <f aca="false">+F450-J450</f>
        <v>3</v>
      </c>
      <c r="O450" s="11" t="n">
        <f aca="false">+G450-K450</f>
        <v>139</v>
      </c>
      <c r="P450" s="40" t="n">
        <f aca="false">+O450/G450</f>
        <v>0.731578947368421</v>
      </c>
      <c r="Q450" s="0"/>
    </row>
    <row r="451" customFormat="false" ht="12.8" hidden="false" customHeight="true" outlineLevel="0" collapsed="false">
      <c r="A451" s="11" t="n">
        <v>2025</v>
      </c>
      <c r="B451" s="11" t="s">
        <v>340</v>
      </c>
      <c r="C451" s="11" t="s">
        <v>270</v>
      </c>
      <c r="D451" s="11" t="n">
        <v>100</v>
      </c>
      <c r="E451" s="11" t="n">
        <v>78</v>
      </c>
      <c r="F451" s="11" t="n">
        <v>10</v>
      </c>
      <c r="G451" s="11" t="n">
        <v>188</v>
      </c>
      <c r="H451" s="11" t="n">
        <v>59</v>
      </c>
      <c r="I451" s="11" t="n">
        <v>50</v>
      </c>
      <c r="J451" s="11" t="n">
        <v>7</v>
      </c>
      <c r="K451" s="11" t="n">
        <v>116</v>
      </c>
      <c r="L451" s="11" t="n">
        <f aca="false">+D451-H451</f>
        <v>41</v>
      </c>
      <c r="M451" s="11" t="n">
        <f aca="false">+E451-I451</f>
        <v>28</v>
      </c>
      <c r="N451" s="11" t="n">
        <f aca="false">+F451-J451</f>
        <v>3</v>
      </c>
      <c r="O451" s="11" t="n">
        <f aca="false">+G451-K451</f>
        <v>72</v>
      </c>
      <c r="P451" s="40" t="n">
        <f aca="false">+O451/G451</f>
        <v>0.382978723404255</v>
      </c>
      <c r="Q451" s="0"/>
    </row>
    <row r="452" customFormat="false" ht="12.8" hidden="false" customHeight="true" outlineLevel="0" collapsed="false">
      <c r="A452" s="11" t="n">
        <v>2025</v>
      </c>
      <c r="B452" s="11" t="s">
        <v>261</v>
      </c>
      <c r="C452" s="11" t="s">
        <v>262</v>
      </c>
      <c r="D452" s="11" t="n">
        <v>100</v>
      </c>
      <c r="E452" s="11" t="n">
        <v>76</v>
      </c>
      <c r="F452" s="11" t="n">
        <v>8</v>
      </c>
      <c r="G452" s="11" t="n">
        <v>184</v>
      </c>
      <c r="H452" s="11" t="n">
        <v>59</v>
      </c>
      <c r="I452" s="11" t="n">
        <v>48</v>
      </c>
      <c r="J452" s="11" t="n">
        <v>8</v>
      </c>
      <c r="K452" s="11" t="n">
        <v>115</v>
      </c>
      <c r="L452" s="11" t="n">
        <f aca="false">+D452-H452</f>
        <v>41</v>
      </c>
      <c r="M452" s="11" t="n">
        <f aca="false">+E452-I452</f>
        <v>28</v>
      </c>
      <c r="N452" s="11" t="n">
        <f aca="false">+F452-J452</f>
        <v>0</v>
      </c>
      <c r="O452" s="11" t="n">
        <f aca="false">+G452-K452</f>
        <v>69</v>
      </c>
      <c r="P452" s="40" t="n">
        <f aca="false">+O452/G452</f>
        <v>0.375</v>
      </c>
      <c r="Q452" s="0"/>
    </row>
    <row r="453" customFormat="false" ht="12.8" hidden="false" customHeight="true" outlineLevel="0" collapsed="false">
      <c r="A453" s="11" t="n">
        <v>2025</v>
      </c>
      <c r="B453" s="11" t="s">
        <v>279</v>
      </c>
      <c r="C453" s="11" t="s">
        <v>280</v>
      </c>
      <c r="D453" s="11" t="n">
        <v>73</v>
      </c>
      <c r="E453" s="11" t="n">
        <v>87</v>
      </c>
      <c r="F453" s="11" t="n">
        <v>20</v>
      </c>
      <c r="G453" s="11" t="n">
        <v>180</v>
      </c>
      <c r="H453" s="11" t="n">
        <v>9</v>
      </c>
      <c r="I453" s="11" t="n">
        <v>17</v>
      </c>
      <c r="J453" s="11" t="n">
        <v>2</v>
      </c>
      <c r="K453" s="11" t="n">
        <v>28</v>
      </c>
      <c r="L453" s="11" t="n">
        <f aca="false">+D453-H453</f>
        <v>64</v>
      </c>
      <c r="M453" s="11" t="n">
        <f aca="false">+E453-I453</f>
        <v>70</v>
      </c>
      <c r="N453" s="11" t="n">
        <f aca="false">+F453-J453</f>
        <v>18</v>
      </c>
      <c r="O453" s="11" t="n">
        <f aca="false">+G453-K453</f>
        <v>152</v>
      </c>
      <c r="P453" s="40" t="n">
        <f aca="false">+O453/G453</f>
        <v>0.844444444444444</v>
      </c>
      <c r="Q453" s="0"/>
    </row>
    <row r="454" customFormat="false" ht="12.8" hidden="false" customHeight="true" outlineLevel="0" collapsed="false">
      <c r="A454" s="11" t="n">
        <v>2025</v>
      </c>
      <c r="B454" s="11" t="s">
        <v>259</v>
      </c>
      <c r="C454" s="11" t="s">
        <v>260</v>
      </c>
      <c r="D454" s="11" t="n">
        <v>114</v>
      </c>
      <c r="E454" s="11" t="n">
        <v>56</v>
      </c>
      <c r="F454" s="11"/>
      <c r="G454" s="11" t="n">
        <v>170</v>
      </c>
      <c r="H454" s="11" t="n">
        <v>45</v>
      </c>
      <c r="I454" s="11" t="n">
        <v>12</v>
      </c>
      <c r="J454" s="11"/>
      <c r="K454" s="11" t="n">
        <v>57</v>
      </c>
      <c r="L454" s="11" t="n">
        <f aca="false">+D454-H454</f>
        <v>69</v>
      </c>
      <c r="M454" s="11" t="n">
        <f aca="false">+E454-I454</f>
        <v>44</v>
      </c>
      <c r="N454" s="11" t="n">
        <f aca="false">+F454-J454</f>
        <v>0</v>
      </c>
      <c r="O454" s="11" t="n">
        <f aca="false">+G454-K454</f>
        <v>113</v>
      </c>
      <c r="P454" s="40" t="n">
        <f aca="false">+O454/G454</f>
        <v>0.664705882352941</v>
      </c>
      <c r="Q454" s="0"/>
    </row>
    <row r="455" customFormat="false" ht="12.8" hidden="false" customHeight="true" outlineLevel="0" collapsed="false">
      <c r="A455" s="11" t="n">
        <v>2025</v>
      </c>
      <c r="B455" s="11" t="s">
        <v>241</v>
      </c>
      <c r="C455" s="11" t="s">
        <v>242</v>
      </c>
      <c r="D455" s="11" t="n">
        <v>24</v>
      </c>
      <c r="E455" s="11" t="n">
        <v>128</v>
      </c>
      <c r="F455" s="11" t="n">
        <v>17</v>
      </c>
      <c r="G455" s="11" t="n">
        <v>169</v>
      </c>
      <c r="H455" s="11" t="n">
        <v>1</v>
      </c>
      <c r="I455" s="11" t="n">
        <v>5</v>
      </c>
      <c r="J455" s="11" t="n">
        <v>0</v>
      </c>
      <c r="K455" s="11" t="n">
        <v>6</v>
      </c>
      <c r="L455" s="11" t="n">
        <f aca="false">+D455-H455</f>
        <v>23</v>
      </c>
      <c r="M455" s="11" t="n">
        <f aca="false">+E455-I455</f>
        <v>123</v>
      </c>
      <c r="N455" s="11" t="n">
        <f aca="false">+F455-J455</f>
        <v>17</v>
      </c>
      <c r="O455" s="11" t="n">
        <f aca="false">+G455-K455</f>
        <v>163</v>
      </c>
      <c r="P455" s="40" t="n">
        <f aca="false">+O455/G455</f>
        <v>0.964497041420118</v>
      </c>
      <c r="Q455" s="0"/>
    </row>
    <row r="456" customFormat="false" ht="12.8" hidden="false" customHeight="true" outlineLevel="0" collapsed="false">
      <c r="A456" s="11" t="n">
        <v>2025</v>
      </c>
      <c r="B456" s="11" t="s">
        <v>287</v>
      </c>
      <c r="C456" s="11" t="s">
        <v>288</v>
      </c>
      <c r="D456" s="11" t="n">
        <v>32</v>
      </c>
      <c r="E456" s="11" t="n">
        <v>99</v>
      </c>
      <c r="F456" s="11" t="n">
        <v>36</v>
      </c>
      <c r="G456" s="11" t="n">
        <v>167</v>
      </c>
      <c r="H456" s="11" t="n">
        <v>24</v>
      </c>
      <c r="I456" s="11" t="n">
        <v>90</v>
      </c>
      <c r="J456" s="11" t="n">
        <v>28</v>
      </c>
      <c r="K456" s="11" t="n">
        <v>142</v>
      </c>
      <c r="L456" s="11" t="n">
        <f aca="false">+D456-H456</f>
        <v>8</v>
      </c>
      <c r="M456" s="11" t="n">
        <f aca="false">+E456-I456</f>
        <v>9</v>
      </c>
      <c r="N456" s="11" t="n">
        <f aca="false">+F456-J456</f>
        <v>8</v>
      </c>
      <c r="O456" s="11" t="n">
        <f aca="false">+G456-K456</f>
        <v>25</v>
      </c>
      <c r="P456" s="40" t="n">
        <f aca="false">+O456/G456</f>
        <v>0.149700598802395</v>
      </c>
      <c r="Q456" s="0"/>
    </row>
    <row r="457" customFormat="false" ht="12.8" hidden="false" customHeight="true" outlineLevel="0" collapsed="false">
      <c r="A457" s="11" t="n">
        <v>2025</v>
      </c>
      <c r="B457" s="11" t="s">
        <v>302</v>
      </c>
      <c r="C457" s="11" t="s">
        <v>303</v>
      </c>
      <c r="D457" s="11" t="n">
        <v>104</v>
      </c>
      <c r="E457" s="11" t="n">
        <v>45</v>
      </c>
      <c r="F457" s="11" t="n">
        <v>8</v>
      </c>
      <c r="G457" s="11" t="n">
        <v>157</v>
      </c>
      <c r="H457" s="11" t="n">
        <v>24</v>
      </c>
      <c r="I457" s="11" t="n">
        <v>18</v>
      </c>
      <c r="J457" s="11" t="n">
        <v>6</v>
      </c>
      <c r="K457" s="11" t="n">
        <v>48</v>
      </c>
      <c r="L457" s="11" t="n">
        <f aca="false">+D457-H457</f>
        <v>80</v>
      </c>
      <c r="M457" s="11" t="n">
        <f aca="false">+E457-I457</f>
        <v>27</v>
      </c>
      <c r="N457" s="11" t="n">
        <f aca="false">+F457-J457</f>
        <v>2</v>
      </c>
      <c r="O457" s="11" t="n">
        <f aca="false">+G457-K457</f>
        <v>109</v>
      </c>
      <c r="P457" s="40" t="n">
        <f aca="false">+O457/G457</f>
        <v>0.694267515923567</v>
      </c>
      <c r="Q457" s="0"/>
    </row>
    <row r="458" customFormat="false" ht="12.8" hidden="false" customHeight="true" outlineLevel="0" collapsed="false">
      <c r="A458" s="11" t="n">
        <v>2025</v>
      </c>
      <c r="B458" s="11" t="s">
        <v>249</v>
      </c>
      <c r="C458" s="11" t="s">
        <v>250</v>
      </c>
      <c r="D458" s="11" t="n">
        <v>83</v>
      </c>
      <c r="E458" s="11" t="n">
        <v>57</v>
      </c>
      <c r="F458" s="11" t="n">
        <v>17</v>
      </c>
      <c r="G458" s="11" t="n">
        <v>157</v>
      </c>
      <c r="H458" s="11" t="n">
        <v>45</v>
      </c>
      <c r="I458" s="11" t="n">
        <v>35</v>
      </c>
      <c r="J458" s="11" t="n">
        <v>7</v>
      </c>
      <c r="K458" s="11" t="n">
        <v>87</v>
      </c>
      <c r="L458" s="11" t="n">
        <f aca="false">+D458-H458</f>
        <v>38</v>
      </c>
      <c r="M458" s="11" t="n">
        <f aca="false">+E458-I458</f>
        <v>22</v>
      </c>
      <c r="N458" s="11" t="n">
        <f aca="false">+F458-J458</f>
        <v>10</v>
      </c>
      <c r="O458" s="11" t="n">
        <f aca="false">+G458-K458</f>
        <v>70</v>
      </c>
      <c r="P458" s="40" t="n">
        <f aca="false">+O458/G458</f>
        <v>0.445859872611465</v>
      </c>
      <c r="Q458" s="0"/>
    </row>
    <row r="459" customFormat="false" ht="12.8" hidden="false" customHeight="true" outlineLevel="0" collapsed="false">
      <c r="A459" s="11" t="n">
        <v>2025</v>
      </c>
      <c r="B459" s="11" t="s">
        <v>271</v>
      </c>
      <c r="C459" s="11" t="s">
        <v>272</v>
      </c>
      <c r="D459" s="11" t="n">
        <v>85</v>
      </c>
      <c r="E459" s="11" t="n">
        <v>54</v>
      </c>
      <c r="F459" s="11" t="n">
        <v>17</v>
      </c>
      <c r="G459" s="11" t="n">
        <v>156</v>
      </c>
      <c r="H459" s="11" t="n">
        <v>60</v>
      </c>
      <c r="I459" s="11" t="n">
        <v>43</v>
      </c>
      <c r="J459" s="11" t="n">
        <v>7</v>
      </c>
      <c r="K459" s="11" t="n">
        <v>110</v>
      </c>
      <c r="L459" s="11" t="n">
        <f aca="false">+D459-H459</f>
        <v>25</v>
      </c>
      <c r="M459" s="11" t="n">
        <f aca="false">+E459-I459</f>
        <v>11</v>
      </c>
      <c r="N459" s="11" t="n">
        <f aca="false">+F459-J459</f>
        <v>10</v>
      </c>
      <c r="O459" s="11" t="n">
        <f aca="false">+G459-K459</f>
        <v>46</v>
      </c>
      <c r="P459" s="40" t="n">
        <f aca="false">+O459/G459</f>
        <v>0.294871794871795</v>
      </c>
      <c r="Q459" s="0"/>
    </row>
    <row r="460" customFormat="false" ht="12.8" hidden="false" customHeight="true" outlineLevel="0" collapsed="false">
      <c r="A460" s="11" t="n">
        <v>2025</v>
      </c>
      <c r="B460" s="11" t="s">
        <v>251</v>
      </c>
      <c r="C460" s="11" t="s">
        <v>252</v>
      </c>
      <c r="D460" s="11" t="n">
        <v>110</v>
      </c>
      <c r="E460" s="11" t="n">
        <v>40</v>
      </c>
      <c r="F460" s="11" t="n">
        <v>1</v>
      </c>
      <c r="G460" s="11" t="n">
        <v>151</v>
      </c>
      <c r="H460" s="11" t="n">
        <v>20</v>
      </c>
      <c r="I460" s="11" t="n">
        <v>8</v>
      </c>
      <c r="J460" s="11" t="n">
        <v>0</v>
      </c>
      <c r="K460" s="11" t="n">
        <v>28</v>
      </c>
      <c r="L460" s="11" t="n">
        <f aca="false">+D460-H460</f>
        <v>90</v>
      </c>
      <c r="M460" s="11" t="n">
        <f aca="false">+E460-I460</f>
        <v>32</v>
      </c>
      <c r="N460" s="11" t="n">
        <f aca="false">+F460-J460</f>
        <v>1</v>
      </c>
      <c r="O460" s="11" t="n">
        <f aca="false">+G460-K460</f>
        <v>123</v>
      </c>
      <c r="P460" s="40" t="n">
        <f aca="false">+O460/G460</f>
        <v>0.814569536423841</v>
      </c>
      <c r="Q460" s="0"/>
    </row>
    <row r="461" customFormat="false" ht="12.8" hidden="false" customHeight="true" outlineLevel="0" collapsed="false">
      <c r="A461" s="11" t="n">
        <v>2025</v>
      </c>
      <c r="B461" s="11" t="s">
        <v>255</v>
      </c>
      <c r="C461" s="11" t="s">
        <v>256</v>
      </c>
      <c r="D461" s="11" t="n">
        <v>95</v>
      </c>
      <c r="E461" s="11" t="n">
        <v>33</v>
      </c>
      <c r="F461" s="11" t="n">
        <v>6</v>
      </c>
      <c r="G461" s="11" t="n">
        <v>134</v>
      </c>
      <c r="H461" s="11" t="n">
        <v>50</v>
      </c>
      <c r="I461" s="11" t="n">
        <v>25</v>
      </c>
      <c r="J461" s="11" t="n">
        <v>4</v>
      </c>
      <c r="K461" s="11" t="n">
        <v>79</v>
      </c>
      <c r="L461" s="11" t="n">
        <f aca="false">+D461-H461</f>
        <v>45</v>
      </c>
      <c r="M461" s="11" t="n">
        <f aca="false">+E461-I461</f>
        <v>8</v>
      </c>
      <c r="N461" s="11" t="n">
        <f aca="false">+F461-J461</f>
        <v>2</v>
      </c>
      <c r="O461" s="11" t="n">
        <f aca="false">+G461-K461</f>
        <v>55</v>
      </c>
      <c r="P461" s="40" t="n">
        <f aca="false">+O461/G461</f>
        <v>0.41044776119403</v>
      </c>
      <c r="Q461" s="0"/>
    </row>
    <row r="462" customFormat="false" ht="12.8" hidden="false" customHeight="true" outlineLevel="0" collapsed="false">
      <c r="A462" s="11" t="n">
        <v>2025</v>
      </c>
      <c r="B462" s="11" t="s">
        <v>263</v>
      </c>
      <c r="C462" s="11" t="s">
        <v>264</v>
      </c>
      <c r="D462" s="11" t="n">
        <v>82</v>
      </c>
      <c r="E462" s="11" t="n">
        <v>43</v>
      </c>
      <c r="F462" s="11" t="n">
        <v>6</v>
      </c>
      <c r="G462" s="11" t="n">
        <v>131</v>
      </c>
      <c r="H462" s="11" t="n">
        <v>63</v>
      </c>
      <c r="I462" s="11" t="n">
        <v>35</v>
      </c>
      <c r="J462" s="11" t="n">
        <v>6</v>
      </c>
      <c r="K462" s="11" t="n">
        <v>104</v>
      </c>
      <c r="L462" s="11" t="n">
        <f aca="false">+D462-H462</f>
        <v>19</v>
      </c>
      <c r="M462" s="11" t="n">
        <f aca="false">+E462-I462</f>
        <v>8</v>
      </c>
      <c r="N462" s="11" t="n">
        <f aca="false">+F462-J462</f>
        <v>0</v>
      </c>
      <c r="O462" s="11" t="n">
        <f aca="false">+G462-K462</f>
        <v>27</v>
      </c>
      <c r="P462" s="40" t="n">
        <f aca="false">+O462/G462</f>
        <v>0.206106870229008</v>
      </c>
      <c r="Q462" s="0"/>
    </row>
    <row r="463" customFormat="false" ht="12.8" hidden="false" customHeight="true" outlineLevel="0" collapsed="false">
      <c r="A463" s="11" t="n">
        <v>2025</v>
      </c>
      <c r="B463" s="11" t="s">
        <v>235</v>
      </c>
      <c r="C463" s="11" t="s">
        <v>236</v>
      </c>
      <c r="D463" s="11" t="n">
        <v>51</v>
      </c>
      <c r="E463" s="11" t="n">
        <v>72</v>
      </c>
      <c r="F463" s="11" t="n">
        <v>6</v>
      </c>
      <c r="G463" s="11" t="n">
        <v>129</v>
      </c>
      <c r="H463" s="11" t="n">
        <v>19</v>
      </c>
      <c r="I463" s="11" t="n">
        <v>21</v>
      </c>
      <c r="J463" s="11" t="n">
        <v>3</v>
      </c>
      <c r="K463" s="11" t="n">
        <v>43</v>
      </c>
      <c r="L463" s="11" t="n">
        <f aca="false">+D463-H463</f>
        <v>32</v>
      </c>
      <c r="M463" s="11" t="n">
        <f aca="false">+E463-I463</f>
        <v>51</v>
      </c>
      <c r="N463" s="11" t="n">
        <f aca="false">+F463-J463</f>
        <v>3</v>
      </c>
      <c r="O463" s="11" t="n">
        <f aca="false">+G463-K463</f>
        <v>86</v>
      </c>
      <c r="P463" s="40" t="n">
        <f aca="false">+O463/G463</f>
        <v>0.666666666666667</v>
      </c>
      <c r="Q463" s="0"/>
    </row>
    <row r="464" customFormat="false" ht="12.8" hidden="false" customHeight="true" outlineLevel="0" collapsed="false">
      <c r="A464" s="11" t="n">
        <v>2025</v>
      </c>
      <c r="B464" s="11" t="s">
        <v>213</v>
      </c>
      <c r="C464" s="11" t="s">
        <v>214</v>
      </c>
      <c r="D464" s="11" t="n">
        <v>64</v>
      </c>
      <c r="E464" s="11" t="n">
        <v>63</v>
      </c>
      <c r="F464" s="11" t="n">
        <v>2</v>
      </c>
      <c r="G464" s="11" t="n">
        <v>129</v>
      </c>
      <c r="H464" s="11" t="n">
        <v>3</v>
      </c>
      <c r="I464" s="11" t="n">
        <v>10</v>
      </c>
      <c r="J464" s="11" t="n">
        <v>2</v>
      </c>
      <c r="K464" s="11" t="n">
        <v>15</v>
      </c>
      <c r="L464" s="11" t="n">
        <f aca="false">+D464-H464</f>
        <v>61</v>
      </c>
      <c r="M464" s="11" t="n">
        <f aca="false">+E464-I464</f>
        <v>53</v>
      </c>
      <c r="N464" s="11" t="n">
        <f aca="false">+F464-J464</f>
        <v>0</v>
      </c>
      <c r="O464" s="11" t="n">
        <f aca="false">+G464-K464</f>
        <v>114</v>
      </c>
      <c r="P464" s="40" t="n">
        <f aca="false">+O464/G464</f>
        <v>0.883720930232558</v>
      </c>
      <c r="Q464" s="0"/>
    </row>
    <row r="465" customFormat="false" ht="12.8" hidden="false" customHeight="true" outlineLevel="0" collapsed="false">
      <c r="A465" s="11" t="n">
        <v>2025</v>
      </c>
      <c r="B465" s="11" t="s">
        <v>289</v>
      </c>
      <c r="C465" s="11" t="s">
        <v>290</v>
      </c>
      <c r="D465" s="11" t="n">
        <v>41</v>
      </c>
      <c r="E465" s="11" t="n">
        <v>47</v>
      </c>
      <c r="F465" s="11" t="n">
        <v>16</v>
      </c>
      <c r="G465" s="11" t="n">
        <v>104</v>
      </c>
      <c r="H465" s="11" t="n">
        <v>24</v>
      </c>
      <c r="I465" s="11" t="n">
        <v>29</v>
      </c>
      <c r="J465" s="11" t="n">
        <v>10</v>
      </c>
      <c r="K465" s="11" t="n">
        <v>63</v>
      </c>
      <c r="L465" s="11" t="n">
        <f aca="false">+D465-H465</f>
        <v>17</v>
      </c>
      <c r="M465" s="11" t="n">
        <f aca="false">+E465-I465</f>
        <v>18</v>
      </c>
      <c r="N465" s="11" t="n">
        <f aca="false">+F465-J465</f>
        <v>6</v>
      </c>
      <c r="O465" s="11" t="n">
        <f aca="false">+G465-K465</f>
        <v>41</v>
      </c>
      <c r="P465" s="40" t="n">
        <f aca="false">+O465/G465</f>
        <v>0.394230769230769</v>
      </c>
      <c r="Q465" s="0"/>
    </row>
    <row r="466" customFormat="false" ht="12.8" hidden="false" customHeight="true" outlineLevel="0" collapsed="false">
      <c r="A466" s="11" t="n">
        <v>2025</v>
      </c>
      <c r="B466" s="11" t="s">
        <v>273</v>
      </c>
      <c r="C466" s="11" t="s">
        <v>274</v>
      </c>
      <c r="D466" s="11" t="n">
        <v>41</v>
      </c>
      <c r="E466" s="11" t="n">
        <v>56</v>
      </c>
      <c r="F466" s="11" t="n">
        <v>6</v>
      </c>
      <c r="G466" s="11" t="n">
        <v>103</v>
      </c>
      <c r="H466" s="11" t="n">
        <v>35</v>
      </c>
      <c r="I466" s="11" t="n">
        <v>43</v>
      </c>
      <c r="J466" s="11" t="n">
        <v>6</v>
      </c>
      <c r="K466" s="11" t="n">
        <v>84</v>
      </c>
      <c r="L466" s="11" t="n">
        <f aca="false">+D466-H466</f>
        <v>6</v>
      </c>
      <c r="M466" s="11" t="n">
        <f aca="false">+E466-I466</f>
        <v>13</v>
      </c>
      <c r="N466" s="11" t="n">
        <f aca="false">+F466-J466</f>
        <v>0</v>
      </c>
      <c r="O466" s="11" t="n">
        <f aca="false">+G466-K466</f>
        <v>19</v>
      </c>
      <c r="P466" s="40" t="n">
        <f aca="false">+O466/G466</f>
        <v>0.184466019417476</v>
      </c>
      <c r="Q466" s="0"/>
    </row>
    <row r="467" customFormat="false" ht="12.8" hidden="false" customHeight="true" outlineLevel="0" collapsed="false">
      <c r="A467" s="11" t="n">
        <v>2025</v>
      </c>
      <c r="B467" s="11" t="s">
        <v>223</v>
      </c>
      <c r="C467" s="11" t="s">
        <v>224</v>
      </c>
      <c r="D467" s="11" t="n">
        <v>42</v>
      </c>
      <c r="E467" s="11" t="n">
        <v>57</v>
      </c>
      <c r="F467" s="11" t="n">
        <v>1</v>
      </c>
      <c r="G467" s="11" t="n">
        <v>100</v>
      </c>
      <c r="H467" s="11" t="n">
        <v>1</v>
      </c>
      <c r="I467" s="11" t="n">
        <v>2</v>
      </c>
      <c r="J467" s="11" t="n">
        <v>0</v>
      </c>
      <c r="K467" s="11" t="n">
        <v>3</v>
      </c>
      <c r="L467" s="11" t="n">
        <f aca="false">+D467-H467</f>
        <v>41</v>
      </c>
      <c r="M467" s="11" t="n">
        <f aca="false">+E467-I467</f>
        <v>55</v>
      </c>
      <c r="N467" s="11" t="n">
        <f aca="false">+F467-J467</f>
        <v>1</v>
      </c>
      <c r="O467" s="11" t="n">
        <f aca="false">+G467-K467</f>
        <v>97</v>
      </c>
      <c r="P467" s="40" t="n">
        <f aca="false">+O467/G467</f>
        <v>0.97</v>
      </c>
      <c r="Q467" s="0"/>
    </row>
    <row r="468" customFormat="false" ht="12.8" hidden="false" customHeight="true" outlineLevel="0" collapsed="false">
      <c r="A468" s="11" t="n">
        <v>2025</v>
      </c>
      <c r="B468" s="11" t="s">
        <v>277</v>
      </c>
      <c r="C468" s="11" t="s">
        <v>278</v>
      </c>
      <c r="D468" s="11" t="n">
        <v>51</v>
      </c>
      <c r="E468" s="11" t="n">
        <v>41</v>
      </c>
      <c r="F468" s="11" t="n">
        <v>5</v>
      </c>
      <c r="G468" s="11" t="n">
        <v>97</v>
      </c>
      <c r="H468" s="11" t="n">
        <v>14</v>
      </c>
      <c r="I468" s="11" t="n">
        <v>17</v>
      </c>
      <c r="J468" s="11" t="n">
        <v>5</v>
      </c>
      <c r="K468" s="11" t="n">
        <v>36</v>
      </c>
      <c r="L468" s="11" t="n">
        <f aca="false">+D468-H468</f>
        <v>37</v>
      </c>
      <c r="M468" s="11" t="n">
        <f aca="false">+E468-I468</f>
        <v>24</v>
      </c>
      <c r="N468" s="11" t="n">
        <f aca="false">+F468-J468</f>
        <v>0</v>
      </c>
      <c r="O468" s="11" t="n">
        <f aca="false">+G468-K468</f>
        <v>61</v>
      </c>
      <c r="P468" s="40" t="n">
        <f aca="false">+O468/G468</f>
        <v>0.628865979381443</v>
      </c>
      <c r="Q468" s="0"/>
    </row>
    <row r="469" customFormat="false" ht="12.8" hidden="false" customHeight="true" outlineLevel="0" collapsed="false">
      <c r="A469" s="11" t="n">
        <v>2025</v>
      </c>
      <c r="B469" s="11" t="s">
        <v>267</v>
      </c>
      <c r="C469" s="11" t="s">
        <v>268</v>
      </c>
      <c r="D469" s="11" t="n">
        <v>42</v>
      </c>
      <c r="E469" s="11" t="n">
        <v>37</v>
      </c>
      <c r="F469" s="11" t="n">
        <v>11</v>
      </c>
      <c r="G469" s="11" t="n">
        <v>90</v>
      </c>
      <c r="H469" s="11" t="n">
        <v>21</v>
      </c>
      <c r="I469" s="11" t="n">
        <v>22</v>
      </c>
      <c r="J469" s="11" t="n">
        <v>10</v>
      </c>
      <c r="K469" s="11" t="n">
        <v>53</v>
      </c>
      <c r="L469" s="11" t="n">
        <f aca="false">+D469-H469</f>
        <v>21</v>
      </c>
      <c r="M469" s="11" t="n">
        <f aca="false">+E469-I469</f>
        <v>15</v>
      </c>
      <c r="N469" s="11" t="n">
        <f aca="false">+F469-J469</f>
        <v>1</v>
      </c>
      <c r="O469" s="11" t="n">
        <f aca="false">+G469-K469</f>
        <v>37</v>
      </c>
      <c r="P469" s="40" t="n">
        <f aca="false">+O469/G469</f>
        <v>0.411111111111111</v>
      </c>
      <c r="Q469" s="0"/>
    </row>
    <row r="470" customFormat="false" ht="12.8" hidden="false" customHeight="true" outlineLevel="0" collapsed="false">
      <c r="A470" s="11" t="n">
        <v>2025</v>
      </c>
      <c r="B470" s="11" t="s">
        <v>275</v>
      </c>
      <c r="C470" s="11" t="s">
        <v>276</v>
      </c>
      <c r="D470" s="11" t="n">
        <v>52</v>
      </c>
      <c r="E470" s="11" t="n">
        <v>27</v>
      </c>
      <c r="F470" s="11" t="n">
        <v>1</v>
      </c>
      <c r="G470" s="11" t="n">
        <v>80</v>
      </c>
      <c r="H470" s="11" t="n">
        <v>7</v>
      </c>
      <c r="I470" s="11" t="n">
        <v>2</v>
      </c>
      <c r="J470" s="11" t="n">
        <v>1</v>
      </c>
      <c r="K470" s="11" t="n">
        <v>10</v>
      </c>
      <c r="L470" s="11" t="n">
        <f aca="false">+D470-H470</f>
        <v>45</v>
      </c>
      <c r="M470" s="11" t="n">
        <f aca="false">+E470-I470</f>
        <v>25</v>
      </c>
      <c r="N470" s="11" t="n">
        <f aca="false">+F470-J470</f>
        <v>0</v>
      </c>
      <c r="O470" s="11" t="n">
        <f aca="false">+G470-K470</f>
        <v>70</v>
      </c>
      <c r="P470" s="40" t="n">
        <f aca="false">+O470/G470</f>
        <v>0.875</v>
      </c>
      <c r="Q470" s="0"/>
    </row>
    <row r="471" customFormat="false" ht="12.8" hidden="false" customHeight="true" outlineLevel="0" collapsed="false">
      <c r="A471" s="11" t="n">
        <v>2025</v>
      </c>
      <c r="B471" s="11" t="s">
        <v>281</v>
      </c>
      <c r="C471" s="11" t="s">
        <v>282</v>
      </c>
      <c r="D471" s="11" t="n">
        <v>50</v>
      </c>
      <c r="E471" s="11" t="n">
        <v>15</v>
      </c>
      <c r="F471" s="11" t="n">
        <v>2</v>
      </c>
      <c r="G471" s="11" t="n">
        <v>67</v>
      </c>
      <c r="H471" s="11" t="n">
        <v>15</v>
      </c>
      <c r="I471" s="11" t="n">
        <v>12</v>
      </c>
      <c r="J471" s="11" t="n">
        <v>0</v>
      </c>
      <c r="K471" s="11" t="n">
        <v>27</v>
      </c>
      <c r="L471" s="11" t="n">
        <f aca="false">+D471-H471</f>
        <v>35</v>
      </c>
      <c r="M471" s="11" t="n">
        <f aca="false">+E471-I471</f>
        <v>3</v>
      </c>
      <c r="N471" s="11" t="n">
        <f aca="false">+F471-J471</f>
        <v>2</v>
      </c>
      <c r="O471" s="11" t="n">
        <f aca="false">+G471-K471</f>
        <v>40</v>
      </c>
      <c r="P471" s="40" t="n">
        <f aca="false">+O471/G471</f>
        <v>0.597014925373134</v>
      </c>
      <c r="Q471" s="0"/>
    </row>
    <row r="472" customFormat="false" ht="12.8" hidden="false" customHeight="true" outlineLevel="0" collapsed="false">
      <c r="A472" s="11" t="n">
        <v>2025</v>
      </c>
      <c r="B472" s="11" t="s">
        <v>265</v>
      </c>
      <c r="C472" s="11" t="s">
        <v>266</v>
      </c>
      <c r="D472" s="11" t="n">
        <v>37</v>
      </c>
      <c r="E472" s="11" t="n">
        <v>27</v>
      </c>
      <c r="F472" s="11" t="n">
        <v>2</v>
      </c>
      <c r="G472" s="11" t="n">
        <v>66</v>
      </c>
      <c r="H472" s="11" t="n">
        <v>10</v>
      </c>
      <c r="I472" s="11" t="n">
        <v>8</v>
      </c>
      <c r="J472" s="11" t="n">
        <v>2</v>
      </c>
      <c r="K472" s="11" t="n">
        <v>20</v>
      </c>
      <c r="L472" s="11" t="n">
        <f aca="false">+D472-H472</f>
        <v>27</v>
      </c>
      <c r="M472" s="11" t="n">
        <f aca="false">+E472-I472</f>
        <v>19</v>
      </c>
      <c r="N472" s="11" t="n">
        <f aca="false">+F472-J472</f>
        <v>0</v>
      </c>
      <c r="O472" s="11" t="n">
        <f aca="false">+G472-K472</f>
        <v>46</v>
      </c>
      <c r="P472" s="40" t="n">
        <f aca="false">+O472/G472</f>
        <v>0.696969696969697</v>
      </c>
      <c r="Q472" s="0"/>
    </row>
    <row r="473" customFormat="false" ht="12.8" hidden="false" customHeight="true" outlineLevel="0" collapsed="false">
      <c r="A473" s="11" t="n">
        <v>2025</v>
      </c>
      <c r="B473" s="11" t="s">
        <v>316</v>
      </c>
      <c r="C473" s="11" t="s">
        <v>317</v>
      </c>
      <c r="D473" s="11" t="n">
        <v>44</v>
      </c>
      <c r="E473" s="11" t="n">
        <v>15</v>
      </c>
      <c r="F473" s="11" t="n">
        <v>1</v>
      </c>
      <c r="G473" s="11" t="n">
        <v>60</v>
      </c>
      <c r="H473" s="11" t="n">
        <v>35</v>
      </c>
      <c r="I473" s="11" t="n">
        <v>9</v>
      </c>
      <c r="J473" s="11" t="n">
        <v>1</v>
      </c>
      <c r="K473" s="11" t="n">
        <v>45</v>
      </c>
      <c r="L473" s="11" t="n">
        <f aca="false">+D473-H473</f>
        <v>9</v>
      </c>
      <c r="M473" s="11" t="n">
        <f aca="false">+E473-I473</f>
        <v>6</v>
      </c>
      <c r="N473" s="11" t="n">
        <f aca="false">+F473-J473</f>
        <v>0</v>
      </c>
      <c r="O473" s="11" t="n">
        <f aca="false">+G473-K473</f>
        <v>15</v>
      </c>
      <c r="P473" s="40" t="n">
        <f aca="false">+O473/G473</f>
        <v>0.25</v>
      </c>
      <c r="Q473" s="0"/>
    </row>
    <row r="474" customFormat="false" ht="12.8" hidden="false" customHeight="true" outlineLevel="0" collapsed="false">
      <c r="A474" s="11" t="n">
        <v>2025</v>
      </c>
      <c r="B474" s="11" t="s">
        <v>318</v>
      </c>
      <c r="C474" s="11" t="s">
        <v>319</v>
      </c>
      <c r="D474" s="11" t="n">
        <v>38</v>
      </c>
      <c r="E474" s="11" t="n">
        <v>18</v>
      </c>
      <c r="F474" s="11" t="n">
        <v>1</v>
      </c>
      <c r="G474" s="11" t="n">
        <v>57</v>
      </c>
      <c r="H474" s="11" t="n">
        <v>6</v>
      </c>
      <c r="I474" s="11" t="n">
        <v>6</v>
      </c>
      <c r="J474" s="11" t="n">
        <v>1</v>
      </c>
      <c r="K474" s="11" t="n">
        <v>13</v>
      </c>
      <c r="L474" s="11" t="n">
        <f aca="false">+D474-H474</f>
        <v>32</v>
      </c>
      <c r="M474" s="11" t="n">
        <f aca="false">+E474-I474</f>
        <v>12</v>
      </c>
      <c r="N474" s="11" t="n">
        <f aca="false">+F474-J474</f>
        <v>0</v>
      </c>
      <c r="O474" s="11" t="n">
        <f aca="false">+G474-K474</f>
        <v>44</v>
      </c>
      <c r="P474" s="40" t="n">
        <f aca="false">+O474/G474</f>
        <v>0.771929824561404</v>
      </c>
      <c r="Q474" s="0"/>
    </row>
    <row r="475" customFormat="false" ht="12.8" hidden="false" customHeight="true" outlineLevel="0" collapsed="false">
      <c r="A475" s="11" t="n">
        <v>2025</v>
      </c>
      <c r="B475" s="11" t="s">
        <v>320</v>
      </c>
      <c r="C475" s="11" t="s">
        <v>321</v>
      </c>
      <c r="D475" s="11" t="n">
        <v>23</v>
      </c>
      <c r="E475" s="11" t="n">
        <v>26</v>
      </c>
      <c r="F475" s="11" t="n">
        <v>5</v>
      </c>
      <c r="G475" s="11" t="n">
        <v>54</v>
      </c>
      <c r="H475" s="11" t="n">
        <v>22</v>
      </c>
      <c r="I475" s="11" t="n">
        <v>26</v>
      </c>
      <c r="J475" s="11" t="n">
        <v>5</v>
      </c>
      <c r="K475" s="11" t="n">
        <v>53</v>
      </c>
      <c r="L475" s="11" t="n">
        <f aca="false">+D475-H475</f>
        <v>1</v>
      </c>
      <c r="M475" s="11" t="n">
        <f aca="false">+E475-I475</f>
        <v>0</v>
      </c>
      <c r="N475" s="11" t="n">
        <f aca="false">+F475-J475</f>
        <v>0</v>
      </c>
      <c r="O475" s="11" t="n">
        <f aca="false">+G475-K475</f>
        <v>1</v>
      </c>
      <c r="P475" s="40" t="n">
        <f aca="false">+O475/G475</f>
        <v>0.0185185185185185</v>
      </c>
      <c r="Q475" s="0"/>
    </row>
    <row r="476" customFormat="false" ht="12.8" hidden="false" customHeight="true" outlineLevel="0" collapsed="false">
      <c r="A476" s="11" t="n">
        <v>2025</v>
      </c>
      <c r="B476" s="11" t="s">
        <v>257</v>
      </c>
      <c r="C476" s="11" t="s">
        <v>258</v>
      </c>
      <c r="D476" s="11" t="n">
        <v>24</v>
      </c>
      <c r="E476" s="11" t="n">
        <v>22</v>
      </c>
      <c r="F476" s="11" t="n">
        <v>6</v>
      </c>
      <c r="G476" s="11" t="n">
        <v>52</v>
      </c>
      <c r="H476" s="11" t="n">
        <v>3</v>
      </c>
      <c r="I476" s="11" t="n">
        <v>7</v>
      </c>
      <c r="J476" s="11" t="n">
        <v>0</v>
      </c>
      <c r="K476" s="11" t="n">
        <v>10</v>
      </c>
      <c r="L476" s="11" t="n">
        <f aca="false">+D476-H476</f>
        <v>21</v>
      </c>
      <c r="M476" s="11" t="n">
        <f aca="false">+E476-I476</f>
        <v>15</v>
      </c>
      <c r="N476" s="11" t="n">
        <f aca="false">+F476-J476</f>
        <v>6</v>
      </c>
      <c r="O476" s="11" t="n">
        <f aca="false">+G476-K476</f>
        <v>42</v>
      </c>
      <c r="P476" s="40" t="n">
        <f aca="false">+O476/G476</f>
        <v>0.807692307692308</v>
      </c>
      <c r="Q476" s="0"/>
    </row>
    <row r="477" customFormat="false" ht="12.8" hidden="false" customHeight="true" outlineLevel="0" collapsed="false">
      <c r="A477" s="11" t="n">
        <v>2025</v>
      </c>
      <c r="B477" s="11" t="s">
        <v>426</v>
      </c>
      <c r="C477" s="11" t="s">
        <v>479</v>
      </c>
      <c r="D477" s="11" t="n">
        <v>28</v>
      </c>
      <c r="E477" s="11" t="n">
        <v>16</v>
      </c>
      <c r="F477" s="11" t="n">
        <v>4</v>
      </c>
      <c r="G477" s="11" t="n">
        <v>48</v>
      </c>
      <c r="H477" s="11" t="n">
        <v>6</v>
      </c>
      <c r="I477" s="11" t="n">
        <v>8</v>
      </c>
      <c r="J477" s="11" t="n">
        <v>2</v>
      </c>
      <c r="K477" s="11" t="n">
        <v>16</v>
      </c>
      <c r="L477" s="11" t="n">
        <f aca="false">+D477-H477</f>
        <v>22</v>
      </c>
      <c r="M477" s="11" t="n">
        <f aca="false">+E477-I477</f>
        <v>8</v>
      </c>
      <c r="N477" s="11" t="n">
        <f aca="false">+F477-J477</f>
        <v>2</v>
      </c>
      <c r="O477" s="11" t="n">
        <f aca="false">+G477-K477</f>
        <v>32</v>
      </c>
      <c r="P477" s="40" t="n">
        <f aca="false">+O477/G477</f>
        <v>0.666666666666667</v>
      </c>
      <c r="Q477" s="0"/>
    </row>
    <row r="478" customFormat="false" ht="12.8" hidden="false" customHeight="true" outlineLevel="0" collapsed="false">
      <c r="A478" s="11" t="n">
        <v>2025</v>
      </c>
      <c r="B478" s="11" t="s">
        <v>293</v>
      </c>
      <c r="C478" s="11" t="s">
        <v>294</v>
      </c>
      <c r="D478" s="11" t="n">
        <v>16</v>
      </c>
      <c r="E478" s="11" t="n">
        <v>11</v>
      </c>
      <c r="F478" s="11" t="n">
        <v>13</v>
      </c>
      <c r="G478" s="11" t="n">
        <v>40</v>
      </c>
      <c r="H478" s="11" t="n">
        <v>3</v>
      </c>
      <c r="I478" s="11" t="n">
        <v>8</v>
      </c>
      <c r="J478" s="11" t="n">
        <v>5</v>
      </c>
      <c r="K478" s="11" t="n">
        <v>16</v>
      </c>
      <c r="L478" s="11" t="n">
        <f aca="false">+D478-H478</f>
        <v>13</v>
      </c>
      <c r="M478" s="11" t="n">
        <f aca="false">+E478-I478</f>
        <v>3</v>
      </c>
      <c r="N478" s="11" t="n">
        <f aca="false">+F478-J478</f>
        <v>8</v>
      </c>
      <c r="O478" s="11" t="n">
        <f aca="false">+G478-K478</f>
        <v>24</v>
      </c>
      <c r="P478" s="40" t="n">
        <f aca="false">+O478/G478</f>
        <v>0.6</v>
      </c>
      <c r="Q478" s="0"/>
    </row>
    <row r="479" customFormat="false" ht="12.8" hidden="false" customHeight="true" outlineLevel="0" collapsed="false">
      <c r="A479" s="11" t="n">
        <v>2025</v>
      </c>
      <c r="B479" s="11" t="s">
        <v>295</v>
      </c>
      <c r="C479" s="11" t="s">
        <v>480</v>
      </c>
      <c r="D479" s="11" t="n">
        <v>15</v>
      </c>
      <c r="E479" s="11" t="n">
        <v>20</v>
      </c>
      <c r="F479" s="11" t="n">
        <v>2</v>
      </c>
      <c r="G479" s="11" t="n">
        <v>37</v>
      </c>
      <c r="H479" s="11" t="n">
        <v>1</v>
      </c>
      <c r="I479" s="11" t="n">
        <v>6</v>
      </c>
      <c r="J479" s="11" t="n">
        <v>1</v>
      </c>
      <c r="K479" s="11" t="n">
        <v>8</v>
      </c>
      <c r="L479" s="11" t="n">
        <f aca="false">+D479-H479</f>
        <v>14</v>
      </c>
      <c r="M479" s="11" t="n">
        <f aca="false">+E479-I479</f>
        <v>14</v>
      </c>
      <c r="N479" s="11" t="n">
        <f aca="false">+F479-J479</f>
        <v>1</v>
      </c>
      <c r="O479" s="11" t="n">
        <f aca="false">+G479-K479</f>
        <v>29</v>
      </c>
      <c r="P479" s="40" t="n">
        <f aca="false">+O479/G479</f>
        <v>0.783783783783784</v>
      </c>
      <c r="Q479" s="0"/>
    </row>
    <row r="480" customFormat="false" ht="12.8" hidden="false" customHeight="true" outlineLevel="0" collapsed="false">
      <c r="A480" s="11" t="n">
        <v>2025</v>
      </c>
      <c r="B480" s="11" t="s">
        <v>328</v>
      </c>
      <c r="C480" s="11" t="s">
        <v>329</v>
      </c>
      <c r="D480" s="11" t="n">
        <v>31</v>
      </c>
      <c r="E480" s="11" t="n">
        <v>5</v>
      </c>
      <c r="F480" s="11"/>
      <c r="G480" s="11" t="n">
        <v>36</v>
      </c>
      <c r="H480" s="11" t="n">
        <v>2</v>
      </c>
      <c r="I480" s="11" t="n">
        <v>3</v>
      </c>
      <c r="J480" s="11" t="n">
        <v>0</v>
      </c>
      <c r="K480" s="11" t="n">
        <v>5</v>
      </c>
      <c r="L480" s="11" t="n">
        <f aca="false">+D480-H480</f>
        <v>29</v>
      </c>
      <c r="M480" s="11" t="n">
        <f aca="false">+E480-I480</f>
        <v>2</v>
      </c>
      <c r="N480" s="11" t="n">
        <f aca="false">+F480-J480</f>
        <v>0</v>
      </c>
      <c r="O480" s="11" t="n">
        <f aca="false">+G480-K480</f>
        <v>31</v>
      </c>
      <c r="P480" s="40" t="n">
        <f aca="false">+O480/G480</f>
        <v>0.861111111111111</v>
      </c>
      <c r="Q480" s="0"/>
    </row>
    <row r="481" customFormat="false" ht="12.8" hidden="false" customHeight="true" outlineLevel="0" collapsed="false">
      <c r="A481" s="11" t="n">
        <v>2025</v>
      </c>
      <c r="B481" s="11" t="s">
        <v>285</v>
      </c>
      <c r="C481" s="11" t="s">
        <v>286</v>
      </c>
      <c r="D481" s="11" t="n">
        <v>14</v>
      </c>
      <c r="E481" s="11" t="n">
        <v>14</v>
      </c>
      <c r="F481" s="11" t="n">
        <v>5</v>
      </c>
      <c r="G481" s="11" t="n">
        <v>33</v>
      </c>
      <c r="H481" s="11" t="n">
        <v>5</v>
      </c>
      <c r="I481" s="11" t="n">
        <v>8</v>
      </c>
      <c r="J481" s="11" t="n">
        <v>5</v>
      </c>
      <c r="K481" s="11" t="n">
        <v>18</v>
      </c>
      <c r="L481" s="11" t="n">
        <f aca="false">+D481-H481</f>
        <v>9</v>
      </c>
      <c r="M481" s="11" t="n">
        <f aca="false">+E481-I481</f>
        <v>6</v>
      </c>
      <c r="N481" s="11" t="n">
        <f aca="false">+F481-J481</f>
        <v>0</v>
      </c>
      <c r="O481" s="11" t="n">
        <f aca="false">+G481-K481</f>
        <v>15</v>
      </c>
      <c r="P481" s="40" t="n">
        <f aca="false">+O481/G481</f>
        <v>0.454545454545455</v>
      </c>
      <c r="Q481" s="0"/>
    </row>
    <row r="482" customFormat="false" ht="12.8" hidden="false" customHeight="true" outlineLevel="0" collapsed="false">
      <c r="A482" s="11" t="n">
        <v>2025</v>
      </c>
      <c r="B482" s="11" t="s">
        <v>338</v>
      </c>
      <c r="C482" s="11" t="s">
        <v>339</v>
      </c>
      <c r="D482" s="11" t="n">
        <v>21</v>
      </c>
      <c r="E482" s="11" t="n">
        <v>9</v>
      </c>
      <c r="F482" s="11" t="n">
        <v>2</v>
      </c>
      <c r="G482" s="11" t="n">
        <v>32</v>
      </c>
      <c r="H482" s="11" t="n">
        <v>13</v>
      </c>
      <c r="I482" s="11" t="n">
        <v>7</v>
      </c>
      <c r="J482" s="11" t="n">
        <v>2</v>
      </c>
      <c r="K482" s="11" t="n">
        <v>22</v>
      </c>
      <c r="L482" s="11" t="n">
        <f aca="false">+D482-H482</f>
        <v>8</v>
      </c>
      <c r="M482" s="11" t="n">
        <f aca="false">+E482-I482</f>
        <v>2</v>
      </c>
      <c r="N482" s="11" t="n">
        <f aca="false">+F482-J482</f>
        <v>0</v>
      </c>
      <c r="O482" s="11" t="n">
        <f aca="false">+G482-K482</f>
        <v>10</v>
      </c>
      <c r="P482" s="40" t="n">
        <f aca="false">+O482/G482</f>
        <v>0.3125</v>
      </c>
      <c r="Q482" s="0"/>
    </row>
    <row r="483" customFormat="false" ht="12.8" hidden="false" customHeight="true" outlineLevel="0" collapsed="false">
      <c r="A483" s="11" t="n">
        <v>2025</v>
      </c>
      <c r="B483" s="11" t="s">
        <v>243</v>
      </c>
      <c r="C483" s="11" t="s">
        <v>244</v>
      </c>
      <c r="D483" s="11" t="n">
        <v>11</v>
      </c>
      <c r="E483" s="11" t="n">
        <v>18</v>
      </c>
      <c r="F483" s="11" t="n">
        <v>3</v>
      </c>
      <c r="G483" s="11" t="n">
        <v>32</v>
      </c>
      <c r="H483" s="11" t="n">
        <v>0</v>
      </c>
      <c r="I483" s="11" t="n">
        <v>4</v>
      </c>
      <c r="J483" s="11" t="n">
        <v>0</v>
      </c>
      <c r="K483" s="11" t="n">
        <v>4</v>
      </c>
      <c r="L483" s="11" t="n">
        <f aca="false">+D483-H483</f>
        <v>11</v>
      </c>
      <c r="M483" s="11" t="n">
        <f aca="false">+E483-I483</f>
        <v>14</v>
      </c>
      <c r="N483" s="11" t="n">
        <f aca="false">+F483-J483</f>
        <v>3</v>
      </c>
      <c r="O483" s="11" t="n">
        <f aca="false">+G483-K483</f>
        <v>28</v>
      </c>
      <c r="P483" s="40" t="n">
        <f aca="false">+O483/G483</f>
        <v>0.875</v>
      </c>
      <c r="Q483" s="0"/>
    </row>
    <row r="484" customFormat="false" ht="12.8" hidden="false" customHeight="true" outlineLevel="0" collapsed="false">
      <c r="A484" s="11" t="n">
        <v>2025</v>
      </c>
      <c r="B484" s="11" t="s">
        <v>296</v>
      </c>
      <c r="C484" s="11" t="s">
        <v>297</v>
      </c>
      <c r="D484" s="11" t="n">
        <v>13</v>
      </c>
      <c r="E484" s="11" t="n">
        <v>14</v>
      </c>
      <c r="F484" s="11" t="n">
        <v>4</v>
      </c>
      <c r="G484" s="11" t="n">
        <v>31</v>
      </c>
      <c r="H484" s="11" t="n">
        <v>2</v>
      </c>
      <c r="I484" s="11" t="n">
        <v>2</v>
      </c>
      <c r="J484" s="11" t="n">
        <v>0</v>
      </c>
      <c r="K484" s="11" t="n">
        <v>4</v>
      </c>
      <c r="L484" s="11" t="n">
        <f aca="false">+D484-H484</f>
        <v>11</v>
      </c>
      <c r="M484" s="11" t="n">
        <f aca="false">+E484-I484</f>
        <v>12</v>
      </c>
      <c r="N484" s="11" t="n">
        <f aca="false">+F484-J484</f>
        <v>4</v>
      </c>
      <c r="O484" s="11" t="n">
        <f aca="false">+G484-K484</f>
        <v>27</v>
      </c>
      <c r="P484" s="40" t="n">
        <f aca="false">+O484/G484</f>
        <v>0.870967741935484</v>
      </c>
      <c r="Q484" s="0"/>
    </row>
    <row r="485" customFormat="false" ht="12.8" hidden="false" customHeight="true" outlineLevel="0" collapsed="false">
      <c r="A485" s="11" t="n">
        <v>2025</v>
      </c>
      <c r="B485" s="11" t="s">
        <v>283</v>
      </c>
      <c r="C485" s="11" t="s">
        <v>284</v>
      </c>
      <c r="D485" s="11" t="n">
        <v>14</v>
      </c>
      <c r="E485" s="11" t="n">
        <v>14</v>
      </c>
      <c r="F485" s="11" t="n">
        <v>3</v>
      </c>
      <c r="G485" s="11" t="n">
        <v>31</v>
      </c>
      <c r="H485" s="11" t="n">
        <v>4</v>
      </c>
      <c r="I485" s="11" t="n">
        <v>3</v>
      </c>
      <c r="J485" s="11" t="n">
        <v>0</v>
      </c>
      <c r="K485" s="11" t="n">
        <v>7</v>
      </c>
      <c r="L485" s="11" t="n">
        <f aca="false">+D485-H485</f>
        <v>10</v>
      </c>
      <c r="M485" s="11" t="n">
        <f aca="false">+E485-I485</f>
        <v>11</v>
      </c>
      <c r="N485" s="11" t="n">
        <f aca="false">+F485-J485</f>
        <v>3</v>
      </c>
      <c r="O485" s="11" t="n">
        <f aca="false">+G485-K485</f>
        <v>24</v>
      </c>
      <c r="P485" s="40" t="n">
        <f aca="false">+O485/G485</f>
        <v>0.774193548387097</v>
      </c>
      <c r="Q485" s="0"/>
    </row>
    <row r="486" customFormat="false" ht="12.8" hidden="false" customHeight="true" outlineLevel="0" collapsed="false">
      <c r="A486" s="11" t="n">
        <v>2025</v>
      </c>
      <c r="B486" s="11" t="s">
        <v>384</v>
      </c>
      <c r="C486" s="11" t="s">
        <v>385</v>
      </c>
      <c r="D486" s="11" t="n">
        <v>13</v>
      </c>
      <c r="E486" s="11" t="n">
        <v>13</v>
      </c>
      <c r="F486" s="11" t="n">
        <v>3</v>
      </c>
      <c r="G486" s="11" t="n">
        <v>29</v>
      </c>
      <c r="H486" s="11" t="n">
        <v>8</v>
      </c>
      <c r="I486" s="11" t="n">
        <v>13</v>
      </c>
      <c r="J486" s="11" t="n">
        <v>3</v>
      </c>
      <c r="K486" s="11" t="n">
        <v>24</v>
      </c>
      <c r="L486" s="11" t="n">
        <f aca="false">+D486-H486</f>
        <v>5</v>
      </c>
      <c r="M486" s="11" t="n">
        <f aca="false">+E486-I486</f>
        <v>0</v>
      </c>
      <c r="N486" s="11" t="n">
        <f aca="false">+F486-J486</f>
        <v>0</v>
      </c>
      <c r="O486" s="11" t="n">
        <f aca="false">+G486-K486</f>
        <v>5</v>
      </c>
      <c r="P486" s="40" t="n">
        <f aca="false">+O486/G486</f>
        <v>0.172413793103448</v>
      </c>
      <c r="Q486" s="0"/>
    </row>
    <row r="487" customFormat="false" ht="12.8" hidden="false" customHeight="true" outlineLevel="0" collapsed="false">
      <c r="A487" s="11" t="n">
        <v>2025</v>
      </c>
      <c r="B487" s="11" t="s">
        <v>310</v>
      </c>
      <c r="C487" s="11" t="s">
        <v>311</v>
      </c>
      <c r="D487" s="11" t="n">
        <v>13</v>
      </c>
      <c r="E487" s="11" t="n">
        <v>15</v>
      </c>
      <c r="F487" s="11"/>
      <c r="G487" s="11" t="n">
        <v>28</v>
      </c>
      <c r="H487" s="11" t="n">
        <v>8</v>
      </c>
      <c r="I487" s="11" t="n">
        <v>10</v>
      </c>
      <c r="J487" s="11" t="n">
        <v>0</v>
      </c>
      <c r="K487" s="11" t="n">
        <v>18</v>
      </c>
      <c r="L487" s="11" t="n">
        <f aca="false">+D487-H487</f>
        <v>5</v>
      </c>
      <c r="M487" s="11" t="n">
        <f aca="false">+E487-I487</f>
        <v>5</v>
      </c>
      <c r="N487" s="11" t="n">
        <f aca="false">+F487-J487</f>
        <v>0</v>
      </c>
      <c r="O487" s="11" t="n">
        <f aca="false">+G487-K487</f>
        <v>10</v>
      </c>
      <c r="P487" s="40" t="n">
        <f aca="false">+O487/G487</f>
        <v>0.357142857142857</v>
      </c>
      <c r="Q487" s="0"/>
    </row>
    <row r="488" customFormat="false" ht="12.8" hidden="false" customHeight="true" outlineLevel="0" collapsed="false">
      <c r="A488" s="11" t="n">
        <v>2025</v>
      </c>
      <c r="B488" s="11" t="s">
        <v>291</v>
      </c>
      <c r="C488" s="11" t="s">
        <v>292</v>
      </c>
      <c r="D488" s="11" t="n">
        <v>8</v>
      </c>
      <c r="E488" s="11" t="n">
        <v>18</v>
      </c>
      <c r="F488" s="11"/>
      <c r="G488" s="11" t="n">
        <v>26</v>
      </c>
      <c r="H488" s="11" t="n">
        <v>8</v>
      </c>
      <c r="I488" s="11" t="n">
        <v>8</v>
      </c>
      <c r="J488" s="11"/>
      <c r="K488" s="11" t="n">
        <v>16</v>
      </c>
      <c r="L488" s="11" t="n">
        <f aca="false">+D488-H488</f>
        <v>0</v>
      </c>
      <c r="M488" s="11" t="n">
        <f aca="false">+E488-I488</f>
        <v>10</v>
      </c>
      <c r="N488" s="11" t="n">
        <f aca="false">+F488-J488</f>
        <v>0</v>
      </c>
      <c r="O488" s="11" t="n">
        <f aca="false">+G488-K488</f>
        <v>10</v>
      </c>
      <c r="P488" s="40" t="n">
        <f aca="false">+O488/G488</f>
        <v>0.384615384615385</v>
      </c>
      <c r="Q488" s="0"/>
    </row>
    <row r="489" customFormat="false" ht="12.8" hidden="false" customHeight="true" outlineLevel="0" collapsed="false">
      <c r="A489" s="11" t="n">
        <v>2025</v>
      </c>
      <c r="B489" s="11" t="s">
        <v>324</v>
      </c>
      <c r="C489" s="11" t="s">
        <v>325</v>
      </c>
      <c r="D489" s="11" t="n">
        <v>13</v>
      </c>
      <c r="E489" s="11" t="n">
        <v>11</v>
      </c>
      <c r="F489" s="11" t="n">
        <v>1</v>
      </c>
      <c r="G489" s="11" t="n">
        <v>25</v>
      </c>
      <c r="H489" s="11" t="n">
        <v>10</v>
      </c>
      <c r="I489" s="11" t="n">
        <v>6</v>
      </c>
      <c r="J489" s="11" t="n">
        <v>1</v>
      </c>
      <c r="K489" s="11" t="n">
        <v>17</v>
      </c>
      <c r="L489" s="11" t="n">
        <f aca="false">+D489-H489</f>
        <v>3</v>
      </c>
      <c r="M489" s="11" t="n">
        <f aca="false">+E489-I489</f>
        <v>5</v>
      </c>
      <c r="N489" s="11" t="n">
        <f aca="false">+F489-J489</f>
        <v>0</v>
      </c>
      <c r="O489" s="11" t="n">
        <f aca="false">+G489-K489</f>
        <v>8</v>
      </c>
      <c r="P489" s="40" t="n">
        <f aca="false">+O489/G489</f>
        <v>0.32</v>
      </c>
      <c r="Q489" s="0"/>
    </row>
    <row r="490" customFormat="false" ht="12.8" hidden="false" customHeight="true" outlineLevel="0" collapsed="false">
      <c r="A490" s="11" t="n">
        <v>2025</v>
      </c>
      <c r="B490" s="11" t="s">
        <v>308</v>
      </c>
      <c r="C490" s="11" t="s">
        <v>309</v>
      </c>
      <c r="D490" s="11" t="n">
        <v>21</v>
      </c>
      <c r="E490" s="11" t="n">
        <v>4</v>
      </c>
      <c r="F490" s="11"/>
      <c r="G490" s="11" t="n">
        <v>25</v>
      </c>
      <c r="H490" s="11" t="n">
        <v>1</v>
      </c>
      <c r="I490" s="11" t="n">
        <v>2</v>
      </c>
      <c r="J490" s="11" t="n">
        <v>0</v>
      </c>
      <c r="K490" s="11" t="n">
        <v>3</v>
      </c>
      <c r="L490" s="11" t="n">
        <f aca="false">+D490-H490</f>
        <v>20</v>
      </c>
      <c r="M490" s="11" t="n">
        <f aca="false">+E490-I490</f>
        <v>2</v>
      </c>
      <c r="N490" s="11" t="n">
        <f aca="false">+F490-J490</f>
        <v>0</v>
      </c>
      <c r="O490" s="11" t="n">
        <f aca="false">+G490-K490</f>
        <v>22</v>
      </c>
      <c r="P490" s="40" t="n">
        <f aca="false">+O490/G490</f>
        <v>0.88</v>
      </c>
      <c r="Q490" s="0"/>
    </row>
    <row r="491" customFormat="false" ht="12.8" hidden="false" customHeight="true" outlineLevel="0" collapsed="false">
      <c r="A491" s="11" t="n">
        <v>2025</v>
      </c>
      <c r="B491" s="11" t="s">
        <v>330</v>
      </c>
      <c r="C491" s="11" t="s">
        <v>331</v>
      </c>
      <c r="D491" s="11" t="n">
        <v>12</v>
      </c>
      <c r="E491" s="11" t="n">
        <v>10</v>
      </c>
      <c r="F491" s="11" t="n">
        <v>1</v>
      </c>
      <c r="G491" s="11" t="n">
        <v>23</v>
      </c>
      <c r="H491" s="11"/>
      <c r="I491" s="11"/>
      <c r="J491" s="11"/>
      <c r="K491" s="11"/>
      <c r="L491" s="11" t="n">
        <f aca="false">+D491-H491</f>
        <v>12</v>
      </c>
      <c r="M491" s="11" t="n">
        <f aca="false">+E491-I491</f>
        <v>10</v>
      </c>
      <c r="N491" s="11" t="n">
        <f aca="false">+F491-J491</f>
        <v>1</v>
      </c>
      <c r="O491" s="11" t="n">
        <f aca="false">+G491-K491</f>
        <v>23</v>
      </c>
      <c r="P491" s="40" t="n">
        <f aca="false">+O491/G491</f>
        <v>1</v>
      </c>
      <c r="Q491" s="0"/>
    </row>
    <row r="492" customFormat="false" ht="12.8" hidden="false" customHeight="true" outlineLevel="0" collapsed="false">
      <c r="A492" s="11" t="n">
        <v>2025</v>
      </c>
      <c r="B492" s="11" t="s">
        <v>326</v>
      </c>
      <c r="C492" s="11" t="s">
        <v>327</v>
      </c>
      <c r="D492" s="11" t="n">
        <v>9</v>
      </c>
      <c r="E492" s="11" t="n">
        <v>10</v>
      </c>
      <c r="F492" s="11" t="n">
        <v>3</v>
      </c>
      <c r="G492" s="11" t="n">
        <v>22</v>
      </c>
      <c r="H492" s="11" t="n">
        <v>2</v>
      </c>
      <c r="I492" s="11" t="n">
        <v>4</v>
      </c>
      <c r="J492" s="11" t="n">
        <v>0</v>
      </c>
      <c r="K492" s="11" t="n">
        <v>6</v>
      </c>
      <c r="L492" s="11" t="n">
        <f aca="false">+D492-H492</f>
        <v>7</v>
      </c>
      <c r="M492" s="11" t="n">
        <f aca="false">+E492-I492</f>
        <v>6</v>
      </c>
      <c r="N492" s="11" t="n">
        <f aca="false">+F492-J492</f>
        <v>3</v>
      </c>
      <c r="O492" s="11" t="n">
        <f aca="false">+G492-K492</f>
        <v>16</v>
      </c>
      <c r="P492" s="40" t="n">
        <f aca="false">+O492/G492</f>
        <v>0.727272727272727</v>
      </c>
      <c r="Q492" s="0"/>
    </row>
    <row r="493" customFormat="false" ht="12.8" hidden="false" customHeight="true" outlineLevel="0" collapsed="false">
      <c r="A493" s="11" t="n">
        <v>2025</v>
      </c>
      <c r="B493" s="11" t="s">
        <v>322</v>
      </c>
      <c r="C493" s="11" t="s">
        <v>323</v>
      </c>
      <c r="D493" s="11" t="n">
        <v>17</v>
      </c>
      <c r="E493" s="11" t="n">
        <v>4</v>
      </c>
      <c r="F493" s="11"/>
      <c r="G493" s="11" t="n">
        <v>21</v>
      </c>
      <c r="H493" s="11" t="n">
        <v>2</v>
      </c>
      <c r="I493" s="11" t="n">
        <v>2</v>
      </c>
      <c r="J493" s="11" t="n">
        <v>0</v>
      </c>
      <c r="K493" s="11" t="n">
        <v>4</v>
      </c>
      <c r="L493" s="11" t="n">
        <f aca="false">+D493-H493</f>
        <v>15</v>
      </c>
      <c r="M493" s="11" t="n">
        <f aca="false">+E493-I493</f>
        <v>2</v>
      </c>
      <c r="N493" s="11" t="n">
        <f aca="false">+F493-J493</f>
        <v>0</v>
      </c>
      <c r="O493" s="11" t="n">
        <f aca="false">+G493-K493</f>
        <v>17</v>
      </c>
      <c r="P493" s="40" t="n">
        <f aca="false">+O493/G493</f>
        <v>0.80952380952381</v>
      </c>
      <c r="Q493" s="0"/>
    </row>
    <row r="494" customFormat="false" ht="12.8" hidden="false" customHeight="true" outlineLevel="0" collapsed="false">
      <c r="A494" s="11" t="n">
        <v>2025</v>
      </c>
      <c r="B494" s="11" t="s">
        <v>346</v>
      </c>
      <c r="C494" s="11" t="s">
        <v>347</v>
      </c>
      <c r="D494" s="11" t="n">
        <v>19</v>
      </c>
      <c r="E494" s="11" t="n">
        <v>1</v>
      </c>
      <c r="F494" s="11" t="n">
        <v>1</v>
      </c>
      <c r="G494" s="11" t="n">
        <v>21</v>
      </c>
      <c r="H494" s="11" t="n">
        <v>3</v>
      </c>
      <c r="I494" s="11" t="n">
        <v>1</v>
      </c>
      <c r="J494" s="11" t="n">
        <v>0</v>
      </c>
      <c r="K494" s="11" t="n">
        <v>4</v>
      </c>
      <c r="L494" s="11" t="n">
        <f aca="false">+D494-H494</f>
        <v>16</v>
      </c>
      <c r="M494" s="11" t="n">
        <f aca="false">+E494-I494</f>
        <v>0</v>
      </c>
      <c r="N494" s="11" t="n">
        <f aca="false">+F494-J494</f>
        <v>1</v>
      </c>
      <c r="O494" s="11" t="n">
        <f aca="false">+G494-K494</f>
        <v>17</v>
      </c>
      <c r="P494" s="40" t="n">
        <f aca="false">+O494/G494</f>
        <v>0.80952380952381</v>
      </c>
      <c r="Q494" s="0"/>
    </row>
    <row r="495" customFormat="false" ht="12.8" hidden="false" customHeight="true" outlineLevel="0" collapsed="false">
      <c r="A495" s="11" t="n">
        <v>2025</v>
      </c>
      <c r="B495" s="11" t="s">
        <v>306</v>
      </c>
      <c r="C495" s="11" t="s">
        <v>307</v>
      </c>
      <c r="D495" s="11" t="n">
        <v>10</v>
      </c>
      <c r="E495" s="11" t="n">
        <v>10</v>
      </c>
      <c r="F495" s="11"/>
      <c r="G495" s="11" t="n">
        <v>20</v>
      </c>
      <c r="H495" s="11" t="n">
        <v>3</v>
      </c>
      <c r="I495" s="11" t="n">
        <v>3</v>
      </c>
      <c r="J495" s="11" t="n">
        <v>0</v>
      </c>
      <c r="K495" s="11" t="n">
        <v>6</v>
      </c>
      <c r="L495" s="11" t="n">
        <f aca="false">+D495-H495</f>
        <v>7</v>
      </c>
      <c r="M495" s="11" t="n">
        <f aca="false">+E495-I495</f>
        <v>7</v>
      </c>
      <c r="N495" s="11" t="n">
        <f aca="false">+F495-J495</f>
        <v>0</v>
      </c>
      <c r="O495" s="11" t="n">
        <f aca="false">+G495-K495</f>
        <v>14</v>
      </c>
      <c r="P495" s="40" t="n">
        <f aca="false">+O495/G495</f>
        <v>0.7</v>
      </c>
      <c r="Q495" s="0"/>
    </row>
    <row r="496" customFormat="false" ht="12.8" hidden="false" customHeight="true" outlineLevel="0" collapsed="false">
      <c r="A496" s="11" t="n">
        <v>2025</v>
      </c>
      <c r="B496" s="11" t="s">
        <v>344</v>
      </c>
      <c r="C496" s="11" t="s">
        <v>345</v>
      </c>
      <c r="D496" s="11" t="n">
        <v>5</v>
      </c>
      <c r="E496" s="11" t="n">
        <v>11</v>
      </c>
      <c r="F496" s="11" t="n">
        <v>3</v>
      </c>
      <c r="G496" s="11" t="n">
        <v>19</v>
      </c>
      <c r="H496" s="11" t="n">
        <v>3</v>
      </c>
      <c r="I496" s="11" t="n">
        <v>6</v>
      </c>
      <c r="J496" s="11" t="n">
        <v>3</v>
      </c>
      <c r="K496" s="11" t="n">
        <v>12</v>
      </c>
      <c r="L496" s="11" t="n">
        <f aca="false">+D496-H496</f>
        <v>2</v>
      </c>
      <c r="M496" s="11" t="n">
        <f aca="false">+E496-I496</f>
        <v>5</v>
      </c>
      <c r="N496" s="11" t="n">
        <f aca="false">+F496-J496</f>
        <v>0</v>
      </c>
      <c r="O496" s="11" t="n">
        <f aca="false">+G496-K496</f>
        <v>7</v>
      </c>
      <c r="P496" s="40" t="n">
        <f aca="false">+O496/G496</f>
        <v>0.368421052631579</v>
      </c>
      <c r="Q496" s="0"/>
    </row>
    <row r="497" customFormat="false" ht="12.8" hidden="false" customHeight="true" outlineLevel="0" collapsed="false">
      <c r="A497" s="11" t="n">
        <v>2025</v>
      </c>
      <c r="B497" s="11" t="s">
        <v>300</v>
      </c>
      <c r="C497" s="11" t="s">
        <v>301</v>
      </c>
      <c r="D497" s="11" t="n">
        <v>8</v>
      </c>
      <c r="E497" s="11" t="n">
        <v>6</v>
      </c>
      <c r="F497" s="11"/>
      <c r="G497" s="11" t="n">
        <v>14</v>
      </c>
      <c r="H497" s="11"/>
      <c r="I497" s="11"/>
      <c r="J497" s="11"/>
      <c r="K497" s="11"/>
      <c r="L497" s="11" t="n">
        <f aca="false">+D497-H497</f>
        <v>8</v>
      </c>
      <c r="M497" s="11" t="n">
        <f aca="false">+E497-I497</f>
        <v>6</v>
      </c>
      <c r="N497" s="11" t="n">
        <f aca="false">+F497-J497</f>
        <v>0</v>
      </c>
      <c r="O497" s="11" t="n">
        <f aca="false">+G497-K497</f>
        <v>14</v>
      </c>
      <c r="P497" s="40" t="n">
        <f aca="false">+O497/G497</f>
        <v>1</v>
      </c>
      <c r="Q497" s="0"/>
    </row>
    <row r="498" customFormat="false" ht="12.8" hidden="false" customHeight="true" outlineLevel="0" collapsed="false">
      <c r="A498" s="11" t="n">
        <v>2025</v>
      </c>
      <c r="B498" s="11" t="s">
        <v>352</v>
      </c>
      <c r="C498" s="11" t="s">
        <v>353</v>
      </c>
      <c r="D498" s="11" t="n">
        <v>12</v>
      </c>
      <c r="E498" s="11" t="n">
        <v>1</v>
      </c>
      <c r="F498" s="11"/>
      <c r="G498" s="11" t="n">
        <v>13</v>
      </c>
      <c r="H498" s="11" t="n">
        <v>4</v>
      </c>
      <c r="I498" s="11" t="n">
        <v>1</v>
      </c>
      <c r="J498" s="11" t="n">
        <v>0</v>
      </c>
      <c r="K498" s="11" t="n">
        <v>5</v>
      </c>
      <c r="L498" s="11" t="n">
        <f aca="false">+D498-H498</f>
        <v>8</v>
      </c>
      <c r="M498" s="11" t="n">
        <f aca="false">+E498-I498</f>
        <v>0</v>
      </c>
      <c r="N498" s="11" t="n">
        <f aca="false">+F498-J498</f>
        <v>0</v>
      </c>
      <c r="O498" s="11" t="n">
        <f aca="false">+G498-K498</f>
        <v>8</v>
      </c>
      <c r="P498" s="40" t="n">
        <f aca="false">+O498/G498</f>
        <v>0.615384615384615</v>
      </c>
      <c r="Q498" s="0"/>
    </row>
    <row r="499" customFormat="false" ht="12.8" hidden="false" customHeight="true" outlineLevel="0" collapsed="false">
      <c r="A499" s="11" t="n">
        <v>2025</v>
      </c>
      <c r="B499" s="11" t="s">
        <v>298</v>
      </c>
      <c r="C499" s="11" t="s">
        <v>299</v>
      </c>
      <c r="D499" s="11" t="n">
        <v>9</v>
      </c>
      <c r="E499" s="11" t="n">
        <v>2</v>
      </c>
      <c r="F499" s="11" t="n">
        <v>1</v>
      </c>
      <c r="G499" s="11" t="n">
        <v>12</v>
      </c>
      <c r="H499" s="11" t="n">
        <v>7</v>
      </c>
      <c r="I499" s="11" t="n">
        <v>2</v>
      </c>
      <c r="J499" s="11" t="n">
        <v>1</v>
      </c>
      <c r="K499" s="11" t="n">
        <v>10</v>
      </c>
      <c r="L499" s="11" t="n">
        <f aca="false">+D499-H499</f>
        <v>2</v>
      </c>
      <c r="M499" s="11" t="n">
        <f aca="false">+E499-I499</f>
        <v>0</v>
      </c>
      <c r="N499" s="11" t="n">
        <f aca="false">+F499-J499</f>
        <v>0</v>
      </c>
      <c r="O499" s="11" t="n">
        <f aca="false">+G499-K499</f>
        <v>2</v>
      </c>
      <c r="P499" s="40" t="n">
        <f aca="false">+O499/G499</f>
        <v>0.166666666666667</v>
      </c>
      <c r="Q499" s="0"/>
    </row>
    <row r="500" customFormat="false" ht="12.8" hidden="false" customHeight="true" outlineLevel="0" collapsed="false">
      <c r="A500" s="11" t="n">
        <v>2025</v>
      </c>
      <c r="B500" s="11" t="s">
        <v>336</v>
      </c>
      <c r="C500" s="11" t="s">
        <v>337</v>
      </c>
      <c r="D500" s="11" t="n">
        <v>11</v>
      </c>
      <c r="E500" s="11"/>
      <c r="F500" s="11" t="n">
        <v>1</v>
      </c>
      <c r="G500" s="11" t="n">
        <v>12</v>
      </c>
      <c r="H500" s="11" t="n">
        <v>2</v>
      </c>
      <c r="I500" s="11"/>
      <c r="J500" s="11" t="n">
        <v>1</v>
      </c>
      <c r="K500" s="11" t="n">
        <v>3</v>
      </c>
      <c r="L500" s="11" t="n">
        <f aca="false">+D500-H500</f>
        <v>9</v>
      </c>
      <c r="M500" s="11" t="n">
        <f aca="false">+E500-I500</f>
        <v>0</v>
      </c>
      <c r="N500" s="11" t="n">
        <f aca="false">+F500-J500</f>
        <v>0</v>
      </c>
      <c r="O500" s="11" t="n">
        <f aca="false">+G500-K500</f>
        <v>9</v>
      </c>
      <c r="P500" s="40" t="n">
        <f aca="false">+O500/G500</f>
        <v>0.75</v>
      </c>
      <c r="Q500" s="0"/>
    </row>
    <row r="501" customFormat="false" ht="12.8" hidden="false" customHeight="true" outlineLevel="0" collapsed="false">
      <c r="A501" s="11" t="n">
        <v>2025</v>
      </c>
      <c r="B501" s="11" t="s">
        <v>334</v>
      </c>
      <c r="C501" s="11" t="s">
        <v>335</v>
      </c>
      <c r="D501" s="11" t="n">
        <v>9</v>
      </c>
      <c r="E501" s="11" t="n">
        <v>1</v>
      </c>
      <c r="F501" s="11" t="n">
        <v>2</v>
      </c>
      <c r="G501" s="11" t="n">
        <v>12</v>
      </c>
      <c r="H501" s="11" t="n">
        <v>4</v>
      </c>
      <c r="I501" s="11" t="n">
        <v>1</v>
      </c>
      <c r="J501" s="11" t="n">
        <v>2</v>
      </c>
      <c r="K501" s="11" t="n">
        <v>7</v>
      </c>
      <c r="L501" s="11" t="n">
        <f aca="false">+D501-H501</f>
        <v>5</v>
      </c>
      <c r="M501" s="11" t="n">
        <f aca="false">+E501-I501</f>
        <v>0</v>
      </c>
      <c r="N501" s="11" t="n">
        <f aca="false">+F501-J501</f>
        <v>0</v>
      </c>
      <c r="O501" s="11" t="n">
        <f aca="false">+G501-K501</f>
        <v>5</v>
      </c>
      <c r="P501" s="40" t="n">
        <f aca="false">+O501/G501</f>
        <v>0.416666666666667</v>
      </c>
      <c r="Q501" s="0"/>
    </row>
    <row r="502" customFormat="false" ht="12.8" hidden="false" customHeight="true" outlineLevel="0" collapsed="false">
      <c r="A502" s="11" t="n">
        <v>2025</v>
      </c>
      <c r="B502" s="11" t="s">
        <v>358</v>
      </c>
      <c r="C502" s="11" t="s">
        <v>359</v>
      </c>
      <c r="D502" s="11" t="n">
        <v>5</v>
      </c>
      <c r="E502" s="11" t="n">
        <v>5</v>
      </c>
      <c r="F502" s="11" t="n">
        <v>1</v>
      </c>
      <c r="G502" s="11" t="n">
        <v>11</v>
      </c>
      <c r="H502" s="11" t="n">
        <v>2</v>
      </c>
      <c r="I502" s="11" t="n">
        <v>4</v>
      </c>
      <c r="J502" s="11" t="n">
        <v>1</v>
      </c>
      <c r="K502" s="11" t="n">
        <v>7</v>
      </c>
      <c r="L502" s="11" t="n">
        <f aca="false">+D502-H502</f>
        <v>3</v>
      </c>
      <c r="M502" s="11" t="n">
        <f aca="false">+E502-I502</f>
        <v>1</v>
      </c>
      <c r="N502" s="11" t="n">
        <f aca="false">+F502-J502</f>
        <v>0</v>
      </c>
      <c r="O502" s="11" t="n">
        <f aca="false">+G502-K502</f>
        <v>4</v>
      </c>
      <c r="P502" s="40" t="n">
        <f aca="false">+O502/G502</f>
        <v>0.363636363636364</v>
      </c>
      <c r="Q502" s="0"/>
    </row>
    <row r="503" customFormat="false" ht="12.8" hidden="false" customHeight="true" outlineLevel="0" collapsed="false">
      <c r="A503" s="11" t="n">
        <v>2025</v>
      </c>
      <c r="B503" s="11" t="s">
        <v>304</v>
      </c>
      <c r="C503" s="11" t="s">
        <v>305</v>
      </c>
      <c r="D503" s="11" t="n">
        <v>5</v>
      </c>
      <c r="E503" s="11" t="n">
        <v>6</v>
      </c>
      <c r="F503" s="11"/>
      <c r="G503" s="11" t="n">
        <v>11</v>
      </c>
      <c r="H503" s="11"/>
      <c r="I503" s="11"/>
      <c r="J503" s="11"/>
      <c r="K503" s="11"/>
      <c r="L503" s="11" t="n">
        <f aca="false">+D503-H503</f>
        <v>5</v>
      </c>
      <c r="M503" s="11" t="n">
        <f aca="false">+E503-I503</f>
        <v>6</v>
      </c>
      <c r="N503" s="11" t="n">
        <f aca="false">+F503-J503</f>
        <v>0</v>
      </c>
      <c r="O503" s="11" t="n">
        <f aca="false">+G503-K503</f>
        <v>11</v>
      </c>
      <c r="P503" s="40" t="n">
        <f aca="false">+O503/G503</f>
        <v>1</v>
      </c>
      <c r="Q503" s="0"/>
    </row>
    <row r="504" customFormat="false" ht="12.8" hidden="false" customHeight="true" outlineLevel="0" collapsed="false">
      <c r="A504" s="11" t="n">
        <v>2025</v>
      </c>
      <c r="B504" s="11" t="s">
        <v>364</v>
      </c>
      <c r="C504" s="11" t="s">
        <v>365</v>
      </c>
      <c r="D504" s="11" t="n">
        <v>8</v>
      </c>
      <c r="E504" s="11" t="n">
        <v>3</v>
      </c>
      <c r="F504" s="11"/>
      <c r="G504" s="11" t="n">
        <v>11</v>
      </c>
      <c r="H504" s="11" t="n">
        <v>0</v>
      </c>
      <c r="I504" s="11" t="n">
        <v>1</v>
      </c>
      <c r="J504" s="11" t="n">
        <v>0</v>
      </c>
      <c r="K504" s="11" t="n">
        <v>1</v>
      </c>
      <c r="L504" s="11" t="n">
        <f aca="false">+D504-H504</f>
        <v>8</v>
      </c>
      <c r="M504" s="11" t="n">
        <f aca="false">+E504-I504</f>
        <v>2</v>
      </c>
      <c r="N504" s="11" t="n">
        <f aca="false">+F504-J504</f>
        <v>0</v>
      </c>
      <c r="O504" s="11" t="n">
        <f aca="false">+G504-K504</f>
        <v>10</v>
      </c>
      <c r="P504" s="40" t="n">
        <f aca="false">+O504/G504</f>
        <v>0.909090909090909</v>
      </c>
      <c r="Q504" s="0"/>
    </row>
    <row r="505" customFormat="false" ht="12.8" hidden="false" customHeight="true" outlineLevel="0" collapsed="false">
      <c r="A505" s="11" t="n">
        <v>2025</v>
      </c>
      <c r="B505" s="11" t="s">
        <v>314</v>
      </c>
      <c r="C505" s="11" t="s">
        <v>315</v>
      </c>
      <c r="D505" s="11" t="n">
        <v>4</v>
      </c>
      <c r="E505" s="11" t="n">
        <v>4</v>
      </c>
      <c r="F505" s="11"/>
      <c r="G505" s="11" t="n">
        <v>8</v>
      </c>
      <c r="H505" s="11" t="n">
        <v>2</v>
      </c>
      <c r="I505" s="11" t="n">
        <v>0</v>
      </c>
      <c r="J505" s="11" t="n">
        <v>0</v>
      </c>
      <c r="K505" s="11" t="n">
        <v>2</v>
      </c>
      <c r="L505" s="11" t="n">
        <f aca="false">+D505-H505</f>
        <v>2</v>
      </c>
      <c r="M505" s="11" t="n">
        <f aca="false">+E505-I505</f>
        <v>4</v>
      </c>
      <c r="N505" s="11" t="n">
        <f aca="false">+F505-J505</f>
        <v>0</v>
      </c>
      <c r="O505" s="11" t="n">
        <f aca="false">+G505-K505</f>
        <v>6</v>
      </c>
      <c r="P505" s="40" t="n">
        <f aca="false">+O505/G505</f>
        <v>0.75</v>
      </c>
      <c r="Q505" s="0"/>
    </row>
    <row r="506" customFormat="false" ht="12.8" hidden="false" customHeight="true" outlineLevel="0" collapsed="false">
      <c r="A506" s="11" t="n">
        <v>2025</v>
      </c>
      <c r="B506" s="11" t="s">
        <v>350</v>
      </c>
      <c r="C506" s="11" t="s">
        <v>351</v>
      </c>
      <c r="D506" s="11" t="n">
        <v>6</v>
      </c>
      <c r="E506" s="11" t="n">
        <v>2</v>
      </c>
      <c r="F506" s="11"/>
      <c r="G506" s="11" t="n">
        <v>8</v>
      </c>
      <c r="H506" s="11"/>
      <c r="I506" s="11"/>
      <c r="J506" s="11"/>
      <c r="K506" s="11"/>
      <c r="L506" s="11" t="n">
        <f aca="false">+D506-H506</f>
        <v>6</v>
      </c>
      <c r="M506" s="11" t="n">
        <f aca="false">+E506-I506</f>
        <v>2</v>
      </c>
      <c r="N506" s="11" t="n">
        <f aca="false">+F506-J506</f>
        <v>0</v>
      </c>
      <c r="O506" s="11" t="n">
        <f aca="false">+G506-K506</f>
        <v>8</v>
      </c>
      <c r="P506" s="40" t="n">
        <f aca="false">+O506/G506</f>
        <v>1</v>
      </c>
      <c r="Q506" s="0"/>
    </row>
    <row r="507" customFormat="false" ht="12.8" hidden="false" customHeight="true" outlineLevel="0" collapsed="false">
      <c r="A507" s="11" t="n">
        <v>2025</v>
      </c>
      <c r="B507" s="11" t="s">
        <v>312</v>
      </c>
      <c r="C507" s="11" t="s">
        <v>313</v>
      </c>
      <c r="D507" s="11" t="n">
        <v>5</v>
      </c>
      <c r="E507" s="11" t="n">
        <v>3</v>
      </c>
      <c r="F507" s="11"/>
      <c r="G507" s="11" t="n">
        <v>8</v>
      </c>
      <c r="H507" s="11" t="n">
        <v>1</v>
      </c>
      <c r="I507" s="11" t="n">
        <v>0</v>
      </c>
      <c r="J507" s="11" t="n">
        <v>0</v>
      </c>
      <c r="K507" s="11" t="n">
        <v>1</v>
      </c>
      <c r="L507" s="11" t="n">
        <f aca="false">+D507-H507</f>
        <v>4</v>
      </c>
      <c r="M507" s="11" t="n">
        <f aca="false">+E507-I507</f>
        <v>3</v>
      </c>
      <c r="N507" s="11" t="n">
        <f aca="false">+F507-J507</f>
        <v>0</v>
      </c>
      <c r="O507" s="11" t="n">
        <f aca="false">+G507-K507</f>
        <v>7</v>
      </c>
      <c r="P507" s="40" t="n">
        <f aca="false">+O507/G507</f>
        <v>0.875</v>
      </c>
      <c r="Q507" s="0"/>
    </row>
    <row r="508" customFormat="false" ht="12.8" hidden="false" customHeight="true" outlineLevel="0" collapsed="false">
      <c r="A508" s="11" t="n">
        <v>2025</v>
      </c>
      <c r="B508" s="11" t="s">
        <v>382</v>
      </c>
      <c r="C508" s="11" t="s">
        <v>383</v>
      </c>
      <c r="D508" s="11" t="n">
        <v>7</v>
      </c>
      <c r="E508" s="11"/>
      <c r="F508" s="11"/>
      <c r="G508" s="11" t="n">
        <v>7</v>
      </c>
      <c r="H508" s="11" t="n">
        <v>1</v>
      </c>
      <c r="I508" s="11"/>
      <c r="J508" s="11" t="n">
        <v>0</v>
      </c>
      <c r="K508" s="11" t="n">
        <v>1</v>
      </c>
      <c r="L508" s="11" t="n">
        <f aca="false">+D508-H508</f>
        <v>6</v>
      </c>
      <c r="M508" s="11" t="n">
        <f aca="false">+E508-I508</f>
        <v>0</v>
      </c>
      <c r="N508" s="11" t="n">
        <f aca="false">+F508-J508</f>
        <v>0</v>
      </c>
      <c r="O508" s="11" t="n">
        <f aca="false">+G508-K508</f>
        <v>6</v>
      </c>
      <c r="P508" s="40" t="n">
        <f aca="false">+O508/G508</f>
        <v>0.857142857142857</v>
      </c>
      <c r="Q508" s="0"/>
    </row>
    <row r="509" customFormat="false" ht="12.8" hidden="false" customHeight="true" outlineLevel="0" collapsed="false">
      <c r="A509" s="11" t="n">
        <v>2025</v>
      </c>
      <c r="B509" s="11" t="s">
        <v>376</v>
      </c>
      <c r="C509" s="11" t="s">
        <v>377</v>
      </c>
      <c r="D509" s="11" t="n">
        <v>2</v>
      </c>
      <c r="E509" s="11" t="n">
        <v>3</v>
      </c>
      <c r="F509" s="11" t="n">
        <v>1</v>
      </c>
      <c r="G509" s="11" t="n">
        <v>6</v>
      </c>
      <c r="H509" s="11" t="n">
        <v>1</v>
      </c>
      <c r="I509" s="11" t="n">
        <v>1</v>
      </c>
      <c r="J509" s="11" t="n">
        <v>1</v>
      </c>
      <c r="K509" s="11" t="n">
        <v>3</v>
      </c>
      <c r="L509" s="11" t="n">
        <f aca="false">+D509-H509</f>
        <v>1</v>
      </c>
      <c r="M509" s="11" t="n">
        <f aca="false">+E509-I509</f>
        <v>2</v>
      </c>
      <c r="N509" s="11" t="n">
        <f aca="false">+F509-J509</f>
        <v>0</v>
      </c>
      <c r="O509" s="11" t="n">
        <f aca="false">+G509-K509</f>
        <v>3</v>
      </c>
      <c r="P509" s="40" t="n">
        <f aca="false">+O509/G509</f>
        <v>0.5</v>
      </c>
      <c r="Q509" s="0"/>
    </row>
    <row r="510" customFormat="false" ht="12.8" hidden="false" customHeight="true" outlineLevel="0" collapsed="false">
      <c r="A510" s="11" t="n">
        <v>2025</v>
      </c>
      <c r="B510" s="11" t="s">
        <v>433</v>
      </c>
      <c r="C510" s="11" t="s">
        <v>434</v>
      </c>
      <c r="D510" s="11" t="n">
        <v>3</v>
      </c>
      <c r="E510" s="11" t="n">
        <v>3</v>
      </c>
      <c r="F510" s="11"/>
      <c r="G510" s="11" t="n">
        <v>6</v>
      </c>
      <c r="H510" s="11"/>
      <c r="I510" s="11"/>
      <c r="J510" s="11"/>
      <c r="K510" s="11"/>
      <c r="L510" s="11" t="n">
        <f aca="false">+D510-H510</f>
        <v>3</v>
      </c>
      <c r="M510" s="11" t="n">
        <f aca="false">+E510-I510</f>
        <v>3</v>
      </c>
      <c r="N510" s="11" t="n">
        <f aca="false">+F510-J510</f>
        <v>0</v>
      </c>
      <c r="O510" s="11" t="n">
        <f aca="false">+G510-K510</f>
        <v>6</v>
      </c>
      <c r="P510" s="40" t="n">
        <f aca="false">+O510/G510</f>
        <v>1</v>
      </c>
      <c r="Q510" s="0"/>
    </row>
    <row r="511" customFormat="false" ht="12.8" hidden="false" customHeight="true" outlineLevel="0" collapsed="false">
      <c r="A511" s="11" t="n">
        <v>2025</v>
      </c>
      <c r="B511" s="11" t="s">
        <v>402</v>
      </c>
      <c r="C511" s="11" t="s">
        <v>403</v>
      </c>
      <c r="D511" s="11"/>
      <c r="E511" s="11" t="n">
        <v>3</v>
      </c>
      <c r="F511" s="11" t="n">
        <v>3</v>
      </c>
      <c r="G511" s="11" t="n">
        <v>6</v>
      </c>
      <c r="H511" s="11"/>
      <c r="I511" s="11"/>
      <c r="J511" s="11"/>
      <c r="K511" s="11"/>
      <c r="L511" s="11" t="n">
        <f aca="false">+D511-H511</f>
        <v>0</v>
      </c>
      <c r="M511" s="11" t="n">
        <f aca="false">+E511-I511</f>
        <v>3</v>
      </c>
      <c r="N511" s="11" t="n">
        <f aca="false">+F511-J511</f>
        <v>3</v>
      </c>
      <c r="O511" s="11" t="n">
        <f aca="false">+G511-K511</f>
        <v>6</v>
      </c>
      <c r="P511" s="40" t="n">
        <f aca="false">+O511/G511</f>
        <v>1</v>
      </c>
      <c r="Q511" s="0"/>
    </row>
    <row r="512" customFormat="false" ht="12.8" hidden="false" customHeight="true" outlineLevel="0" collapsed="false">
      <c r="A512" s="11" t="n">
        <v>2025</v>
      </c>
      <c r="B512" s="11" t="s">
        <v>464</v>
      </c>
      <c r="C512" s="11" t="s">
        <v>481</v>
      </c>
      <c r="D512" s="11" t="n">
        <v>6</v>
      </c>
      <c r="E512" s="11"/>
      <c r="F512" s="11"/>
      <c r="G512" s="11" t="n">
        <v>6</v>
      </c>
      <c r="H512" s="11" t="n">
        <v>1</v>
      </c>
      <c r="I512" s="11"/>
      <c r="J512" s="11" t="n">
        <v>0</v>
      </c>
      <c r="K512" s="11" t="n">
        <v>1</v>
      </c>
      <c r="L512" s="11" t="n">
        <f aca="false">+D512-H512</f>
        <v>5</v>
      </c>
      <c r="M512" s="11" t="n">
        <f aca="false">+E512-I512</f>
        <v>0</v>
      </c>
      <c r="N512" s="11" t="n">
        <f aca="false">+F512-J512</f>
        <v>0</v>
      </c>
      <c r="O512" s="11" t="n">
        <f aca="false">+G512-K512</f>
        <v>5</v>
      </c>
      <c r="P512" s="40" t="n">
        <f aca="false">+O512/G512</f>
        <v>0.833333333333333</v>
      </c>
      <c r="Q512" s="0"/>
    </row>
    <row r="513" customFormat="false" ht="12.8" hidden="false" customHeight="true" outlineLevel="0" collapsed="false">
      <c r="A513" s="11" t="n">
        <v>2025</v>
      </c>
      <c r="B513" s="11" t="s">
        <v>362</v>
      </c>
      <c r="C513" s="11" t="s">
        <v>363</v>
      </c>
      <c r="D513" s="11" t="n">
        <v>5</v>
      </c>
      <c r="E513" s="11"/>
      <c r="F513" s="11"/>
      <c r="G513" s="11" t="n">
        <v>5</v>
      </c>
      <c r="H513" s="11"/>
      <c r="I513" s="11"/>
      <c r="J513" s="11"/>
      <c r="K513" s="11"/>
      <c r="L513" s="11" t="n">
        <f aca="false">+D513-H513</f>
        <v>5</v>
      </c>
      <c r="M513" s="11" t="n">
        <f aca="false">+E513-I513</f>
        <v>0</v>
      </c>
      <c r="N513" s="11" t="n">
        <f aca="false">+F513-J513</f>
        <v>0</v>
      </c>
      <c r="O513" s="11" t="n">
        <f aca="false">+G513-K513</f>
        <v>5</v>
      </c>
      <c r="P513" s="40" t="n">
        <f aca="false">+O513/G513</f>
        <v>1</v>
      </c>
      <c r="Q513" s="0"/>
    </row>
    <row r="514" customFormat="false" ht="12.8" hidden="false" customHeight="true" outlineLevel="0" collapsed="false">
      <c r="A514" s="11" t="n">
        <v>2025</v>
      </c>
      <c r="B514" s="11" t="s">
        <v>340</v>
      </c>
      <c r="C514" s="11" t="s">
        <v>341</v>
      </c>
      <c r="D514" s="11" t="n">
        <v>5</v>
      </c>
      <c r="E514" s="11"/>
      <c r="F514" s="11"/>
      <c r="G514" s="11" t="n">
        <v>5</v>
      </c>
      <c r="H514" s="11"/>
      <c r="I514" s="11"/>
      <c r="J514" s="11"/>
      <c r="K514" s="11"/>
      <c r="L514" s="11" t="n">
        <f aca="false">+D514-H514</f>
        <v>5</v>
      </c>
      <c r="M514" s="11" t="n">
        <f aca="false">+E514-I514</f>
        <v>0</v>
      </c>
      <c r="N514" s="11" t="n">
        <f aca="false">+F514-J514</f>
        <v>0</v>
      </c>
      <c r="O514" s="11" t="n">
        <f aca="false">+G514-K514</f>
        <v>5</v>
      </c>
      <c r="P514" s="40" t="n">
        <f aca="false">+O514/G514</f>
        <v>1</v>
      </c>
      <c r="Q514" s="0"/>
    </row>
    <row r="515" customFormat="false" ht="12.8" hidden="false" customHeight="true" outlineLevel="0" collapsed="false">
      <c r="A515" s="11" t="n">
        <v>2025</v>
      </c>
      <c r="B515" s="11" t="s">
        <v>342</v>
      </c>
      <c r="C515" s="11" t="s">
        <v>343</v>
      </c>
      <c r="D515" s="11" t="n">
        <v>5</v>
      </c>
      <c r="E515" s="11"/>
      <c r="F515" s="11"/>
      <c r="G515" s="11" t="n">
        <v>5</v>
      </c>
      <c r="H515" s="11" t="n">
        <v>4</v>
      </c>
      <c r="I515" s="11"/>
      <c r="J515" s="11"/>
      <c r="K515" s="11" t="n">
        <v>4</v>
      </c>
      <c r="L515" s="11" t="n">
        <f aca="false">+D515-H515</f>
        <v>1</v>
      </c>
      <c r="M515" s="11" t="n">
        <f aca="false">+E515-I515</f>
        <v>0</v>
      </c>
      <c r="N515" s="11" t="n">
        <f aca="false">+F515-J515</f>
        <v>0</v>
      </c>
      <c r="O515" s="11" t="n">
        <f aca="false">+G515-K515</f>
        <v>1</v>
      </c>
      <c r="P515" s="40" t="n">
        <f aca="false">+O515/G515</f>
        <v>0.2</v>
      </c>
      <c r="Q515" s="0"/>
    </row>
    <row r="516" customFormat="false" ht="12.8" hidden="false" customHeight="true" outlineLevel="0" collapsed="false">
      <c r="A516" s="11" t="n">
        <v>2025</v>
      </c>
      <c r="B516" s="11" t="s">
        <v>370</v>
      </c>
      <c r="C516" s="11" t="s">
        <v>371</v>
      </c>
      <c r="D516" s="11" t="n">
        <v>1</v>
      </c>
      <c r="E516" s="11" t="n">
        <v>3</v>
      </c>
      <c r="F516" s="11"/>
      <c r="G516" s="11" t="n">
        <v>4</v>
      </c>
      <c r="H516" s="11"/>
      <c r="I516" s="11"/>
      <c r="J516" s="11"/>
      <c r="K516" s="11"/>
      <c r="L516" s="11" t="n">
        <f aca="false">+D516-H516</f>
        <v>1</v>
      </c>
      <c r="M516" s="11" t="n">
        <f aca="false">+E516-I516</f>
        <v>3</v>
      </c>
      <c r="N516" s="11" t="n">
        <f aca="false">+F516-J516</f>
        <v>0</v>
      </c>
      <c r="O516" s="11" t="n">
        <f aca="false">+G516-K516</f>
        <v>4</v>
      </c>
      <c r="P516" s="40" t="n">
        <f aca="false">+O516/G516</f>
        <v>1</v>
      </c>
      <c r="Q516" s="0"/>
    </row>
    <row r="517" customFormat="false" ht="12.8" hidden="false" customHeight="true" outlineLevel="0" collapsed="false">
      <c r="A517" s="11" t="n">
        <v>2025</v>
      </c>
      <c r="B517" s="11" t="s">
        <v>420</v>
      </c>
      <c r="C517" s="11" t="s">
        <v>421</v>
      </c>
      <c r="D517" s="11" t="n">
        <v>3</v>
      </c>
      <c r="E517" s="11"/>
      <c r="F517" s="11"/>
      <c r="G517" s="11" t="n">
        <v>3</v>
      </c>
      <c r="H517" s="11" t="n">
        <v>2</v>
      </c>
      <c r="I517" s="11"/>
      <c r="J517" s="11"/>
      <c r="K517" s="11" t="n">
        <v>2</v>
      </c>
      <c r="L517" s="11" t="n">
        <f aca="false">+D517-H517</f>
        <v>1</v>
      </c>
      <c r="M517" s="11" t="n">
        <f aca="false">+E517-I517</f>
        <v>0</v>
      </c>
      <c r="N517" s="11" t="n">
        <f aca="false">+F517-J517</f>
        <v>0</v>
      </c>
      <c r="O517" s="11" t="n">
        <f aca="false">+G517-K517</f>
        <v>1</v>
      </c>
      <c r="P517" s="40" t="n">
        <f aca="false">+O517/G517</f>
        <v>0.333333333333333</v>
      </c>
      <c r="Q517" s="0"/>
    </row>
    <row r="518" customFormat="false" ht="12.8" hidden="false" customHeight="true" outlineLevel="0" collapsed="false">
      <c r="A518" s="11" t="n">
        <v>2025</v>
      </c>
      <c r="B518" s="11" t="s">
        <v>372</v>
      </c>
      <c r="C518" s="11" t="s">
        <v>373</v>
      </c>
      <c r="D518" s="11" t="n">
        <v>1</v>
      </c>
      <c r="E518" s="11" t="n">
        <v>2</v>
      </c>
      <c r="F518" s="11"/>
      <c r="G518" s="11" t="n">
        <v>3</v>
      </c>
      <c r="H518" s="11"/>
      <c r="I518" s="11"/>
      <c r="J518" s="11"/>
      <c r="K518" s="11"/>
      <c r="L518" s="11" t="n">
        <f aca="false">+D518-H518</f>
        <v>1</v>
      </c>
      <c r="M518" s="11" t="n">
        <f aca="false">+E518-I518</f>
        <v>2</v>
      </c>
      <c r="N518" s="11" t="n">
        <f aca="false">+F518-J518</f>
        <v>0</v>
      </c>
      <c r="O518" s="11" t="n">
        <f aca="false">+G518-K518</f>
        <v>3</v>
      </c>
      <c r="P518" s="40" t="n">
        <f aca="false">+O518/G518</f>
        <v>1</v>
      </c>
      <c r="Q518" s="0"/>
    </row>
    <row r="519" customFormat="false" ht="12.8" hidden="false" customHeight="true" outlineLevel="0" collapsed="false">
      <c r="A519" s="11" t="n">
        <v>2025</v>
      </c>
      <c r="B519" s="11" t="s">
        <v>332</v>
      </c>
      <c r="C519" s="11" t="s">
        <v>333</v>
      </c>
      <c r="D519" s="11" t="n">
        <v>3</v>
      </c>
      <c r="E519" s="11"/>
      <c r="F519" s="11"/>
      <c r="G519" s="11" t="n">
        <v>3</v>
      </c>
      <c r="H519" s="11" t="n">
        <v>3</v>
      </c>
      <c r="I519" s="11"/>
      <c r="J519" s="11"/>
      <c r="K519" s="11" t="n">
        <v>3</v>
      </c>
      <c r="L519" s="11" t="n">
        <f aca="false">+D519-H519</f>
        <v>0</v>
      </c>
      <c r="M519" s="11" t="n">
        <f aca="false">+E519-I519</f>
        <v>0</v>
      </c>
      <c r="N519" s="11" t="n">
        <f aca="false">+F519-J519</f>
        <v>0</v>
      </c>
      <c r="O519" s="11" t="n">
        <f aca="false">+G519-K519</f>
        <v>0</v>
      </c>
      <c r="P519" s="40" t="n">
        <f aca="false">+O519/G519</f>
        <v>0</v>
      </c>
      <c r="Q519" s="0"/>
    </row>
    <row r="520" customFormat="false" ht="12.8" hidden="false" customHeight="true" outlineLevel="0" collapsed="false">
      <c r="A520" s="11" t="n">
        <v>2025</v>
      </c>
      <c r="B520" s="11" t="s">
        <v>394</v>
      </c>
      <c r="C520" s="11" t="s">
        <v>395</v>
      </c>
      <c r="D520" s="11" t="n">
        <v>2</v>
      </c>
      <c r="E520" s="11" t="n">
        <v>1</v>
      </c>
      <c r="F520" s="11"/>
      <c r="G520" s="11" t="n">
        <v>3</v>
      </c>
      <c r="H520" s="11"/>
      <c r="I520" s="11"/>
      <c r="J520" s="11"/>
      <c r="K520" s="11"/>
      <c r="L520" s="11" t="n">
        <f aca="false">+D520-H520</f>
        <v>2</v>
      </c>
      <c r="M520" s="11" t="n">
        <f aca="false">+E520-I520</f>
        <v>1</v>
      </c>
      <c r="N520" s="11" t="n">
        <f aca="false">+F520-J520</f>
        <v>0</v>
      </c>
      <c r="O520" s="11" t="n">
        <f aca="false">+G520-K520</f>
        <v>3</v>
      </c>
      <c r="P520" s="40" t="n">
        <f aca="false">+O520/G520</f>
        <v>1</v>
      </c>
      <c r="Q520" s="0"/>
    </row>
    <row r="521" customFormat="false" ht="12.8" hidden="false" customHeight="true" outlineLevel="0" collapsed="false">
      <c r="A521" s="11" t="n">
        <v>2025</v>
      </c>
      <c r="B521" s="11" t="s">
        <v>354</v>
      </c>
      <c r="C521" s="11" t="s">
        <v>355</v>
      </c>
      <c r="D521" s="11" t="n">
        <v>1</v>
      </c>
      <c r="E521" s="11" t="n">
        <v>1</v>
      </c>
      <c r="F521" s="11"/>
      <c r="G521" s="11" t="n">
        <v>2</v>
      </c>
      <c r="H521" s="11" t="n">
        <v>1</v>
      </c>
      <c r="I521" s="11" t="n">
        <v>0</v>
      </c>
      <c r="J521" s="11"/>
      <c r="K521" s="11" t="n">
        <v>1</v>
      </c>
      <c r="L521" s="11" t="n">
        <f aca="false">+D521-H521</f>
        <v>0</v>
      </c>
      <c r="M521" s="11" t="n">
        <f aca="false">+E521-I521</f>
        <v>1</v>
      </c>
      <c r="N521" s="11" t="n">
        <f aca="false">+F521-J521</f>
        <v>0</v>
      </c>
      <c r="O521" s="11" t="n">
        <f aca="false">+G521-K521</f>
        <v>1</v>
      </c>
      <c r="P521" s="40" t="n">
        <f aca="false">+O521/G521</f>
        <v>0.5</v>
      </c>
      <c r="Q521" s="0"/>
    </row>
    <row r="522" customFormat="false" ht="12.8" hidden="false" customHeight="true" outlineLevel="0" collapsed="false">
      <c r="A522" s="11" t="n">
        <v>2025</v>
      </c>
      <c r="B522" s="11" t="s">
        <v>398</v>
      </c>
      <c r="C522" s="11" t="s">
        <v>399</v>
      </c>
      <c r="D522" s="11"/>
      <c r="E522" s="11"/>
      <c r="F522" s="11" t="n">
        <v>2</v>
      </c>
      <c r="G522" s="11" t="n">
        <v>2</v>
      </c>
      <c r="H522" s="11"/>
      <c r="I522" s="11"/>
      <c r="J522" s="11"/>
      <c r="K522" s="11"/>
      <c r="L522" s="11" t="n">
        <f aca="false">+D522-H522</f>
        <v>0</v>
      </c>
      <c r="M522" s="11" t="n">
        <f aca="false">+E522-I522</f>
        <v>0</v>
      </c>
      <c r="N522" s="11" t="n">
        <f aca="false">+F522-J522</f>
        <v>2</v>
      </c>
      <c r="O522" s="11" t="n">
        <f aca="false">+G522-K522</f>
        <v>2</v>
      </c>
      <c r="P522" s="40" t="n">
        <f aca="false">+O522/G522</f>
        <v>1</v>
      </c>
      <c r="Q522" s="0"/>
    </row>
    <row r="523" customFormat="false" ht="12.8" hidden="false" customHeight="true" outlineLevel="0" collapsed="false">
      <c r="A523" s="11" t="n">
        <v>2025</v>
      </c>
      <c r="B523" s="11" t="s">
        <v>482</v>
      </c>
      <c r="C523" s="11" t="s">
        <v>483</v>
      </c>
      <c r="D523" s="11" t="n">
        <v>2</v>
      </c>
      <c r="E523" s="11"/>
      <c r="F523" s="11"/>
      <c r="G523" s="11" t="n">
        <v>2</v>
      </c>
      <c r="H523" s="11" t="n">
        <v>2</v>
      </c>
      <c r="I523" s="11"/>
      <c r="J523" s="11"/>
      <c r="K523" s="11" t="n">
        <v>2</v>
      </c>
      <c r="L523" s="11" t="n">
        <f aca="false">+D523-H523</f>
        <v>0</v>
      </c>
      <c r="M523" s="11" t="n">
        <f aca="false">+E523-I523</f>
        <v>0</v>
      </c>
      <c r="N523" s="11" t="n">
        <f aca="false">+F523-J523</f>
        <v>0</v>
      </c>
      <c r="O523" s="11" t="n">
        <f aca="false">+G523-K523</f>
        <v>0</v>
      </c>
      <c r="P523" s="40" t="n">
        <f aca="false">+O523/G523</f>
        <v>0</v>
      </c>
      <c r="Q523" s="0"/>
    </row>
    <row r="524" customFormat="false" ht="12.8" hidden="false" customHeight="true" outlineLevel="0" collapsed="false">
      <c r="A524" s="11" t="n">
        <v>2025</v>
      </c>
      <c r="B524" s="11" t="s">
        <v>443</v>
      </c>
      <c r="C524" s="11" t="s">
        <v>444</v>
      </c>
      <c r="D524" s="11" t="n">
        <v>2</v>
      </c>
      <c r="E524" s="11"/>
      <c r="F524" s="11"/>
      <c r="G524" s="11" t="n">
        <v>2</v>
      </c>
      <c r="H524" s="11" t="n">
        <v>1</v>
      </c>
      <c r="I524" s="11"/>
      <c r="J524" s="11"/>
      <c r="K524" s="11" t="n">
        <v>1</v>
      </c>
      <c r="L524" s="11" t="n">
        <f aca="false">+D524-H524</f>
        <v>1</v>
      </c>
      <c r="M524" s="11" t="n">
        <f aca="false">+E524-I524</f>
        <v>0</v>
      </c>
      <c r="N524" s="11" t="n">
        <f aca="false">+F524-J524</f>
        <v>0</v>
      </c>
      <c r="O524" s="11" t="n">
        <f aca="false">+G524-K524</f>
        <v>1</v>
      </c>
      <c r="P524" s="40" t="n">
        <f aca="false">+O524/G524</f>
        <v>0.5</v>
      </c>
      <c r="Q524" s="0"/>
    </row>
    <row r="525" customFormat="false" ht="12.8" hidden="false" customHeight="true" outlineLevel="0" collapsed="false">
      <c r="A525" s="11" t="n">
        <v>2025</v>
      </c>
      <c r="B525" s="11" t="s">
        <v>386</v>
      </c>
      <c r="C525" s="11" t="s">
        <v>387</v>
      </c>
      <c r="D525" s="11" t="n">
        <v>1</v>
      </c>
      <c r="E525" s="11" t="n">
        <v>1</v>
      </c>
      <c r="F525" s="11"/>
      <c r="G525" s="11" t="n">
        <v>2</v>
      </c>
      <c r="H525" s="11" t="n">
        <v>1</v>
      </c>
      <c r="I525" s="11" t="n">
        <v>1</v>
      </c>
      <c r="J525" s="11"/>
      <c r="K525" s="11" t="n">
        <v>2</v>
      </c>
      <c r="L525" s="11" t="n">
        <f aca="false">+D525-H525</f>
        <v>0</v>
      </c>
      <c r="M525" s="11" t="n">
        <f aca="false">+E525-I525</f>
        <v>0</v>
      </c>
      <c r="N525" s="11" t="n">
        <f aca="false">+F525-J525</f>
        <v>0</v>
      </c>
      <c r="O525" s="11" t="n">
        <f aca="false">+G525-K525</f>
        <v>0</v>
      </c>
      <c r="P525" s="40" t="n">
        <f aca="false">+O525/G525</f>
        <v>0</v>
      </c>
      <c r="Q525" s="0"/>
    </row>
    <row r="526" customFormat="false" ht="12.8" hidden="false" customHeight="true" outlineLevel="0" collapsed="false">
      <c r="A526" s="11" t="n">
        <v>2025</v>
      </c>
      <c r="B526" s="11" t="s">
        <v>435</v>
      </c>
      <c r="C526" s="11" t="s">
        <v>436</v>
      </c>
      <c r="D526" s="11" t="n">
        <v>2</v>
      </c>
      <c r="E526" s="11"/>
      <c r="F526" s="11"/>
      <c r="G526" s="11" t="n">
        <v>2</v>
      </c>
      <c r="H526" s="11" t="n">
        <v>2</v>
      </c>
      <c r="I526" s="11"/>
      <c r="J526" s="11"/>
      <c r="K526" s="11" t="n">
        <v>2</v>
      </c>
      <c r="L526" s="11" t="n">
        <f aca="false">+D526-H526</f>
        <v>0</v>
      </c>
      <c r="M526" s="11" t="n">
        <f aca="false">+E526-I526</f>
        <v>0</v>
      </c>
      <c r="N526" s="11" t="n">
        <f aca="false">+F526-J526</f>
        <v>0</v>
      </c>
      <c r="O526" s="11" t="n">
        <f aca="false">+G526-K526</f>
        <v>0</v>
      </c>
      <c r="P526" s="40" t="n">
        <f aca="false">+O526/G526</f>
        <v>0</v>
      </c>
      <c r="Q526" s="0"/>
    </row>
    <row r="527" customFormat="false" ht="12.8" hidden="false" customHeight="true" outlineLevel="0" collapsed="false">
      <c r="A527" s="11" t="n">
        <v>2025</v>
      </c>
      <c r="B527" s="11" t="s">
        <v>356</v>
      </c>
      <c r="C527" s="11" t="s">
        <v>357</v>
      </c>
      <c r="D527" s="11" t="n">
        <v>2</v>
      </c>
      <c r="E527" s="11"/>
      <c r="F527" s="11"/>
      <c r="G527" s="11" t="n">
        <v>2</v>
      </c>
      <c r="H527" s="11" t="n">
        <v>2</v>
      </c>
      <c r="I527" s="11"/>
      <c r="J527" s="11"/>
      <c r="K527" s="11" t="n">
        <v>2</v>
      </c>
      <c r="L527" s="11" t="n">
        <f aca="false">+D527-H527</f>
        <v>0</v>
      </c>
      <c r="M527" s="11" t="n">
        <f aca="false">+E527-I527</f>
        <v>0</v>
      </c>
      <c r="N527" s="11" t="n">
        <f aca="false">+F527-J527</f>
        <v>0</v>
      </c>
      <c r="O527" s="11" t="n">
        <f aca="false">+G527-K527</f>
        <v>0</v>
      </c>
      <c r="P527" s="40" t="n">
        <f aca="false">+O527/G527</f>
        <v>0</v>
      </c>
      <c r="Q527" s="0"/>
    </row>
    <row r="528" customFormat="false" ht="12.8" hidden="false" customHeight="true" outlineLevel="0" collapsed="false">
      <c r="A528" s="11" t="n">
        <v>2025</v>
      </c>
      <c r="B528" s="11" t="s">
        <v>374</v>
      </c>
      <c r="C528" s="11" t="s">
        <v>375</v>
      </c>
      <c r="D528" s="11" t="n">
        <v>1</v>
      </c>
      <c r="E528" s="11"/>
      <c r="F528" s="11"/>
      <c r="G528" s="11" t="n">
        <v>1</v>
      </c>
      <c r="H528" s="11" t="n">
        <v>1</v>
      </c>
      <c r="I528" s="11"/>
      <c r="J528" s="11"/>
      <c r="K528" s="11" t="n">
        <v>1</v>
      </c>
      <c r="L528" s="11" t="n">
        <f aca="false">+D528-H528</f>
        <v>0</v>
      </c>
      <c r="M528" s="11" t="n">
        <f aca="false">+E528-I528</f>
        <v>0</v>
      </c>
      <c r="N528" s="11" t="n">
        <f aca="false">+F528-J528</f>
        <v>0</v>
      </c>
      <c r="O528" s="11" t="n">
        <f aca="false">+G528-K528</f>
        <v>0</v>
      </c>
      <c r="P528" s="40" t="n">
        <f aca="false">+O528/G528</f>
        <v>0</v>
      </c>
      <c r="Q528" s="0"/>
    </row>
    <row r="529" customFormat="false" ht="12.8" hidden="false" customHeight="true" outlineLevel="0" collapsed="false">
      <c r="A529" s="11" t="n">
        <v>2025</v>
      </c>
      <c r="B529" s="11" t="s">
        <v>418</v>
      </c>
      <c r="C529" s="11" t="s">
        <v>419</v>
      </c>
      <c r="D529" s="11"/>
      <c r="E529" s="11" t="n">
        <v>1</v>
      </c>
      <c r="F529" s="11"/>
      <c r="G529" s="11" t="n">
        <v>1</v>
      </c>
      <c r="H529" s="11"/>
      <c r="I529" s="11" t="n">
        <v>1</v>
      </c>
      <c r="J529" s="11"/>
      <c r="K529" s="11" t="n">
        <v>1</v>
      </c>
      <c r="L529" s="11" t="n">
        <f aca="false">+D529-H529</f>
        <v>0</v>
      </c>
      <c r="M529" s="11" t="n">
        <f aca="false">+E529-I529</f>
        <v>0</v>
      </c>
      <c r="N529" s="11" t="n">
        <f aca="false">+F529-J529</f>
        <v>0</v>
      </c>
      <c r="O529" s="11" t="n">
        <f aca="false">+G529-K529</f>
        <v>0</v>
      </c>
      <c r="P529" s="40" t="n">
        <f aca="false">+O529/G529</f>
        <v>0</v>
      </c>
      <c r="Q529" s="0"/>
    </row>
    <row r="530" customFormat="false" ht="12.8" hidden="false" customHeight="true" outlineLevel="0" collapsed="false">
      <c r="A530" s="11" t="n">
        <v>2025</v>
      </c>
      <c r="B530" s="11" t="s">
        <v>366</v>
      </c>
      <c r="C530" s="11" t="s">
        <v>367</v>
      </c>
      <c r="D530" s="11"/>
      <c r="E530" s="11" t="n">
        <v>1</v>
      </c>
      <c r="F530" s="11"/>
      <c r="G530" s="11" t="n">
        <v>1</v>
      </c>
      <c r="H530" s="11"/>
      <c r="I530" s="11" t="n">
        <v>1</v>
      </c>
      <c r="J530" s="11"/>
      <c r="K530" s="11" t="n">
        <v>1</v>
      </c>
      <c r="L530" s="11" t="n">
        <f aca="false">+D530-H530</f>
        <v>0</v>
      </c>
      <c r="M530" s="11" t="n">
        <f aca="false">+E530-I530</f>
        <v>0</v>
      </c>
      <c r="N530" s="11" t="n">
        <f aca="false">+F530-J530</f>
        <v>0</v>
      </c>
      <c r="O530" s="11" t="n">
        <f aca="false">+G530-K530</f>
        <v>0</v>
      </c>
      <c r="P530" s="40" t="n">
        <f aca="false">+O530/G530</f>
        <v>0</v>
      </c>
      <c r="Q530" s="0"/>
    </row>
    <row r="531" customFormat="false" ht="12.8" hidden="false" customHeight="true" outlineLevel="0" collapsed="false">
      <c r="A531" s="11" t="n">
        <v>2025</v>
      </c>
      <c r="B531" s="11" t="s">
        <v>441</v>
      </c>
      <c r="C531" s="11" t="s">
        <v>442</v>
      </c>
      <c r="D531" s="11"/>
      <c r="E531" s="11" t="n">
        <v>1</v>
      </c>
      <c r="F531" s="11"/>
      <c r="G531" s="11" t="n">
        <v>1</v>
      </c>
      <c r="H531" s="11"/>
      <c r="I531" s="11"/>
      <c r="J531" s="11"/>
      <c r="K531" s="11"/>
      <c r="L531" s="11" t="n">
        <f aca="false">+D531-H531</f>
        <v>0</v>
      </c>
      <c r="M531" s="11" t="n">
        <f aca="false">+E531-I531</f>
        <v>1</v>
      </c>
      <c r="N531" s="11" t="n">
        <f aca="false">+F531-J531</f>
        <v>0</v>
      </c>
      <c r="O531" s="11" t="n">
        <f aca="false">+G531-K531</f>
        <v>1</v>
      </c>
      <c r="P531" s="40" t="n">
        <f aca="false">+O531/G531</f>
        <v>1</v>
      </c>
      <c r="Q531" s="0"/>
    </row>
    <row r="532" customFormat="false" ht="12.8" hidden="false" customHeight="true" outlineLevel="0" collapsed="false">
      <c r="A532" s="11" t="n">
        <v>2025</v>
      </c>
      <c r="B532" s="11" t="s">
        <v>484</v>
      </c>
      <c r="C532" s="11" t="s">
        <v>485</v>
      </c>
      <c r="D532" s="11" t="n">
        <v>1</v>
      </c>
      <c r="E532" s="11"/>
      <c r="F532" s="11"/>
      <c r="G532" s="11" t="n">
        <v>1</v>
      </c>
      <c r="H532" s="11" t="n">
        <v>1</v>
      </c>
      <c r="I532" s="11"/>
      <c r="J532" s="11"/>
      <c r="K532" s="11" t="n">
        <v>1</v>
      </c>
      <c r="L532" s="11" t="n">
        <f aca="false">+D532-H532</f>
        <v>0</v>
      </c>
      <c r="M532" s="11" t="n">
        <f aca="false">+E532-I532</f>
        <v>0</v>
      </c>
      <c r="N532" s="11" t="n">
        <f aca="false">+F532-J532</f>
        <v>0</v>
      </c>
      <c r="O532" s="11" t="n">
        <f aca="false">+G532-K532</f>
        <v>0</v>
      </c>
      <c r="P532" s="40" t="n">
        <f aca="false">+O532/G532</f>
        <v>0</v>
      </c>
      <c r="Q532" s="0"/>
    </row>
    <row r="533" customFormat="false" ht="12.8" hidden="false" customHeight="true" outlineLevel="0" collapsed="false">
      <c r="A533" s="11" t="n">
        <v>2025</v>
      </c>
      <c r="B533" s="11" t="s">
        <v>368</v>
      </c>
      <c r="C533" s="11" t="s">
        <v>369</v>
      </c>
      <c r="D533" s="11" t="n">
        <v>1</v>
      </c>
      <c r="E533" s="11"/>
      <c r="F533" s="11"/>
      <c r="G533" s="11" t="n">
        <v>1</v>
      </c>
      <c r="H533" s="11" t="n">
        <v>1</v>
      </c>
      <c r="I533" s="11"/>
      <c r="J533" s="11"/>
      <c r="K533" s="11" t="n">
        <v>1</v>
      </c>
      <c r="L533" s="11" t="n">
        <f aca="false">+D533-H533</f>
        <v>0</v>
      </c>
      <c r="M533" s="11" t="n">
        <f aca="false">+E533-I533</f>
        <v>0</v>
      </c>
      <c r="N533" s="11" t="n">
        <f aca="false">+F533-J533</f>
        <v>0</v>
      </c>
      <c r="O533" s="11" t="n">
        <f aca="false">+G533-K533</f>
        <v>0</v>
      </c>
      <c r="P533" s="40" t="n">
        <f aca="false">+O533/G533</f>
        <v>0</v>
      </c>
      <c r="Q533" s="0"/>
    </row>
    <row r="534" customFormat="false" ht="12.8" hidden="false" customHeight="true" outlineLevel="0" collapsed="false">
      <c r="A534" s="11" t="n">
        <v>2025</v>
      </c>
      <c r="B534" s="11" t="s">
        <v>422</v>
      </c>
      <c r="C534" s="11" t="s">
        <v>423</v>
      </c>
      <c r="D534" s="11" t="n">
        <v>1</v>
      </c>
      <c r="E534" s="11"/>
      <c r="F534" s="11"/>
      <c r="G534" s="11" t="n">
        <v>1</v>
      </c>
      <c r="H534" s="11"/>
      <c r="I534" s="11"/>
      <c r="J534" s="11"/>
      <c r="K534" s="11"/>
      <c r="L534" s="11" t="n">
        <f aca="false">+D534-H534</f>
        <v>1</v>
      </c>
      <c r="M534" s="11" t="n">
        <f aca="false">+E534-I534</f>
        <v>0</v>
      </c>
      <c r="N534" s="11" t="n">
        <f aca="false">+F534-J534</f>
        <v>0</v>
      </c>
      <c r="O534" s="11" t="n">
        <f aca="false">+G534-K534</f>
        <v>1</v>
      </c>
      <c r="P534" s="40" t="n">
        <f aca="false">+O534/G534</f>
        <v>1</v>
      </c>
      <c r="Q534" s="0"/>
    </row>
    <row r="535" customFormat="false" ht="12.8" hidden="false" customHeight="true" outlineLevel="0" collapsed="false">
      <c r="A535" s="11" t="n">
        <v>2025</v>
      </c>
      <c r="B535" s="11" t="s">
        <v>408</v>
      </c>
      <c r="C535" s="11" t="s">
        <v>409</v>
      </c>
      <c r="D535" s="11" t="n">
        <v>1</v>
      </c>
      <c r="E535" s="11"/>
      <c r="F535" s="11"/>
      <c r="G535" s="11" t="n">
        <v>1</v>
      </c>
      <c r="H535" s="11" t="n">
        <v>1</v>
      </c>
      <c r="I535" s="11"/>
      <c r="J535" s="11"/>
      <c r="K535" s="11" t="n">
        <v>1</v>
      </c>
      <c r="L535" s="11" t="n">
        <f aca="false">+D535-H535</f>
        <v>0</v>
      </c>
      <c r="M535" s="11" t="n">
        <f aca="false">+E535-I535</f>
        <v>0</v>
      </c>
      <c r="N535" s="11" t="n">
        <f aca="false">+F535-J535</f>
        <v>0</v>
      </c>
      <c r="O535" s="11" t="n">
        <f aca="false">+G535-K535</f>
        <v>0</v>
      </c>
      <c r="P535" s="40" t="n">
        <f aca="false">+O535/G535</f>
        <v>0</v>
      </c>
      <c r="Q535" s="0"/>
    </row>
    <row r="536" customFormat="false" ht="12.8" hidden="false" customHeight="true" outlineLevel="0" collapsed="false">
      <c r="A536" s="11" t="n">
        <v>2025</v>
      </c>
      <c r="B536" s="11" t="s">
        <v>486</v>
      </c>
      <c r="C536" s="11" t="s">
        <v>487</v>
      </c>
      <c r="D536" s="11" t="n">
        <v>1</v>
      </c>
      <c r="E536" s="11"/>
      <c r="F536" s="11"/>
      <c r="G536" s="11" t="n">
        <v>1</v>
      </c>
      <c r="H536" s="11"/>
      <c r="I536" s="11"/>
      <c r="J536" s="11"/>
      <c r="K536" s="11"/>
      <c r="L536" s="11" t="n">
        <f aca="false">+D536-H536</f>
        <v>1</v>
      </c>
      <c r="M536" s="11" t="n">
        <f aca="false">+E536-I536</f>
        <v>0</v>
      </c>
      <c r="N536" s="11" t="n">
        <f aca="false">+F536-J536</f>
        <v>0</v>
      </c>
      <c r="O536" s="11" t="n">
        <f aca="false">+G536-K536</f>
        <v>1</v>
      </c>
      <c r="P536" s="40" t="n">
        <f aca="false">+O536/G536</f>
        <v>1</v>
      </c>
      <c r="Q536" s="0"/>
    </row>
    <row r="537" customFormat="false" ht="12.8" hidden="false" customHeight="true" outlineLevel="0" collapsed="false">
      <c r="A537" s="11" t="n">
        <v>2025</v>
      </c>
      <c r="B537" s="11" t="s">
        <v>390</v>
      </c>
      <c r="C537" s="11" t="s">
        <v>391</v>
      </c>
      <c r="D537" s="11" t="n">
        <v>1</v>
      </c>
      <c r="E537" s="11"/>
      <c r="F537" s="11"/>
      <c r="G537" s="11" t="n">
        <v>1</v>
      </c>
      <c r="H537" s="11" t="n">
        <v>1</v>
      </c>
      <c r="I537" s="11"/>
      <c r="J537" s="11"/>
      <c r="K537" s="11" t="n">
        <v>1</v>
      </c>
      <c r="L537" s="11" t="n">
        <f aca="false">+D537-H537</f>
        <v>0</v>
      </c>
      <c r="M537" s="11" t="n">
        <f aca="false">+E537-I537</f>
        <v>0</v>
      </c>
      <c r="N537" s="11" t="n">
        <f aca="false">+F537-J537</f>
        <v>0</v>
      </c>
      <c r="O537" s="11" t="n">
        <f aca="false">+G537-K537</f>
        <v>0</v>
      </c>
      <c r="P537" s="40" t="n">
        <f aca="false">+O537/G537</f>
        <v>0</v>
      </c>
      <c r="Q537" s="0"/>
    </row>
    <row r="538" customFormat="false" ht="12.8" hidden="false" customHeight="true" outlineLevel="0" collapsed="false">
      <c r="A538" s="11" t="n">
        <v>2025</v>
      </c>
      <c r="B538" s="11" t="s">
        <v>388</v>
      </c>
      <c r="C538" s="11" t="s">
        <v>389</v>
      </c>
      <c r="D538" s="11" t="n">
        <v>1</v>
      </c>
      <c r="E538" s="11"/>
      <c r="F538" s="11"/>
      <c r="G538" s="11" t="n">
        <v>1</v>
      </c>
      <c r="H538" s="11" t="n">
        <v>1</v>
      </c>
      <c r="I538" s="11"/>
      <c r="J538" s="11"/>
      <c r="K538" s="11" t="n">
        <v>1</v>
      </c>
      <c r="L538" s="11" t="n">
        <f aca="false">+D538-H538</f>
        <v>0</v>
      </c>
      <c r="M538" s="11" t="n">
        <f aca="false">+E538-I538</f>
        <v>0</v>
      </c>
      <c r="N538" s="11" t="n">
        <f aca="false">+F538-J538</f>
        <v>0</v>
      </c>
      <c r="O538" s="11" t="n">
        <f aca="false">+G538-K538</f>
        <v>0</v>
      </c>
      <c r="P538" s="40" t="n">
        <f aca="false">+O538/G538</f>
        <v>0</v>
      </c>
      <c r="Q538" s="0"/>
    </row>
    <row r="539" customFormat="false" ht="12.8" hidden="false" customHeight="true" outlineLevel="0" collapsed="false">
      <c r="A539" s="11" t="n">
        <v>2025</v>
      </c>
      <c r="B539" s="11" t="s">
        <v>447</v>
      </c>
      <c r="C539" s="11" t="s">
        <v>448</v>
      </c>
      <c r="D539" s="11"/>
      <c r="E539" s="11" t="n">
        <v>1</v>
      </c>
      <c r="F539" s="11"/>
      <c r="G539" s="11" t="n">
        <v>1</v>
      </c>
      <c r="H539" s="11"/>
      <c r="I539" s="11"/>
      <c r="J539" s="11"/>
      <c r="K539" s="11"/>
      <c r="L539" s="11" t="n">
        <f aca="false">+D539-H539</f>
        <v>0</v>
      </c>
      <c r="M539" s="11" t="n">
        <f aca="false">+E539-I539</f>
        <v>1</v>
      </c>
      <c r="N539" s="11" t="n">
        <f aca="false">+F539-J539</f>
        <v>0</v>
      </c>
      <c r="O539" s="11" t="n">
        <f aca="false">+G539-K539</f>
        <v>1</v>
      </c>
      <c r="P539" s="40" t="n">
        <f aca="false">+O539/G539</f>
        <v>1</v>
      </c>
      <c r="Q539" s="0"/>
    </row>
    <row r="540" customFormat="false" ht="12.8" hidden="false" customHeight="true" outlineLevel="0" collapsed="false">
      <c r="A540" s="11" t="n">
        <v>2025</v>
      </c>
      <c r="B540" s="11" t="s">
        <v>488</v>
      </c>
      <c r="C540" s="11" t="s">
        <v>489</v>
      </c>
      <c r="D540" s="11" t="n">
        <v>1</v>
      </c>
      <c r="E540" s="11"/>
      <c r="F540" s="11"/>
      <c r="G540" s="11" t="n">
        <v>1</v>
      </c>
      <c r="H540" s="11"/>
      <c r="I540" s="11"/>
      <c r="J540" s="11"/>
      <c r="K540" s="11"/>
      <c r="L540" s="11" t="n">
        <f aca="false">+D540-H540</f>
        <v>1</v>
      </c>
      <c r="M540" s="11" t="n">
        <f aca="false">+E540-I540</f>
        <v>0</v>
      </c>
      <c r="N540" s="11" t="n">
        <f aca="false">+F540-J540</f>
        <v>0</v>
      </c>
      <c r="O540" s="11" t="n">
        <f aca="false">+G540-K540</f>
        <v>1</v>
      </c>
      <c r="P540" s="40" t="n">
        <f aca="false">+O540/G540</f>
        <v>1</v>
      </c>
      <c r="Q540" s="0"/>
    </row>
    <row r="541" customFormat="false" ht="12.8" hidden="false" customHeight="true" outlineLevel="0" collapsed="false">
      <c r="A541" s="11" t="n">
        <v>2025</v>
      </c>
      <c r="B541" s="11" t="s">
        <v>360</v>
      </c>
      <c r="C541" s="11" t="s">
        <v>361</v>
      </c>
      <c r="D541" s="11"/>
      <c r="E541" s="11" t="n">
        <v>1</v>
      </c>
      <c r="F541" s="11"/>
      <c r="G541" s="11" t="n">
        <v>1</v>
      </c>
      <c r="H541" s="11"/>
      <c r="I541" s="11"/>
      <c r="J541" s="11"/>
      <c r="K541" s="11"/>
      <c r="L541" s="11" t="n">
        <f aca="false">+D541-H541</f>
        <v>0</v>
      </c>
      <c r="M541" s="11" t="n">
        <f aca="false">+E541-I541</f>
        <v>1</v>
      </c>
      <c r="N541" s="11" t="n">
        <f aca="false">+F541-J541</f>
        <v>0</v>
      </c>
      <c r="O541" s="11" t="n">
        <f aca="false">+G541-K541</f>
        <v>1</v>
      </c>
      <c r="P541" s="40" t="n">
        <f aca="false">+O541/G541</f>
        <v>1</v>
      </c>
      <c r="Q541" s="0"/>
    </row>
    <row r="542" customFormat="false" ht="12.8" hidden="false" customHeight="true" outlineLevel="0" collapsed="false">
      <c r="A542" s="11" t="n">
        <v>2025</v>
      </c>
      <c r="B542" s="11" t="s">
        <v>472</v>
      </c>
      <c r="C542" s="11" t="s">
        <v>490</v>
      </c>
      <c r="D542" s="11"/>
      <c r="E542" s="11" t="n">
        <v>1</v>
      </c>
      <c r="F542" s="11"/>
      <c r="G542" s="11" t="n">
        <v>1</v>
      </c>
      <c r="H542" s="11"/>
      <c r="I542" s="11" t="n">
        <v>1</v>
      </c>
      <c r="J542" s="11"/>
      <c r="K542" s="11" t="n">
        <v>1</v>
      </c>
      <c r="L542" s="11" t="n">
        <f aca="false">+D542-H542</f>
        <v>0</v>
      </c>
      <c r="M542" s="11" t="n">
        <f aca="false">+E542-I542</f>
        <v>0</v>
      </c>
      <c r="N542" s="11" t="n">
        <f aca="false">+F542-J542</f>
        <v>0</v>
      </c>
      <c r="O542" s="11" t="n">
        <f aca="false">+G542-K542</f>
        <v>0</v>
      </c>
      <c r="P542" s="40" t="n">
        <f aca="false">+O542/G542</f>
        <v>0</v>
      </c>
      <c r="Q542" s="0"/>
    </row>
    <row r="543" customFormat="false" ht="12.8" hidden="false" customHeight="true" outlineLevel="0" collapsed="false">
      <c r="A543" s="11" t="n">
        <v>2025</v>
      </c>
      <c r="B543" s="11" t="s">
        <v>456</v>
      </c>
      <c r="C543" s="11" t="s">
        <v>491</v>
      </c>
      <c r="D543" s="11" t="n">
        <v>1</v>
      </c>
      <c r="E543" s="11"/>
      <c r="F543" s="11"/>
      <c r="G543" s="11" t="n">
        <v>1</v>
      </c>
      <c r="H543" s="11"/>
      <c r="I543" s="11"/>
      <c r="J543" s="11"/>
      <c r="K543" s="11"/>
      <c r="L543" s="11" t="n">
        <f aca="false">+D543-H543</f>
        <v>1</v>
      </c>
      <c r="M543" s="11" t="n">
        <f aca="false">+E543-I543</f>
        <v>0</v>
      </c>
      <c r="N543" s="11" t="n">
        <f aca="false">+F543-J543</f>
        <v>0</v>
      </c>
      <c r="O543" s="11" t="n">
        <f aca="false">+G543-K543</f>
        <v>1</v>
      </c>
      <c r="P543" s="40" t="n">
        <f aca="false">+O543/G543</f>
        <v>1</v>
      </c>
      <c r="Q543" s="0"/>
    </row>
    <row r="544" customFormat="false" ht="12.8" hidden="false" customHeight="true" outlineLevel="0" collapsed="false">
      <c r="A544" s="11" t="n">
        <v>2025</v>
      </c>
      <c r="B544" s="11" t="s">
        <v>396</v>
      </c>
      <c r="C544" s="11" t="s">
        <v>397</v>
      </c>
      <c r="D544" s="11"/>
      <c r="E544" s="11"/>
      <c r="F544" s="11" t="n">
        <v>1</v>
      </c>
      <c r="G544" s="11" t="n">
        <v>1</v>
      </c>
      <c r="H544" s="11"/>
      <c r="I544" s="11"/>
      <c r="J544" s="11" t="n">
        <v>1</v>
      </c>
      <c r="K544" s="11" t="n">
        <v>1</v>
      </c>
      <c r="L544" s="11" t="n">
        <f aca="false">+D544-H544</f>
        <v>0</v>
      </c>
      <c r="M544" s="11" t="n">
        <f aca="false">+E544-I544</f>
        <v>0</v>
      </c>
      <c r="N544" s="11" t="n">
        <f aca="false">+F544-J544</f>
        <v>0</v>
      </c>
      <c r="O544" s="11" t="n">
        <f aca="false">+G544-K544</f>
        <v>0</v>
      </c>
      <c r="P544" s="40" t="n">
        <f aca="false">+O544/G544</f>
        <v>0</v>
      </c>
      <c r="Q544" s="0"/>
    </row>
    <row r="545" customFormat="false" ht="12.8" hidden="false" customHeight="true" outlineLevel="0" collapsed="false">
      <c r="A545" s="11" t="n">
        <v>2025</v>
      </c>
      <c r="B545" s="11" t="s">
        <v>378</v>
      </c>
      <c r="C545" s="11" t="s">
        <v>379</v>
      </c>
      <c r="D545" s="11" t="n">
        <v>1</v>
      </c>
      <c r="E545" s="11"/>
      <c r="F545" s="11"/>
      <c r="G545" s="11" t="n">
        <v>1</v>
      </c>
      <c r="H545" s="11" t="n">
        <v>1</v>
      </c>
      <c r="I545" s="11"/>
      <c r="J545" s="11"/>
      <c r="K545" s="11" t="n">
        <v>1</v>
      </c>
      <c r="L545" s="11" t="n">
        <f aca="false">+D545-H545</f>
        <v>0</v>
      </c>
      <c r="M545" s="11" t="n">
        <f aca="false">+E545-I545</f>
        <v>0</v>
      </c>
      <c r="N545" s="11" t="n">
        <f aca="false">+F545-J545</f>
        <v>0</v>
      </c>
      <c r="O545" s="11" t="n">
        <f aca="false">+G545-K545</f>
        <v>0</v>
      </c>
      <c r="P545" s="40" t="n">
        <f aca="false">+O545/G545</f>
        <v>0</v>
      </c>
      <c r="Q545" s="0"/>
    </row>
    <row r="546" customFormat="false" ht="12.8" hidden="false" customHeight="true" outlineLevel="0" collapsed="false">
      <c r="A546" s="11" t="n">
        <v>2025</v>
      </c>
      <c r="B546" s="11" t="s">
        <v>380</v>
      </c>
      <c r="C546" s="11" t="s">
        <v>381</v>
      </c>
      <c r="D546" s="11" t="n">
        <v>1</v>
      </c>
      <c r="E546" s="11"/>
      <c r="F546" s="11"/>
      <c r="G546" s="11" t="n">
        <v>1</v>
      </c>
      <c r="H546" s="11"/>
      <c r="I546" s="11"/>
      <c r="J546" s="11"/>
      <c r="K546" s="11"/>
      <c r="L546" s="11" t="n">
        <f aca="false">+D546-H546</f>
        <v>1</v>
      </c>
      <c r="M546" s="11" t="n">
        <f aca="false">+E546-I546</f>
        <v>0</v>
      </c>
      <c r="N546" s="11" t="n">
        <f aca="false">+F546-J546</f>
        <v>0</v>
      </c>
      <c r="O546" s="11" t="n">
        <f aca="false">+G546-K546</f>
        <v>1</v>
      </c>
      <c r="P546" s="40" t="n">
        <f aca="false">+O546/G546</f>
        <v>1</v>
      </c>
      <c r="Q546" s="0"/>
    </row>
    <row r="547" customFormat="false" ht="12.8" hidden="false" customHeight="true" outlineLevel="0" collapsed="false">
      <c r="A547" s="11" t="n">
        <v>2025</v>
      </c>
      <c r="B547" s="11" t="s">
        <v>445</v>
      </c>
      <c r="C547" s="11" t="s">
        <v>492</v>
      </c>
      <c r="D547" s="11" t="n">
        <v>1</v>
      </c>
      <c r="E547" s="11"/>
      <c r="F547" s="11"/>
      <c r="G547" s="11" t="n">
        <v>1</v>
      </c>
      <c r="H547" s="11"/>
      <c r="I547" s="11"/>
      <c r="J547" s="11"/>
      <c r="K547" s="11"/>
      <c r="L547" s="11" t="n">
        <f aca="false">+D547-H547</f>
        <v>1</v>
      </c>
      <c r="M547" s="11" t="n">
        <f aca="false">+E547-I547</f>
        <v>0</v>
      </c>
      <c r="N547" s="11" t="n">
        <f aca="false">+F547-J547</f>
        <v>0</v>
      </c>
      <c r="O547" s="11" t="n">
        <f aca="false">+G547-K547</f>
        <v>1</v>
      </c>
      <c r="P547" s="40" t="n">
        <f aca="false">+O547/G547</f>
        <v>1</v>
      </c>
      <c r="Q547" s="0"/>
    </row>
    <row r="548" customFormat="false" ht="12.8" hidden="false" customHeight="true" outlineLevel="0" collapsed="false">
      <c r="A548" s="11" t="n">
        <v>2025</v>
      </c>
      <c r="B548" s="11" t="s">
        <v>118</v>
      </c>
      <c r="C548" s="11" t="s">
        <v>119</v>
      </c>
      <c r="D548" s="11" t="n">
        <v>29927</v>
      </c>
      <c r="E548" s="11" t="n">
        <v>22578</v>
      </c>
      <c r="F548" s="11" t="n">
        <v>3576</v>
      </c>
      <c r="G548" s="11" t="n">
        <v>56081</v>
      </c>
      <c r="H548" s="11" t="n">
        <v>11498</v>
      </c>
      <c r="I548" s="11" t="n">
        <v>11849</v>
      </c>
      <c r="J548" s="11" t="n">
        <v>2469</v>
      </c>
      <c r="K548" s="11" t="n">
        <v>25816</v>
      </c>
      <c r="L548" s="11" t="n">
        <f aca="false">+D548-H548</f>
        <v>18429</v>
      </c>
      <c r="M548" s="11" t="n">
        <f aca="false">+E548-I548</f>
        <v>10729</v>
      </c>
      <c r="N548" s="11" t="n">
        <f aca="false">+F548-J548</f>
        <v>1107</v>
      </c>
      <c r="O548" s="11" t="n">
        <f aca="false">+G548-K548</f>
        <v>30265</v>
      </c>
      <c r="P548" s="40" t="n">
        <f aca="false">+O548/G548</f>
        <v>0.539665840480733</v>
      </c>
      <c r="Q548" s="0"/>
    </row>
  </sheetData>
  <autoFilter ref="A1:P54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1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C7" activeCellId="0" sqref="C7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8" min="1" style="15" width="11.53"/>
  </cols>
  <sheetData>
    <row r="1" customFormat="false" ht="12.8" hidden="false" customHeight="false" outlineLevel="0" collapsed="false">
      <c r="A1" s="42" t="s">
        <v>155</v>
      </c>
      <c r="B1" s="43" t="n">
        <v>2022</v>
      </c>
      <c r="C1" s="44" t="n">
        <v>2023</v>
      </c>
      <c r="D1" s="44" t="n">
        <v>2024</v>
      </c>
      <c r="E1" s="44" t="n">
        <v>2025</v>
      </c>
      <c r="F1" s="15" t="s">
        <v>493</v>
      </c>
      <c r="G1" s="15" t="s">
        <v>494</v>
      </c>
      <c r="H1" s="15" t="s">
        <v>495</v>
      </c>
    </row>
    <row r="2" customFormat="false" ht="12.8" hidden="false" customHeight="false" outlineLevel="0" collapsed="false">
      <c r="A2" s="45" t="s">
        <v>118</v>
      </c>
      <c r="B2" s="46" t="n">
        <v>30815</v>
      </c>
      <c r="C2" s="47" t="n">
        <v>34454</v>
      </c>
      <c r="D2" s="47" t="n">
        <v>34034</v>
      </c>
      <c r="E2" s="48" t="n">
        <v>29927</v>
      </c>
      <c r="F2" s="49" t="n">
        <f aca="false">+E2/D2-1</f>
        <v>-0.120673444202856</v>
      </c>
      <c r="G2" s="49" t="n">
        <f aca="false">+E2/C2-1</f>
        <v>-0.131392581412898</v>
      </c>
      <c r="H2" s="49" t="n">
        <f aca="false">+E2/B2-1</f>
        <v>-0.0288171345124127</v>
      </c>
    </row>
    <row r="3" customFormat="false" ht="12.8" hidden="false" customHeight="false" outlineLevel="0" collapsed="false">
      <c r="A3" s="45" t="s">
        <v>168</v>
      </c>
      <c r="B3" s="50" t="n">
        <v>2374</v>
      </c>
      <c r="C3" s="51" t="n">
        <v>3259</v>
      </c>
      <c r="D3" s="51" t="n">
        <v>3724</v>
      </c>
      <c r="E3" s="52" t="n">
        <v>5513</v>
      </c>
      <c r="F3" s="49" t="n">
        <f aca="false">+E3/D3-1</f>
        <v>0.480397422126746</v>
      </c>
      <c r="G3" s="49" t="n">
        <f aca="false">+E3/C3-1</f>
        <v>0.691623197299785</v>
      </c>
      <c r="H3" s="49" t="n">
        <f aca="false">+E3/B3-1</f>
        <v>1.32224094355518</v>
      </c>
    </row>
    <row r="4" customFormat="false" ht="12.8" hidden="false" customHeight="false" outlineLevel="0" collapsed="false">
      <c r="A4" s="45" t="s">
        <v>170</v>
      </c>
      <c r="B4" s="50" t="n">
        <v>1402</v>
      </c>
      <c r="C4" s="51" t="n">
        <v>2101</v>
      </c>
      <c r="D4" s="51" t="n">
        <v>3181</v>
      </c>
      <c r="E4" s="52" t="n">
        <v>2507</v>
      </c>
      <c r="F4" s="49" t="n">
        <f aca="false">+E4/D4-1</f>
        <v>-0.21188305564288</v>
      </c>
      <c r="G4" s="49" t="n">
        <f aca="false">+E4/C4-1</f>
        <v>0.193241313660162</v>
      </c>
      <c r="H4" s="49" t="n">
        <f aca="false">+E4/B4-1</f>
        <v>0.788159771754636</v>
      </c>
    </row>
    <row r="5" customFormat="false" ht="12.8" hidden="false" customHeight="false" outlineLevel="0" collapsed="false">
      <c r="A5" s="45" t="s">
        <v>162</v>
      </c>
      <c r="B5" s="50" t="n">
        <v>5285</v>
      </c>
      <c r="C5" s="51" t="n">
        <v>4843</v>
      </c>
      <c r="D5" s="51" t="n">
        <v>3291</v>
      </c>
      <c r="E5" s="52" t="n">
        <v>2296</v>
      </c>
      <c r="F5" s="49" t="n">
        <f aca="false">+E5/D5-1</f>
        <v>-0.302339714372531</v>
      </c>
      <c r="G5" s="49" t="n">
        <f aca="false">+E5/C5-1</f>
        <v>-0.525913689861656</v>
      </c>
      <c r="H5" s="49" t="n">
        <f aca="false">+E5/B5-1</f>
        <v>-0.565562913907285</v>
      </c>
    </row>
    <row r="6" customFormat="false" ht="12.8" hidden="false" customHeight="false" outlineLevel="0" collapsed="false">
      <c r="A6" s="45" t="s">
        <v>206</v>
      </c>
      <c r="B6" s="50" t="n">
        <v>253</v>
      </c>
      <c r="C6" s="51" t="n">
        <v>493</v>
      </c>
      <c r="D6" s="51" t="n">
        <v>1098</v>
      </c>
      <c r="E6" s="52" t="n">
        <v>1730</v>
      </c>
      <c r="F6" s="49" t="n">
        <f aca="false">+E6/D6-1</f>
        <v>0.575591985428051</v>
      </c>
      <c r="G6" s="49" t="n">
        <f aca="false">+E6/C6-1</f>
        <v>2.50912778904665</v>
      </c>
      <c r="H6" s="49" t="n">
        <f aca="false">+E6/B6-1</f>
        <v>5.83794466403162</v>
      </c>
    </row>
    <row r="7" customFormat="false" ht="12.8" hidden="false" customHeight="false" outlineLevel="0" collapsed="false">
      <c r="A7" s="45" t="s">
        <v>172</v>
      </c>
      <c r="B7" s="50" t="n">
        <v>1261</v>
      </c>
      <c r="C7" s="51" t="n">
        <v>1683</v>
      </c>
      <c r="D7" s="51" t="n">
        <v>2291</v>
      </c>
      <c r="E7" s="52" t="n">
        <v>1679</v>
      </c>
      <c r="F7" s="49" t="n">
        <f aca="false">+E7/D7-1</f>
        <v>-0.267132256656482</v>
      </c>
      <c r="G7" s="49" t="n">
        <f aca="false">+E7/C7-1</f>
        <v>-0.00237670825906122</v>
      </c>
      <c r="H7" s="49" t="n">
        <f aca="false">+E7/B7-1</f>
        <v>0.331482950039651</v>
      </c>
    </row>
    <row r="8" customFormat="false" ht="12.8" hidden="false" customHeight="false" outlineLevel="0" collapsed="false">
      <c r="A8" s="45" t="s">
        <v>164</v>
      </c>
      <c r="B8" s="50" t="n">
        <v>3325</v>
      </c>
      <c r="C8" s="51" t="n">
        <v>2570</v>
      </c>
      <c r="D8" s="51" t="n">
        <v>1223</v>
      </c>
      <c r="E8" s="52" t="n">
        <v>1287</v>
      </c>
      <c r="F8" s="49" t="n">
        <f aca="false">+E8/D8-1</f>
        <v>0.0523303352412101</v>
      </c>
      <c r="G8" s="49" t="n">
        <f aca="false">+E8/C8-1</f>
        <v>-0.499221789883269</v>
      </c>
      <c r="H8" s="49" t="n">
        <f aca="false">+E8/B8-1</f>
        <v>-0.612932330827068</v>
      </c>
    </row>
    <row r="9" customFormat="false" ht="12.8" hidden="false" customHeight="false" outlineLevel="0" collapsed="false">
      <c r="A9" s="45" t="s">
        <v>219</v>
      </c>
      <c r="B9" s="50" t="n">
        <v>297</v>
      </c>
      <c r="C9" s="51" t="n">
        <v>471</v>
      </c>
      <c r="D9" s="51" t="n">
        <v>829</v>
      </c>
      <c r="E9" s="52" t="n">
        <v>1009</v>
      </c>
      <c r="F9" s="49" t="n">
        <f aca="false">+E9/D9-1</f>
        <v>0.217129071170084</v>
      </c>
      <c r="G9" s="49" t="n">
        <f aca="false">+E9/C9-1</f>
        <v>1.14225053078556</v>
      </c>
      <c r="H9" s="49" t="n">
        <f aca="false">+E9/B9-1</f>
        <v>2.3973063973064</v>
      </c>
    </row>
    <row r="10" customFormat="false" ht="12.8" hidden="false" customHeight="false" outlineLevel="0" collapsed="false">
      <c r="A10" s="45" t="s">
        <v>178</v>
      </c>
      <c r="B10" s="50" t="n">
        <v>461</v>
      </c>
      <c r="C10" s="51" t="n">
        <v>1209</v>
      </c>
      <c r="D10" s="51" t="n">
        <v>1416</v>
      </c>
      <c r="E10" s="52" t="n">
        <v>964</v>
      </c>
      <c r="F10" s="49" t="n">
        <f aca="false">+E10/D10-1</f>
        <v>-0.319209039548023</v>
      </c>
      <c r="G10" s="49" t="n">
        <f aca="false">+E10/C10-1</f>
        <v>-0.202646815550041</v>
      </c>
      <c r="H10" s="49" t="n">
        <f aca="false">+E10/B10-1</f>
        <v>1.09110629067245</v>
      </c>
    </row>
    <row r="11" customFormat="false" ht="12.8" hidden="false" customHeight="false" outlineLevel="0" collapsed="false">
      <c r="A11" s="45" t="s">
        <v>174</v>
      </c>
      <c r="B11" s="50" t="n">
        <v>1346</v>
      </c>
      <c r="C11" s="51" t="n">
        <v>2041</v>
      </c>
      <c r="D11" s="51" t="n">
        <v>1365</v>
      </c>
      <c r="E11" s="52" t="n">
        <v>925</v>
      </c>
      <c r="F11" s="49" t="n">
        <f aca="false">+E11/D11-1</f>
        <v>-0.322344322344322</v>
      </c>
      <c r="G11" s="49" t="n">
        <f aca="false">+E11/C11-1</f>
        <v>-0.546790788829005</v>
      </c>
      <c r="H11" s="49" t="n">
        <f aca="false">+E11/B11-1</f>
        <v>-0.312778603268945</v>
      </c>
    </row>
    <row r="12" customFormat="false" ht="12.8" hidden="false" customHeight="false" outlineLevel="0" collapsed="false">
      <c r="A12" s="45" t="s">
        <v>200</v>
      </c>
      <c r="B12" s="50" t="n">
        <v>275</v>
      </c>
      <c r="C12" s="51" t="n">
        <v>287</v>
      </c>
      <c r="D12" s="51" t="n">
        <v>1382</v>
      </c>
      <c r="E12" s="52" t="n">
        <v>877</v>
      </c>
      <c r="F12" s="49" t="n">
        <f aca="false">+E12/D12-1</f>
        <v>-0.365412445730825</v>
      </c>
      <c r="G12" s="49" t="n">
        <f aca="false">+E12/C12-1</f>
        <v>2.05574912891986</v>
      </c>
      <c r="H12" s="49" t="n">
        <f aca="false">+E12/B12-1</f>
        <v>2.18909090909091</v>
      </c>
    </row>
    <row r="13" customFormat="false" ht="12.8" hidden="false" customHeight="false" outlineLevel="0" collapsed="false">
      <c r="A13" s="45" t="s">
        <v>192</v>
      </c>
      <c r="B13" s="50" t="n">
        <v>476</v>
      </c>
      <c r="C13" s="51" t="n">
        <v>462</v>
      </c>
      <c r="D13" s="51" t="n">
        <v>393</v>
      </c>
      <c r="E13" s="52" t="n">
        <v>566</v>
      </c>
      <c r="F13" s="49" t="n">
        <f aca="false">+E13/D13-1</f>
        <v>0.440203562340967</v>
      </c>
      <c r="G13" s="49" t="n">
        <f aca="false">+E13/C13-1</f>
        <v>0.225108225108225</v>
      </c>
      <c r="H13" s="49" t="n">
        <f aca="false">+E13/B13-1</f>
        <v>0.189075630252101</v>
      </c>
    </row>
    <row r="14" customFormat="false" ht="12.8" hidden="false" customHeight="false" outlineLevel="0" collapsed="false">
      <c r="A14" s="45" t="s">
        <v>176</v>
      </c>
      <c r="B14" s="50" t="n">
        <v>1000</v>
      </c>
      <c r="C14" s="51" t="n">
        <v>802</v>
      </c>
      <c r="D14" s="51" t="n">
        <v>712</v>
      </c>
      <c r="E14" s="52" t="n">
        <v>536</v>
      </c>
      <c r="F14" s="49" t="n">
        <f aca="false">+E14/D14-1</f>
        <v>-0.247191011235955</v>
      </c>
      <c r="G14" s="49" t="n">
        <f aca="false">+E14/C14-1</f>
        <v>-0.331670822942643</v>
      </c>
      <c r="H14" s="49" t="n">
        <f aca="false">+E14/B14-1</f>
        <v>-0.464</v>
      </c>
    </row>
    <row r="15" customFormat="false" ht="12.8" hidden="false" customHeight="false" outlineLevel="0" collapsed="false">
      <c r="A15" s="45" t="s">
        <v>184</v>
      </c>
      <c r="B15" s="50" t="n">
        <v>507</v>
      </c>
      <c r="C15" s="51" t="n">
        <v>848</v>
      </c>
      <c r="D15" s="51" t="n">
        <v>808</v>
      </c>
      <c r="E15" s="52" t="n">
        <v>498</v>
      </c>
      <c r="F15" s="49" t="n">
        <f aca="false">+E15/D15-1</f>
        <v>-0.383663366336634</v>
      </c>
      <c r="G15" s="49" t="n">
        <f aca="false">+E15/C15-1</f>
        <v>-0.412735849056604</v>
      </c>
      <c r="H15" s="49" t="n">
        <f aca="false">+E15/B15-1</f>
        <v>-0.0177514792899408</v>
      </c>
    </row>
    <row r="16" customFormat="false" ht="12.8" hidden="false" customHeight="false" outlineLevel="0" collapsed="false">
      <c r="A16" s="45" t="s">
        <v>210</v>
      </c>
      <c r="B16" s="50" t="n">
        <v>409</v>
      </c>
      <c r="C16" s="51" t="n">
        <v>554</v>
      </c>
      <c r="D16" s="51" t="n">
        <v>519</v>
      </c>
      <c r="E16" s="52" t="n">
        <v>492</v>
      </c>
      <c r="F16" s="49" t="n">
        <f aca="false">+E16/D16-1</f>
        <v>-0.0520231213872833</v>
      </c>
      <c r="G16" s="49" t="n">
        <f aca="false">+E16/C16-1</f>
        <v>-0.111913357400722</v>
      </c>
      <c r="H16" s="49" t="n">
        <f aca="false">+E16/B16-1</f>
        <v>0.202933985330073</v>
      </c>
    </row>
    <row r="17" customFormat="false" ht="12.8" hidden="false" customHeight="false" outlineLevel="0" collapsed="false">
      <c r="A17" s="45" t="s">
        <v>182</v>
      </c>
      <c r="B17" s="50" t="n">
        <v>603</v>
      </c>
      <c r="C17" s="51" t="n">
        <v>949</v>
      </c>
      <c r="D17" s="51" t="n">
        <v>819</v>
      </c>
      <c r="E17" s="52" t="n">
        <v>479</v>
      </c>
      <c r="F17" s="49" t="n">
        <f aca="false">+E17/D17-1</f>
        <v>-0.415140415140415</v>
      </c>
      <c r="G17" s="49" t="n">
        <f aca="false">+E17/C17-1</f>
        <v>-0.495258166491043</v>
      </c>
      <c r="H17" s="49" t="n">
        <f aca="false">+E17/B17-1</f>
        <v>-0.205638474295191</v>
      </c>
    </row>
    <row r="18" customFormat="false" ht="12.8" hidden="false" customHeight="false" outlineLevel="0" collapsed="false">
      <c r="A18" s="45" t="s">
        <v>194</v>
      </c>
      <c r="B18" s="50" t="n">
        <v>379</v>
      </c>
      <c r="C18" s="51" t="n">
        <v>500</v>
      </c>
      <c r="D18" s="51" t="n">
        <v>519</v>
      </c>
      <c r="E18" s="52" t="n">
        <v>435</v>
      </c>
      <c r="F18" s="49" t="n">
        <f aca="false">+E18/D18-1</f>
        <v>-0.161849710982659</v>
      </c>
      <c r="G18" s="49" t="n">
        <f aca="false">+E18/C18-1</f>
        <v>-0.13</v>
      </c>
      <c r="H18" s="49" t="n">
        <f aca="false">+E18/B18-1</f>
        <v>0.147757255936676</v>
      </c>
    </row>
    <row r="19" customFormat="false" ht="12.8" hidden="false" customHeight="false" outlineLevel="0" collapsed="false">
      <c r="A19" s="45" t="s">
        <v>186</v>
      </c>
      <c r="B19" s="50" t="n">
        <v>741</v>
      </c>
      <c r="C19" s="51" t="n">
        <v>659</v>
      </c>
      <c r="D19" s="51" t="n">
        <v>687</v>
      </c>
      <c r="E19" s="52" t="n">
        <v>427</v>
      </c>
      <c r="F19" s="49" t="n">
        <f aca="false">+E19/D19-1</f>
        <v>-0.378457059679767</v>
      </c>
      <c r="G19" s="49" t="n">
        <f aca="false">+E19/C19-1</f>
        <v>-0.352048558421851</v>
      </c>
      <c r="H19" s="49" t="n">
        <f aca="false">+E19/B19-1</f>
        <v>-0.423751686909582</v>
      </c>
    </row>
    <row r="20" customFormat="false" ht="12.8" hidden="false" customHeight="false" outlineLevel="0" collapsed="false">
      <c r="A20" s="45" t="s">
        <v>188</v>
      </c>
      <c r="B20" s="50" t="n">
        <v>411</v>
      </c>
      <c r="C20" s="51" t="n">
        <v>466</v>
      </c>
      <c r="D20" s="51" t="n">
        <v>463</v>
      </c>
      <c r="E20" s="52" t="n">
        <v>382</v>
      </c>
      <c r="F20" s="49" t="n">
        <f aca="false">+E20/D20-1</f>
        <v>-0.174946004319654</v>
      </c>
      <c r="G20" s="49" t="n">
        <f aca="false">+E20/C20-1</f>
        <v>-0.180257510729614</v>
      </c>
      <c r="H20" s="49" t="n">
        <f aca="false">+E20/B20-1</f>
        <v>-0.0705596107055961</v>
      </c>
    </row>
    <row r="21" customFormat="false" ht="12.8" hidden="false" customHeight="false" outlineLevel="0" collapsed="false">
      <c r="A21" s="45" t="s">
        <v>211</v>
      </c>
      <c r="B21" s="50" t="n">
        <v>212</v>
      </c>
      <c r="C21" s="51" t="n">
        <v>260</v>
      </c>
      <c r="D21" s="51" t="n">
        <v>269</v>
      </c>
      <c r="E21" s="52" t="n">
        <v>381</v>
      </c>
      <c r="F21" s="49" t="n">
        <f aca="false">+E21/D21-1</f>
        <v>0.41635687732342</v>
      </c>
      <c r="G21" s="49" t="n">
        <f aca="false">+E21/C21-1</f>
        <v>0.465384615384615</v>
      </c>
      <c r="H21" s="49" t="n">
        <f aca="false">+E21/B21-1</f>
        <v>0.797169811320755</v>
      </c>
    </row>
    <row r="22" customFormat="false" ht="12.8" hidden="false" customHeight="false" outlineLevel="0" collapsed="false">
      <c r="A22" s="45" t="s">
        <v>204</v>
      </c>
      <c r="B22" s="50" t="n">
        <v>313</v>
      </c>
      <c r="C22" s="51" t="n">
        <v>360</v>
      </c>
      <c r="D22" s="51" t="n">
        <v>407</v>
      </c>
      <c r="E22" s="52" t="n">
        <v>366</v>
      </c>
      <c r="F22" s="49" t="n">
        <f aca="false">+E22/D22-1</f>
        <v>-0.100737100737101</v>
      </c>
      <c r="G22" s="49" t="n">
        <f aca="false">+E22/C22-1</f>
        <v>0.0166666666666666</v>
      </c>
      <c r="H22" s="49" t="n">
        <f aca="false">+E22/B22-1</f>
        <v>0.169329073482428</v>
      </c>
    </row>
    <row r="23" customFormat="false" ht="12.8" hidden="false" customHeight="false" outlineLevel="0" collapsed="false">
      <c r="A23" s="45" t="s">
        <v>166</v>
      </c>
      <c r="B23" s="50" t="n">
        <v>2184</v>
      </c>
      <c r="C23" s="51" t="n">
        <v>1221</v>
      </c>
      <c r="D23" s="51" t="n">
        <v>666</v>
      </c>
      <c r="E23" s="52" t="n">
        <v>347</v>
      </c>
      <c r="F23" s="49" t="n">
        <f aca="false">+E23/D23-1</f>
        <v>-0.478978978978979</v>
      </c>
      <c r="G23" s="49" t="n">
        <f aca="false">+E23/C23-1</f>
        <v>-0.715806715806716</v>
      </c>
      <c r="H23" s="49" t="n">
        <f aca="false">+E23/B23-1</f>
        <v>-0.841117216117216</v>
      </c>
    </row>
    <row r="24" customFormat="false" ht="12.8" hidden="false" customHeight="false" outlineLevel="0" collapsed="false">
      <c r="A24" s="45" t="s">
        <v>190</v>
      </c>
      <c r="B24" s="50" t="n">
        <v>460</v>
      </c>
      <c r="C24" s="51" t="n">
        <v>444</v>
      </c>
      <c r="D24" s="51" t="n">
        <v>390</v>
      </c>
      <c r="E24" s="52" t="n">
        <v>335</v>
      </c>
      <c r="F24" s="49" t="n">
        <f aca="false">+E24/D24-1</f>
        <v>-0.141025641025641</v>
      </c>
      <c r="G24" s="49" t="n">
        <f aca="false">+E24/C24-1</f>
        <v>-0.245495495495496</v>
      </c>
      <c r="H24" s="49" t="n">
        <f aca="false">+E24/B24-1</f>
        <v>-0.271739130434783</v>
      </c>
    </row>
    <row r="25" customFormat="false" ht="12.8" hidden="false" customHeight="false" outlineLevel="0" collapsed="false">
      <c r="A25" s="45" t="s">
        <v>196</v>
      </c>
      <c r="B25" s="50" t="n">
        <v>333</v>
      </c>
      <c r="C25" s="51" t="n">
        <v>311</v>
      </c>
      <c r="D25" s="51" t="n">
        <v>495</v>
      </c>
      <c r="E25" s="52" t="n">
        <v>326</v>
      </c>
      <c r="F25" s="49" t="n">
        <f aca="false">+E25/D25-1</f>
        <v>-0.341414141414141</v>
      </c>
      <c r="G25" s="49" t="n">
        <f aca="false">+E25/C25-1</f>
        <v>0.0482315112540193</v>
      </c>
      <c r="H25" s="49" t="n">
        <f aca="false">+E25/B25-1</f>
        <v>-0.021021021021021</v>
      </c>
    </row>
    <row r="26" customFormat="false" ht="12.8" hidden="false" customHeight="false" outlineLevel="0" collapsed="false">
      <c r="A26" s="45" t="s">
        <v>180</v>
      </c>
      <c r="B26" s="50" t="n">
        <v>672</v>
      </c>
      <c r="C26" s="51" t="n">
        <v>898</v>
      </c>
      <c r="D26" s="51" t="n">
        <v>676</v>
      </c>
      <c r="E26" s="52" t="n">
        <v>306</v>
      </c>
      <c r="F26" s="49" t="n">
        <f aca="false">+E26/D26-1</f>
        <v>-0.547337278106509</v>
      </c>
      <c r="G26" s="49" t="n">
        <f aca="false">+E26/C26-1</f>
        <v>-0.65924276169265</v>
      </c>
      <c r="H26" s="49" t="n">
        <f aca="false">+E26/B26-1</f>
        <v>-0.544642857142857</v>
      </c>
    </row>
    <row r="27" customFormat="false" ht="12.8" hidden="false" customHeight="false" outlineLevel="0" collapsed="false">
      <c r="A27" s="45" t="s">
        <v>198</v>
      </c>
      <c r="B27" s="50" t="n">
        <v>551</v>
      </c>
      <c r="C27" s="51" t="n">
        <v>466</v>
      </c>
      <c r="D27" s="51" t="n">
        <v>323</v>
      </c>
      <c r="E27" s="52" t="n">
        <v>292</v>
      </c>
      <c r="F27" s="49" t="n">
        <f aca="false">+E27/D27-1</f>
        <v>-0.0959752321981424</v>
      </c>
      <c r="G27" s="49" t="n">
        <f aca="false">+E27/C27-1</f>
        <v>-0.373390557939914</v>
      </c>
      <c r="H27" s="49" t="n">
        <f aca="false">+E27/B27-1</f>
        <v>-0.47005444646098</v>
      </c>
    </row>
    <row r="28" customFormat="false" ht="12.8" hidden="false" customHeight="false" outlineLevel="0" collapsed="false">
      <c r="A28" s="45" t="s">
        <v>227</v>
      </c>
      <c r="B28" s="50" t="n">
        <v>148</v>
      </c>
      <c r="C28" s="51" t="n">
        <v>227</v>
      </c>
      <c r="D28" s="51" t="n">
        <v>348</v>
      </c>
      <c r="E28" s="52" t="n">
        <v>283</v>
      </c>
      <c r="F28" s="49" t="n">
        <f aca="false">+E28/D28-1</f>
        <v>-0.186781609195402</v>
      </c>
      <c r="G28" s="49" t="n">
        <f aca="false">+E28/C28-1</f>
        <v>0.246696035242291</v>
      </c>
      <c r="H28" s="49" t="n">
        <f aca="false">+E28/B28-1</f>
        <v>0.912162162162162</v>
      </c>
    </row>
    <row r="29" customFormat="false" ht="12.8" hidden="false" customHeight="false" outlineLevel="0" collapsed="false">
      <c r="A29" s="45" t="s">
        <v>221</v>
      </c>
      <c r="B29" s="50" t="n">
        <v>301</v>
      </c>
      <c r="C29" s="51" t="n">
        <v>376</v>
      </c>
      <c r="D29" s="51" t="n">
        <v>303</v>
      </c>
      <c r="E29" s="52" t="n">
        <v>283</v>
      </c>
      <c r="F29" s="49" t="n">
        <f aca="false">+E29/D29-1</f>
        <v>-0.066006600660066</v>
      </c>
      <c r="G29" s="49" t="n">
        <f aca="false">+E29/C29-1</f>
        <v>-0.247340425531915</v>
      </c>
      <c r="H29" s="49" t="n">
        <f aca="false">+E29/B29-1</f>
        <v>-0.0598006644518272</v>
      </c>
    </row>
    <row r="30" customFormat="false" ht="12.8" hidden="false" customHeight="false" outlineLevel="0" collapsed="false">
      <c r="A30" s="45" t="s">
        <v>202</v>
      </c>
      <c r="B30" s="50" t="n">
        <v>386</v>
      </c>
      <c r="C30" s="51" t="n">
        <v>443</v>
      </c>
      <c r="D30" s="51" t="n">
        <v>533</v>
      </c>
      <c r="E30" s="52" t="n">
        <v>279</v>
      </c>
      <c r="F30" s="49" t="n">
        <f aca="false">+E30/D30-1</f>
        <v>-0.476547842401501</v>
      </c>
      <c r="G30" s="49" t="n">
        <f aca="false">+E30/C30-1</f>
        <v>-0.37020316027088</v>
      </c>
      <c r="H30" s="49" t="n">
        <f aca="false">+E30/B30-1</f>
        <v>-0.27720207253886</v>
      </c>
    </row>
    <row r="31" customFormat="false" ht="12.8" hidden="false" customHeight="false" outlineLevel="0" collapsed="false">
      <c r="A31" s="45" t="s">
        <v>215</v>
      </c>
      <c r="B31" s="50" t="n">
        <v>214</v>
      </c>
      <c r="C31" s="51" t="n">
        <v>256</v>
      </c>
      <c r="D31" s="51" t="n">
        <v>199</v>
      </c>
      <c r="E31" s="52" t="n">
        <v>228</v>
      </c>
      <c r="F31" s="49" t="n">
        <f aca="false">+E31/D31-1</f>
        <v>0.14572864321608</v>
      </c>
      <c r="G31" s="49" t="n">
        <f aca="false">+E31/C31-1</f>
        <v>-0.109375</v>
      </c>
      <c r="H31" s="49" t="n">
        <f aca="false">+E31/B31-1</f>
        <v>0.0654205607476635</v>
      </c>
    </row>
    <row r="32" customFormat="false" ht="12.8" hidden="false" customHeight="false" outlineLevel="0" collapsed="false">
      <c r="A32" s="45" t="s">
        <v>233</v>
      </c>
      <c r="B32" s="50" t="n">
        <v>193</v>
      </c>
      <c r="C32" s="51" t="n">
        <v>328</v>
      </c>
      <c r="D32" s="51" t="n">
        <v>305</v>
      </c>
      <c r="E32" s="52" t="n">
        <v>217</v>
      </c>
      <c r="F32" s="49" t="n">
        <f aca="false">+E32/D32-1</f>
        <v>-0.288524590163934</v>
      </c>
      <c r="G32" s="49" t="n">
        <f aca="false">+E32/C32-1</f>
        <v>-0.338414634146341</v>
      </c>
      <c r="H32" s="49" t="n">
        <f aca="false">+E32/B32-1</f>
        <v>0.124352331606218</v>
      </c>
    </row>
    <row r="33" customFormat="false" ht="12.8" hidden="false" customHeight="false" outlineLevel="0" collapsed="false">
      <c r="A33" s="45" t="s">
        <v>229</v>
      </c>
      <c r="B33" s="50" t="n">
        <v>154</v>
      </c>
      <c r="C33" s="51" t="n">
        <v>280</v>
      </c>
      <c r="D33" s="51" t="n">
        <v>272</v>
      </c>
      <c r="E33" s="52" t="n">
        <v>216</v>
      </c>
      <c r="F33" s="49" t="n">
        <f aca="false">+E33/D33-1</f>
        <v>-0.205882352941177</v>
      </c>
      <c r="G33" s="49" t="n">
        <f aca="false">+E33/C33-1</f>
        <v>-0.228571428571429</v>
      </c>
      <c r="H33" s="49" t="n">
        <f aca="false">+E33/B33-1</f>
        <v>0.402597402597403</v>
      </c>
    </row>
    <row r="34" customFormat="false" ht="12.8" hidden="false" customHeight="false" outlineLevel="0" collapsed="false">
      <c r="A34" s="45" t="s">
        <v>208</v>
      </c>
      <c r="B34" s="50" t="n">
        <v>237</v>
      </c>
      <c r="C34" s="51" t="n">
        <v>387</v>
      </c>
      <c r="D34" s="51" t="n">
        <v>369</v>
      </c>
      <c r="E34" s="52" t="n">
        <v>206</v>
      </c>
      <c r="F34" s="49" t="n">
        <f aca="false">+E34/D34-1</f>
        <v>-0.441734417344173</v>
      </c>
      <c r="G34" s="49" t="n">
        <f aca="false">+E34/C34-1</f>
        <v>-0.467700258397933</v>
      </c>
      <c r="H34" s="49" t="n">
        <f aca="false">+E34/B34-1</f>
        <v>-0.130801687763713</v>
      </c>
    </row>
    <row r="35" customFormat="false" ht="12.8" hidden="false" customHeight="false" outlineLevel="0" collapsed="false">
      <c r="A35" s="45" t="s">
        <v>253</v>
      </c>
      <c r="B35" s="50" t="n">
        <v>103</v>
      </c>
      <c r="C35" s="51" t="n">
        <v>109</v>
      </c>
      <c r="D35" s="51" t="n">
        <v>150</v>
      </c>
      <c r="E35" s="52" t="n">
        <v>200</v>
      </c>
      <c r="F35" s="49" t="n">
        <f aca="false">+E35/D35-1</f>
        <v>0.333333333333333</v>
      </c>
      <c r="G35" s="49" t="n">
        <f aca="false">+E35/C35-1</f>
        <v>0.834862385321101</v>
      </c>
      <c r="H35" s="49" t="n">
        <f aca="false">+E35/B35-1</f>
        <v>0.941747572815534</v>
      </c>
    </row>
    <row r="36" customFormat="false" ht="12.8" hidden="false" customHeight="false" outlineLevel="0" collapsed="false">
      <c r="A36" s="45" t="s">
        <v>237</v>
      </c>
      <c r="B36" s="50" t="n">
        <v>183</v>
      </c>
      <c r="C36" s="51" t="n">
        <v>215</v>
      </c>
      <c r="D36" s="51" t="n">
        <v>182</v>
      </c>
      <c r="E36" s="52" t="n">
        <v>186</v>
      </c>
      <c r="F36" s="49" t="n">
        <f aca="false">+E36/D36-1</f>
        <v>0.0219780219780219</v>
      </c>
      <c r="G36" s="49" t="n">
        <f aca="false">+E36/C36-1</f>
        <v>-0.134883720930233</v>
      </c>
      <c r="H36" s="49" t="n">
        <f aca="false">+E36/B36-1</f>
        <v>0.0163934426229508</v>
      </c>
    </row>
    <row r="37" customFormat="false" ht="12.8" hidden="false" customHeight="false" outlineLevel="0" collapsed="false">
      <c r="A37" s="45" t="s">
        <v>245</v>
      </c>
      <c r="B37" s="50" t="n">
        <v>112</v>
      </c>
      <c r="C37" s="51" t="n">
        <v>144</v>
      </c>
      <c r="D37" s="51" t="n">
        <v>187</v>
      </c>
      <c r="E37" s="52" t="n">
        <v>173</v>
      </c>
      <c r="F37" s="49" t="n">
        <f aca="false">+E37/D37-1</f>
        <v>-0.0748663101604278</v>
      </c>
      <c r="G37" s="49" t="n">
        <f aca="false">+E37/C37-1</f>
        <v>0.201388888888889</v>
      </c>
      <c r="H37" s="49" t="n">
        <f aca="false">+E37/B37-1</f>
        <v>0.544642857142857</v>
      </c>
    </row>
    <row r="38" customFormat="false" ht="12.8" hidden="false" customHeight="false" outlineLevel="0" collapsed="false">
      <c r="A38" s="45" t="s">
        <v>231</v>
      </c>
      <c r="B38" s="50" t="n">
        <v>126</v>
      </c>
      <c r="C38" s="51" t="n">
        <v>113</v>
      </c>
      <c r="D38" s="51" t="n">
        <v>224</v>
      </c>
      <c r="E38" s="52" t="n">
        <v>170</v>
      </c>
      <c r="F38" s="49" t="n">
        <f aca="false">+E38/D38-1</f>
        <v>-0.241071428571429</v>
      </c>
      <c r="G38" s="49" t="n">
        <f aca="false">+E38/C38-1</f>
        <v>0.504424778761062</v>
      </c>
      <c r="H38" s="49" t="n">
        <f aca="false">+E38/B38-1</f>
        <v>0.349206349206349</v>
      </c>
    </row>
    <row r="39" customFormat="false" ht="12.8" hidden="false" customHeight="false" outlineLevel="0" collapsed="false">
      <c r="A39" s="45" t="s">
        <v>217</v>
      </c>
      <c r="B39" s="50" t="n">
        <v>228</v>
      </c>
      <c r="C39" s="51" t="n">
        <v>228</v>
      </c>
      <c r="D39" s="51" t="n">
        <v>226</v>
      </c>
      <c r="E39" s="52" t="n">
        <v>147</v>
      </c>
      <c r="F39" s="49" t="n">
        <f aca="false">+E39/D39-1</f>
        <v>-0.349557522123894</v>
      </c>
      <c r="G39" s="49" t="n">
        <f aca="false">+E39/C39-1</f>
        <v>-0.355263157894737</v>
      </c>
      <c r="H39" s="49" t="n">
        <f aca="false">+E39/B39-1</f>
        <v>-0.355263157894737</v>
      </c>
    </row>
    <row r="40" customFormat="false" ht="12.8" hidden="false" customHeight="false" outlineLevel="0" collapsed="false">
      <c r="A40" s="45" t="s">
        <v>225</v>
      </c>
      <c r="B40" s="50" t="n">
        <v>229</v>
      </c>
      <c r="C40" s="51" t="n">
        <v>92</v>
      </c>
      <c r="D40" s="51" t="n">
        <v>137</v>
      </c>
      <c r="E40" s="52" t="n">
        <v>135</v>
      </c>
      <c r="F40" s="49" t="n">
        <f aca="false">+E40/D40-1</f>
        <v>-0.0145985401459854</v>
      </c>
      <c r="G40" s="49" t="n">
        <f aca="false">+E40/C40-1</f>
        <v>0.467391304347826</v>
      </c>
      <c r="H40" s="49" t="n">
        <f aca="false">+E40/B40-1</f>
        <v>-0.410480349344978</v>
      </c>
    </row>
    <row r="41" customFormat="false" ht="12.8" hidden="false" customHeight="false" outlineLevel="0" collapsed="false">
      <c r="A41" s="45" t="s">
        <v>259</v>
      </c>
      <c r="B41" s="50" t="n">
        <v>88</v>
      </c>
      <c r="C41" s="51" t="n">
        <v>131</v>
      </c>
      <c r="D41" s="51" t="n">
        <v>123</v>
      </c>
      <c r="E41" s="52" t="n">
        <v>114</v>
      </c>
      <c r="F41" s="49" t="n">
        <f aca="false">+E41/D41-1</f>
        <v>-0.073170731707317</v>
      </c>
      <c r="G41" s="49" t="n">
        <f aca="false">+E41/C41-1</f>
        <v>-0.129770992366412</v>
      </c>
      <c r="H41" s="49" t="n">
        <f aca="false">+E41/B41-1</f>
        <v>0.295454545454545</v>
      </c>
    </row>
    <row r="42" customFormat="false" ht="12.8" hidden="false" customHeight="false" outlineLevel="0" collapsed="false">
      <c r="A42" s="45" t="s">
        <v>251</v>
      </c>
      <c r="B42" s="50" t="n">
        <v>147</v>
      </c>
      <c r="C42" s="51" t="n">
        <v>106</v>
      </c>
      <c r="D42" s="51" t="n">
        <v>87</v>
      </c>
      <c r="E42" s="52" t="n">
        <v>110</v>
      </c>
      <c r="F42" s="49" t="n">
        <f aca="false">+E42/D42-1</f>
        <v>0.264367816091954</v>
      </c>
      <c r="G42" s="49" t="n">
        <f aca="false">+E42/C42-1</f>
        <v>0.0377358490566038</v>
      </c>
      <c r="H42" s="49" t="n">
        <f aca="false">+E42/B42-1</f>
        <v>-0.251700680272109</v>
      </c>
    </row>
    <row r="43" customFormat="false" ht="12.8" hidden="false" customHeight="false" outlineLevel="0" collapsed="false">
      <c r="A43" s="45" t="s">
        <v>239</v>
      </c>
      <c r="B43" s="50" t="n">
        <v>96</v>
      </c>
      <c r="C43" s="51" t="n">
        <v>149</v>
      </c>
      <c r="D43" s="51" t="n">
        <v>133</v>
      </c>
      <c r="E43" s="52" t="n">
        <v>108</v>
      </c>
      <c r="F43" s="49" t="n">
        <f aca="false">+E43/D43-1</f>
        <v>-0.18796992481203</v>
      </c>
      <c r="G43" s="49" t="n">
        <f aca="false">+E43/C43-1</f>
        <v>-0.275167785234899</v>
      </c>
      <c r="H43" s="49" t="n">
        <f aca="false">+E43/B43-1</f>
        <v>0.125</v>
      </c>
    </row>
    <row r="44" customFormat="false" ht="12.8" hidden="false" customHeight="false" outlineLevel="0" collapsed="false">
      <c r="A44" s="45" t="s">
        <v>340</v>
      </c>
      <c r="B44" s="50" t="n">
        <v>4</v>
      </c>
      <c r="C44" s="51" t="n">
        <v>1</v>
      </c>
      <c r="D44" s="51" t="n">
        <v>7</v>
      </c>
      <c r="E44" s="52" t="n">
        <v>105</v>
      </c>
      <c r="F44" s="49" t="n">
        <f aca="false">+E44/D44-1</f>
        <v>14</v>
      </c>
      <c r="G44" s="49" t="n">
        <f aca="false">+E44/C44-1</f>
        <v>104</v>
      </c>
      <c r="H44" s="49" t="n">
        <f aca="false">+E44/B44-1</f>
        <v>25.25</v>
      </c>
    </row>
    <row r="45" customFormat="false" ht="12.8" hidden="false" customHeight="false" outlineLevel="0" collapsed="false">
      <c r="A45" s="45" t="s">
        <v>302</v>
      </c>
      <c r="B45" s="50" t="n">
        <v>19</v>
      </c>
      <c r="C45" s="51" t="n">
        <v>42</v>
      </c>
      <c r="D45" s="51" t="n">
        <v>124</v>
      </c>
      <c r="E45" s="52" t="n">
        <v>104</v>
      </c>
      <c r="F45" s="49" t="n">
        <f aca="false">+E45/D45-1</f>
        <v>-0.161290322580645</v>
      </c>
      <c r="G45" s="49" t="n">
        <f aca="false">+E45/C45-1</f>
        <v>1.47619047619048</v>
      </c>
      <c r="H45" s="49" t="n">
        <f aca="false">+E45/B45-1</f>
        <v>4.47368421052632</v>
      </c>
    </row>
    <row r="46" customFormat="false" ht="12.8" hidden="false" customHeight="false" outlineLevel="0" collapsed="false">
      <c r="A46" s="45" t="s">
        <v>261</v>
      </c>
      <c r="B46" s="50" t="n">
        <v>88</v>
      </c>
      <c r="C46" s="51" t="n">
        <v>136</v>
      </c>
      <c r="D46" s="51" t="n">
        <v>113</v>
      </c>
      <c r="E46" s="52" t="n">
        <v>100</v>
      </c>
      <c r="F46" s="49" t="n">
        <f aca="false">+E46/D46-1</f>
        <v>-0.115044247787611</v>
      </c>
      <c r="G46" s="49" t="n">
        <f aca="false">+E46/C46-1</f>
        <v>-0.264705882352941</v>
      </c>
      <c r="H46" s="49" t="n">
        <f aca="false">+E46/B46-1</f>
        <v>0.136363636363636</v>
      </c>
    </row>
    <row r="47" customFormat="false" ht="12.8" hidden="false" customHeight="false" outlineLevel="0" collapsed="false">
      <c r="A47" s="45" t="s">
        <v>255</v>
      </c>
      <c r="B47" s="50" t="n">
        <v>108</v>
      </c>
      <c r="C47" s="51" t="n">
        <v>134</v>
      </c>
      <c r="D47" s="51" t="n">
        <v>60</v>
      </c>
      <c r="E47" s="52" t="n">
        <v>95</v>
      </c>
      <c r="F47" s="49" t="n">
        <f aca="false">+E47/D47-1</f>
        <v>0.583333333333333</v>
      </c>
      <c r="G47" s="49" t="n">
        <f aca="false">+E47/C47-1</f>
        <v>-0.291044776119403</v>
      </c>
      <c r="H47" s="49" t="n">
        <f aca="false">+E47/B47-1</f>
        <v>-0.12037037037037</v>
      </c>
    </row>
    <row r="48" customFormat="false" ht="12.8" hidden="false" customHeight="false" outlineLevel="0" collapsed="false">
      <c r="A48" s="45" t="s">
        <v>247</v>
      </c>
      <c r="B48" s="50" t="n">
        <v>48</v>
      </c>
      <c r="C48" s="51" t="n">
        <v>77</v>
      </c>
      <c r="D48" s="51" t="n">
        <v>36</v>
      </c>
      <c r="E48" s="52" t="n">
        <v>88</v>
      </c>
      <c r="F48" s="49" t="n">
        <f aca="false">+E48/D48-1</f>
        <v>1.44444444444444</v>
      </c>
      <c r="G48" s="49" t="n">
        <f aca="false">+E48/C48-1</f>
        <v>0.142857142857143</v>
      </c>
      <c r="H48" s="49" t="n">
        <f aca="false">+E48/B48-1</f>
        <v>0.833333333333333</v>
      </c>
    </row>
    <row r="49" customFormat="false" ht="12.8" hidden="false" customHeight="false" outlineLevel="0" collapsed="false">
      <c r="A49" s="45" t="s">
        <v>271</v>
      </c>
      <c r="B49" s="50" t="n">
        <v>60</v>
      </c>
      <c r="C49" s="51" t="n">
        <v>79</v>
      </c>
      <c r="D49" s="51" t="n">
        <v>76</v>
      </c>
      <c r="E49" s="52" t="n">
        <v>85</v>
      </c>
      <c r="F49" s="49" t="n">
        <f aca="false">+E49/D49-1</f>
        <v>0.118421052631579</v>
      </c>
      <c r="G49" s="49" t="n">
        <f aca="false">+E49/C49-1</f>
        <v>0.0759493670886076</v>
      </c>
      <c r="H49" s="49" t="n">
        <f aca="false">+E49/B49-1</f>
        <v>0.416666666666667</v>
      </c>
    </row>
    <row r="50" customFormat="false" ht="12.8" hidden="false" customHeight="false" outlineLevel="0" collapsed="false">
      <c r="A50" s="45" t="s">
        <v>249</v>
      </c>
      <c r="B50" s="50" t="n">
        <v>107</v>
      </c>
      <c r="C50" s="51" t="n">
        <v>122</v>
      </c>
      <c r="D50" s="51" t="n">
        <v>77</v>
      </c>
      <c r="E50" s="52" t="n">
        <v>83</v>
      </c>
      <c r="F50" s="49" t="n">
        <f aca="false">+E50/D50-1</f>
        <v>0.077922077922078</v>
      </c>
      <c r="G50" s="49" t="n">
        <f aca="false">+E50/C50-1</f>
        <v>-0.319672131147541</v>
      </c>
      <c r="H50" s="49" t="n">
        <f aca="false">+E50/B50-1</f>
        <v>-0.224299065420561</v>
      </c>
    </row>
    <row r="51" customFormat="false" ht="12.8" hidden="false" customHeight="false" outlineLevel="0" collapsed="false">
      <c r="A51" s="45" t="s">
        <v>263</v>
      </c>
      <c r="B51" s="50" t="n">
        <v>83</v>
      </c>
      <c r="C51" s="51" t="n">
        <v>100</v>
      </c>
      <c r="D51" s="51" t="n">
        <v>105</v>
      </c>
      <c r="E51" s="52" t="n">
        <v>82</v>
      </c>
      <c r="F51" s="49" t="n">
        <f aca="false">+E51/D51-1</f>
        <v>-0.219047619047619</v>
      </c>
      <c r="G51" s="49" t="n">
        <f aca="false">+E51/C51-1</f>
        <v>-0.18</v>
      </c>
      <c r="H51" s="49" t="n">
        <f aca="false">+E51/B51-1</f>
        <v>-0.0120481927710844</v>
      </c>
    </row>
    <row r="52" customFormat="false" ht="12.8" hidden="false" customHeight="false" outlineLevel="0" collapsed="false">
      <c r="A52" s="45" t="s">
        <v>279</v>
      </c>
      <c r="B52" s="50" t="n">
        <v>22</v>
      </c>
      <c r="C52" s="51" t="n">
        <v>149</v>
      </c>
      <c r="D52" s="51" t="n">
        <v>149</v>
      </c>
      <c r="E52" s="52" t="n">
        <v>73</v>
      </c>
      <c r="F52" s="49" t="n">
        <f aca="false">+E52/D52-1</f>
        <v>-0.51006711409396</v>
      </c>
      <c r="G52" s="49" t="n">
        <f aca="false">+E52/C52-1</f>
        <v>-0.51006711409396</v>
      </c>
      <c r="H52" s="49" t="n">
        <f aca="false">+E52/B52-1</f>
        <v>2.31818181818182</v>
      </c>
    </row>
    <row r="53" customFormat="false" ht="12.8" hidden="false" customHeight="false" outlineLevel="0" collapsed="false">
      <c r="A53" s="45" t="s">
        <v>213</v>
      </c>
      <c r="B53" s="50" t="n">
        <v>192</v>
      </c>
      <c r="C53" s="51" t="n">
        <v>193</v>
      </c>
      <c r="D53" s="51" t="n">
        <v>124</v>
      </c>
      <c r="E53" s="52" t="n">
        <v>64</v>
      </c>
      <c r="F53" s="49" t="n">
        <f aca="false">+E53/D53-1</f>
        <v>-0.483870967741936</v>
      </c>
      <c r="G53" s="49" t="n">
        <f aca="false">+E53/C53-1</f>
        <v>-0.66839378238342</v>
      </c>
      <c r="H53" s="49" t="n">
        <f aca="false">+E53/B53-1</f>
        <v>-0.666666666666667</v>
      </c>
    </row>
    <row r="54" customFormat="false" ht="12.8" hidden="false" customHeight="false" outlineLevel="0" collapsed="false">
      <c r="A54" s="45" t="s">
        <v>275</v>
      </c>
      <c r="B54" s="50" t="n">
        <v>45</v>
      </c>
      <c r="C54" s="51" t="n">
        <v>42</v>
      </c>
      <c r="D54" s="51" t="n">
        <v>20</v>
      </c>
      <c r="E54" s="52" t="n">
        <v>52</v>
      </c>
      <c r="F54" s="49" t="n">
        <f aca="false">+E54/D54-1</f>
        <v>1.6</v>
      </c>
      <c r="G54" s="49" t="n">
        <f aca="false">+E54/C54-1</f>
        <v>0.238095238095238</v>
      </c>
      <c r="H54" s="49" t="n">
        <f aca="false">+E54/B54-1</f>
        <v>0.155555555555555</v>
      </c>
    </row>
    <row r="55" customFormat="false" ht="12.8" hidden="false" customHeight="false" outlineLevel="0" collapsed="false">
      <c r="A55" s="45" t="s">
        <v>277</v>
      </c>
      <c r="B55" s="50" t="n">
        <v>67</v>
      </c>
      <c r="C55" s="51" t="n">
        <v>99</v>
      </c>
      <c r="D55" s="51" t="n">
        <v>94</v>
      </c>
      <c r="E55" s="52" t="n">
        <v>51</v>
      </c>
      <c r="F55" s="49" t="n">
        <f aca="false">+E55/D55-1</f>
        <v>-0.457446808510638</v>
      </c>
      <c r="G55" s="49" t="n">
        <f aca="false">+E55/C55-1</f>
        <v>-0.484848484848485</v>
      </c>
      <c r="H55" s="49" t="n">
        <f aca="false">+E55/B55-1</f>
        <v>-0.238805970149254</v>
      </c>
    </row>
    <row r="56" customFormat="false" ht="12.8" hidden="false" customHeight="false" outlineLevel="0" collapsed="false">
      <c r="A56" s="45" t="s">
        <v>235</v>
      </c>
      <c r="B56" s="50" t="n">
        <v>90</v>
      </c>
      <c r="C56" s="51" t="n">
        <v>68</v>
      </c>
      <c r="D56" s="51" t="n">
        <v>71</v>
      </c>
      <c r="E56" s="52" t="n">
        <v>51</v>
      </c>
      <c r="F56" s="49" t="n">
        <f aca="false">+E56/D56-1</f>
        <v>-0.28169014084507</v>
      </c>
      <c r="G56" s="49" t="n">
        <f aca="false">+E56/C56-1</f>
        <v>-0.25</v>
      </c>
      <c r="H56" s="49" t="n">
        <f aca="false">+E56/B56-1</f>
        <v>-0.433333333333333</v>
      </c>
    </row>
    <row r="57" customFormat="false" ht="12.8" hidden="false" customHeight="false" outlineLevel="0" collapsed="false">
      <c r="A57" s="45" t="s">
        <v>281</v>
      </c>
      <c r="B57" s="50" t="n">
        <v>64</v>
      </c>
      <c r="C57" s="51" t="n">
        <v>126</v>
      </c>
      <c r="D57" s="51" t="n">
        <v>70</v>
      </c>
      <c r="E57" s="52" t="n">
        <v>50</v>
      </c>
      <c r="F57" s="49" t="n">
        <f aca="false">+E57/D57-1</f>
        <v>-0.285714285714286</v>
      </c>
      <c r="G57" s="49" t="n">
        <f aca="false">+E57/C57-1</f>
        <v>-0.603174603174603</v>
      </c>
      <c r="H57" s="49" t="n">
        <f aca="false">+E57/B57-1</f>
        <v>-0.21875</v>
      </c>
    </row>
    <row r="58" customFormat="false" ht="12.8" hidden="false" customHeight="false" outlineLevel="0" collapsed="false">
      <c r="A58" s="45" t="s">
        <v>316</v>
      </c>
      <c r="B58" s="50" t="n">
        <v>19</v>
      </c>
      <c r="C58" s="51" t="n">
        <v>34</v>
      </c>
      <c r="D58" s="51" t="n">
        <v>27</v>
      </c>
      <c r="E58" s="52" t="n">
        <v>44</v>
      </c>
      <c r="F58" s="49" t="n">
        <f aca="false">+E58/D58-1</f>
        <v>0.62962962962963</v>
      </c>
      <c r="G58" s="49" t="n">
        <f aca="false">+E58/C58-1</f>
        <v>0.294117647058824</v>
      </c>
      <c r="H58" s="49" t="n">
        <f aca="false">+E58/B58-1</f>
        <v>1.31578947368421</v>
      </c>
    </row>
    <row r="59" customFormat="false" ht="12.8" hidden="false" customHeight="false" outlineLevel="0" collapsed="false">
      <c r="A59" s="45" t="s">
        <v>267</v>
      </c>
      <c r="B59" s="50" t="n">
        <v>53</v>
      </c>
      <c r="C59" s="51" t="n">
        <v>52</v>
      </c>
      <c r="D59" s="51" t="n">
        <v>36</v>
      </c>
      <c r="E59" s="52" t="n">
        <v>42</v>
      </c>
      <c r="F59" s="49" t="n">
        <f aca="false">+E59/D59-1</f>
        <v>0.166666666666667</v>
      </c>
      <c r="G59" s="49" t="n">
        <f aca="false">+E59/C59-1</f>
        <v>-0.192307692307692</v>
      </c>
      <c r="H59" s="49" t="n">
        <f aca="false">+E59/B59-1</f>
        <v>-0.207547169811321</v>
      </c>
    </row>
    <row r="60" customFormat="false" ht="12.8" hidden="false" customHeight="false" outlineLevel="0" collapsed="false">
      <c r="A60" s="45" t="s">
        <v>223</v>
      </c>
      <c r="B60" s="50" t="n">
        <v>198</v>
      </c>
      <c r="C60" s="51" t="n">
        <v>154</v>
      </c>
      <c r="D60" s="51" t="n">
        <v>73</v>
      </c>
      <c r="E60" s="52" t="n">
        <v>42</v>
      </c>
      <c r="F60" s="49" t="n">
        <f aca="false">+E60/D60-1</f>
        <v>-0.424657534246575</v>
      </c>
      <c r="G60" s="49" t="n">
        <f aca="false">+E60/C60-1</f>
        <v>-0.727272727272727</v>
      </c>
      <c r="H60" s="49" t="n">
        <f aca="false">+E60/B60-1</f>
        <v>-0.787878787878788</v>
      </c>
    </row>
    <row r="61" customFormat="false" ht="12.8" hidden="false" customHeight="false" outlineLevel="0" collapsed="false">
      <c r="A61" s="45" t="s">
        <v>289</v>
      </c>
      <c r="B61" s="50" t="n">
        <v>42</v>
      </c>
      <c r="C61" s="51" t="n">
        <v>70</v>
      </c>
      <c r="D61" s="51" t="n">
        <v>42</v>
      </c>
      <c r="E61" s="52" t="n">
        <v>41</v>
      </c>
      <c r="F61" s="49" t="n">
        <f aca="false">+E61/D61-1</f>
        <v>-0.0238095238095238</v>
      </c>
      <c r="G61" s="49" t="n">
        <f aca="false">+E61/C61-1</f>
        <v>-0.414285714285714</v>
      </c>
      <c r="H61" s="49" t="n">
        <f aca="false">+E61/B61-1</f>
        <v>-0.0238095238095238</v>
      </c>
    </row>
    <row r="62" customFormat="false" ht="12.8" hidden="false" customHeight="false" outlineLevel="0" collapsed="false">
      <c r="A62" s="45" t="s">
        <v>273</v>
      </c>
      <c r="B62" s="50" t="n">
        <v>72</v>
      </c>
      <c r="C62" s="51" t="n">
        <v>74</v>
      </c>
      <c r="D62" s="51" t="n">
        <v>50</v>
      </c>
      <c r="E62" s="52" t="n">
        <v>41</v>
      </c>
      <c r="F62" s="49" t="n">
        <f aca="false">+E62/D62-1</f>
        <v>-0.18</v>
      </c>
      <c r="G62" s="49" t="n">
        <f aca="false">+E62/C62-1</f>
        <v>-0.445945945945946</v>
      </c>
      <c r="H62" s="49" t="n">
        <f aca="false">+E62/B62-1</f>
        <v>-0.430555555555556</v>
      </c>
    </row>
    <row r="63" customFormat="false" ht="12.8" hidden="false" customHeight="false" outlineLevel="0" collapsed="false">
      <c r="A63" s="45" t="s">
        <v>318</v>
      </c>
      <c r="B63" s="50" t="n">
        <v>25</v>
      </c>
      <c r="C63" s="51" t="n">
        <v>35</v>
      </c>
      <c r="D63" s="51" t="n">
        <v>34</v>
      </c>
      <c r="E63" s="52" t="n">
        <v>38</v>
      </c>
      <c r="F63" s="49" t="n">
        <f aca="false">+E63/D63-1</f>
        <v>0.117647058823529</v>
      </c>
      <c r="G63" s="49" t="n">
        <f aca="false">+E63/C63-1</f>
        <v>0.0857142857142856</v>
      </c>
      <c r="H63" s="49" t="n">
        <f aca="false">+E63/B63-1</f>
        <v>0.52</v>
      </c>
    </row>
    <row r="64" customFormat="false" ht="12.8" hidden="false" customHeight="false" outlineLevel="0" collapsed="false">
      <c r="A64" s="45" t="s">
        <v>265</v>
      </c>
      <c r="B64" s="50" t="n">
        <v>79</v>
      </c>
      <c r="C64" s="51" t="n">
        <v>47</v>
      </c>
      <c r="D64" s="51" t="n">
        <v>74</v>
      </c>
      <c r="E64" s="52" t="n">
        <v>37</v>
      </c>
      <c r="F64" s="49" t="n">
        <f aca="false">+E64/D64-1</f>
        <v>-0.5</v>
      </c>
      <c r="G64" s="49" t="n">
        <f aca="false">+E64/C64-1</f>
        <v>-0.212765957446808</v>
      </c>
      <c r="H64" s="49" t="n">
        <f aca="false">+E64/B64-1</f>
        <v>-0.531645569620253</v>
      </c>
    </row>
    <row r="65" customFormat="false" ht="12.8" hidden="false" customHeight="false" outlineLevel="0" collapsed="false">
      <c r="A65" s="45" t="s">
        <v>287</v>
      </c>
      <c r="B65" s="50" t="n">
        <v>20</v>
      </c>
      <c r="C65" s="51" t="n">
        <v>72</v>
      </c>
      <c r="D65" s="51" t="n">
        <v>86</v>
      </c>
      <c r="E65" s="52" t="n">
        <v>32</v>
      </c>
      <c r="F65" s="49" t="n">
        <f aca="false">+E65/D65-1</f>
        <v>-0.627906976744186</v>
      </c>
      <c r="G65" s="49" t="n">
        <f aca="false">+E65/C65-1</f>
        <v>-0.555555555555556</v>
      </c>
      <c r="H65" s="49" t="n">
        <f aca="false">+E65/B65-1</f>
        <v>0.6</v>
      </c>
    </row>
    <row r="66" customFormat="false" ht="12.8" hidden="false" customHeight="false" outlineLevel="0" collapsed="false">
      <c r="A66" s="45" t="s">
        <v>328</v>
      </c>
      <c r="B66" s="50" t="n">
        <v>7</v>
      </c>
      <c r="C66" s="51" t="n">
        <v>4</v>
      </c>
      <c r="D66" s="51" t="n">
        <v>4</v>
      </c>
      <c r="E66" s="52" t="n">
        <v>31</v>
      </c>
      <c r="F66" s="49" t="n">
        <f aca="false">+E66/D66-1</f>
        <v>6.75</v>
      </c>
      <c r="G66" s="49" t="n">
        <f aca="false">+E66/C66-1</f>
        <v>6.75</v>
      </c>
      <c r="H66" s="49" t="n">
        <f aca="false">+E66/B66-1</f>
        <v>3.42857142857143</v>
      </c>
    </row>
    <row r="67" customFormat="false" ht="12.8" hidden="false" customHeight="false" outlineLevel="0" collapsed="false">
      <c r="A67" s="45" t="s">
        <v>426</v>
      </c>
      <c r="B67" s="53"/>
      <c r="C67" s="51" t="n">
        <v>16</v>
      </c>
      <c r="D67" s="51" t="n">
        <v>30</v>
      </c>
      <c r="E67" s="52" t="n">
        <v>28</v>
      </c>
      <c r="F67" s="49" t="n">
        <f aca="false">+E67/D67-1</f>
        <v>-0.0666666666666667</v>
      </c>
      <c r="G67" s="49" t="n">
        <f aca="false">+E67/C67-1</f>
        <v>0.75</v>
      </c>
      <c r="H67" s="49" t="e">
        <f aca="false">+E67/B67-1</f>
        <v>#DIV/0!</v>
      </c>
    </row>
    <row r="68" customFormat="false" ht="12.8" hidden="false" customHeight="false" outlineLevel="0" collapsed="false">
      <c r="A68" s="45" t="s">
        <v>257</v>
      </c>
      <c r="B68" s="50" t="n">
        <v>67</v>
      </c>
      <c r="C68" s="51" t="n">
        <v>37</v>
      </c>
      <c r="D68" s="51" t="n">
        <v>42</v>
      </c>
      <c r="E68" s="52" t="n">
        <v>24</v>
      </c>
      <c r="F68" s="49" t="n">
        <f aca="false">+E68/D68-1</f>
        <v>-0.428571428571429</v>
      </c>
      <c r="G68" s="49" t="n">
        <f aca="false">+E68/C68-1</f>
        <v>-0.351351351351351</v>
      </c>
      <c r="H68" s="49" t="n">
        <f aca="false">+E68/B68-1</f>
        <v>-0.64179104477612</v>
      </c>
    </row>
    <row r="69" customFormat="false" ht="12.8" hidden="false" customHeight="false" outlineLevel="0" collapsed="false">
      <c r="A69" s="45" t="s">
        <v>241</v>
      </c>
      <c r="B69" s="50" t="n">
        <v>143</v>
      </c>
      <c r="C69" s="51" t="n">
        <v>64</v>
      </c>
      <c r="D69" s="51" t="n">
        <v>63</v>
      </c>
      <c r="E69" s="52" t="n">
        <v>24</v>
      </c>
      <c r="F69" s="49" t="n">
        <f aca="false">+E69/D69-1</f>
        <v>-0.619047619047619</v>
      </c>
      <c r="G69" s="49" t="n">
        <f aca="false">+E69/C69-1</f>
        <v>-0.625</v>
      </c>
      <c r="H69" s="49" t="n">
        <f aca="false">+E69/B69-1</f>
        <v>-0.832167832167832</v>
      </c>
    </row>
    <row r="70" customFormat="false" ht="12.8" hidden="false" customHeight="false" outlineLevel="0" collapsed="false">
      <c r="A70" s="45" t="s">
        <v>320</v>
      </c>
      <c r="B70" s="50" t="n">
        <v>14</v>
      </c>
      <c r="C70" s="51" t="n">
        <v>43</v>
      </c>
      <c r="D70" s="51" t="n">
        <v>26</v>
      </c>
      <c r="E70" s="52" t="n">
        <v>23</v>
      </c>
      <c r="F70" s="49" t="n">
        <f aca="false">+E70/D70-1</f>
        <v>-0.115384615384615</v>
      </c>
      <c r="G70" s="49" t="n">
        <f aca="false">+E70/C70-1</f>
        <v>-0.465116279069768</v>
      </c>
      <c r="H70" s="49" t="n">
        <f aca="false">+E70/B70-1</f>
        <v>0.642857142857143</v>
      </c>
    </row>
    <row r="71" customFormat="false" ht="12.8" hidden="false" customHeight="false" outlineLevel="0" collapsed="false">
      <c r="A71" s="45" t="s">
        <v>308</v>
      </c>
      <c r="B71" s="50" t="n">
        <v>6</v>
      </c>
      <c r="C71" s="51" t="n">
        <v>14</v>
      </c>
      <c r="D71" s="51" t="n">
        <v>13</v>
      </c>
      <c r="E71" s="52" t="n">
        <v>21</v>
      </c>
      <c r="F71" s="49" t="n">
        <f aca="false">+E71/D71-1</f>
        <v>0.615384615384615</v>
      </c>
      <c r="G71" s="49" t="n">
        <f aca="false">+E71/C71-1</f>
        <v>0.5</v>
      </c>
      <c r="H71" s="49" t="n">
        <f aca="false">+E71/B71-1</f>
        <v>2.5</v>
      </c>
    </row>
    <row r="72" customFormat="false" ht="12.8" hidden="false" customHeight="false" outlineLevel="0" collapsed="false">
      <c r="A72" s="45" t="s">
        <v>338</v>
      </c>
      <c r="B72" s="50" t="n">
        <v>6</v>
      </c>
      <c r="C72" s="51" t="n">
        <v>5</v>
      </c>
      <c r="D72" s="51" t="n">
        <v>3</v>
      </c>
      <c r="E72" s="52" t="n">
        <v>21</v>
      </c>
      <c r="F72" s="49" t="n">
        <f aca="false">+E72/D72-1</f>
        <v>6</v>
      </c>
      <c r="G72" s="49" t="n">
        <f aca="false">+E72/C72-1</f>
        <v>3.2</v>
      </c>
      <c r="H72" s="49" t="n">
        <f aca="false">+E72/B72-1</f>
        <v>2.5</v>
      </c>
    </row>
    <row r="73" customFormat="false" ht="12.8" hidden="false" customHeight="false" outlineLevel="0" collapsed="false">
      <c r="A73" s="45" t="s">
        <v>346</v>
      </c>
      <c r="B73" s="50" t="n">
        <v>4</v>
      </c>
      <c r="C73" s="51" t="n">
        <v>2</v>
      </c>
      <c r="D73" s="51" t="n">
        <v>11</v>
      </c>
      <c r="E73" s="52" t="n">
        <v>19</v>
      </c>
      <c r="F73" s="49" t="n">
        <f aca="false">+E73/D73-1</f>
        <v>0.727272727272727</v>
      </c>
      <c r="G73" s="49" t="n">
        <f aca="false">+E73/C73-1</f>
        <v>8.5</v>
      </c>
      <c r="H73" s="49" t="n">
        <f aca="false">+E73/B73-1</f>
        <v>3.75</v>
      </c>
    </row>
    <row r="74" customFormat="false" ht="12.8" hidden="false" customHeight="false" outlineLevel="0" collapsed="false">
      <c r="A74" s="45" t="s">
        <v>322</v>
      </c>
      <c r="B74" s="50" t="n">
        <v>12</v>
      </c>
      <c r="C74" s="51" t="n">
        <v>25</v>
      </c>
      <c r="D74" s="51" t="n">
        <v>10</v>
      </c>
      <c r="E74" s="52" t="n">
        <v>17</v>
      </c>
      <c r="F74" s="49" t="n">
        <f aca="false">+E74/D74-1</f>
        <v>0.7</v>
      </c>
      <c r="G74" s="49" t="n">
        <f aca="false">+E74/C74-1</f>
        <v>-0.32</v>
      </c>
      <c r="H74" s="49" t="n">
        <f aca="false">+E74/B74-1</f>
        <v>0.416666666666667</v>
      </c>
    </row>
    <row r="75" customFormat="false" ht="12.8" hidden="false" customHeight="false" outlineLevel="0" collapsed="false">
      <c r="A75" s="45" t="s">
        <v>293</v>
      </c>
      <c r="B75" s="50" t="n">
        <v>18</v>
      </c>
      <c r="C75" s="51" t="n">
        <v>36</v>
      </c>
      <c r="D75" s="51" t="n">
        <v>42</v>
      </c>
      <c r="E75" s="52" t="n">
        <v>16</v>
      </c>
      <c r="F75" s="49" t="n">
        <f aca="false">+E75/D75-1</f>
        <v>-0.619047619047619</v>
      </c>
      <c r="G75" s="49" t="n">
        <f aca="false">+E75/C75-1</f>
        <v>-0.555555555555556</v>
      </c>
      <c r="H75" s="49" t="n">
        <f aca="false">+E75/B75-1</f>
        <v>-0.111111111111111</v>
      </c>
    </row>
    <row r="76" customFormat="false" ht="12.8" hidden="false" customHeight="false" outlineLevel="0" collapsed="false">
      <c r="A76" s="45" t="s">
        <v>295</v>
      </c>
      <c r="B76" s="50" t="n">
        <v>25</v>
      </c>
      <c r="C76" s="51" t="n">
        <v>34</v>
      </c>
      <c r="D76" s="51" t="n">
        <v>35</v>
      </c>
      <c r="E76" s="52" t="n">
        <v>15</v>
      </c>
      <c r="F76" s="49" t="n">
        <f aca="false">+E76/D76-1</f>
        <v>-0.571428571428571</v>
      </c>
      <c r="G76" s="49" t="n">
        <f aca="false">+E76/C76-1</f>
        <v>-0.558823529411765</v>
      </c>
      <c r="H76" s="49" t="n">
        <f aca="false">+E76/B76-1</f>
        <v>-0.4</v>
      </c>
    </row>
    <row r="77" customFormat="false" ht="12.8" hidden="false" customHeight="false" outlineLevel="0" collapsed="false">
      <c r="A77" s="45" t="s">
        <v>285</v>
      </c>
      <c r="B77" s="50" t="n">
        <v>35</v>
      </c>
      <c r="C77" s="51" t="n">
        <v>21</v>
      </c>
      <c r="D77" s="51" t="n">
        <v>15</v>
      </c>
      <c r="E77" s="52" t="n">
        <v>14</v>
      </c>
      <c r="F77" s="49" t="n">
        <f aca="false">+E77/D77-1</f>
        <v>-0.0666666666666667</v>
      </c>
      <c r="G77" s="49" t="n">
        <f aca="false">+E77/C77-1</f>
        <v>-0.333333333333333</v>
      </c>
      <c r="H77" s="49" t="n">
        <f aca="false">+E77/B77-1</f>
        <v>-0.6</v>
      </c>
    </row>
    <row r="78" customFormat="false" ht="12.8" hidden="false" customHeight="false" outlineLevel="0" collapsed="false">
      <c r="A78" s="45" t="s">
        <v>283</v>
      </c>
      <c r="B78" s="50" t="n">
        <v>42</v>
      </c>
      <c r="C78" s="51" t="n">
        <v>14</v>
      </c>
      <c r="D78" s="51" t="n">
        <v>25</v>
      </c>
      <c r="E78" s="52" t="n">
        <v>14</v>
      </c>
      <c r="F78" s="49" t="n">
        <f aca="false">+E78/D78-1</f>
        <v>-0.44</v>
      </c>
      <c r="G78" s="49" t="n">
        <f aca="false">+E78/C78-1</f>
        <v>0</v>
      </c>
      <c r="H78" s="49" t="n">
        <f aca="false">+E78/B78-1</f>
        <v>-0.666666666666667</v>
      </c>
    </row>
    <row r="79" customFormat="false" ht="12.8" hidden="false" customHeight="false" outlineLevel="0" collapsed="false">
      <c r="A79" s="45" t="s">
        <v>324</v>
      </c>
      <c r="B79" s="50" t="n">
        <v>13</v>
      </c>
      <c r="C79" s="51" t="n">
        <v>7</v>
      </c>
      <c r="D79" s="51" t="n">
        <v>17</v>
      </c>
      <c r="E79" s="52" t="n">
        <v>13</v>
      </c>
      <c r="F79" s="49" t="n">
        <f aca="false">+E79/D79-1</f>
        <v>-0.235294117647059</v>
      </c>
      <c r="G79" s="49" t="n">
        <f aca="false">+E79/C79-1</f>
        <v>0.857142857142857</v>
      </c>
      <c r="H79" s="49" t="n">
        <f aca="false">+E79/B79-1</f>
        <v>0</v>
      </c>
    </row>
    <row r="80" customFormat="false" ht="12.8" hidden="false" customHeight="false" outlineLevel="0" collapsed="false">
      <c r="A80" s="45" t="s">
        <v>296</v>
      </c>
      <c r="B80" s="50" t="n">
        <v>29</v>
      </c>
      <c r="C80" s="51" t="n">
        <v>13</v>
      </c>
      <c r="D80" s="51" t="n">
        <v>7</v>
      </c>
      <c r="E80" s="52" t="n">
        <v>13</v>
      </c>
      <c r="F80" s="49" t="n">
        <f aca="false">+E80/D80-1</f>
        <v>0.857142857142857</v>
      </c>
      <c r="G80" s="49" t="n">
        <f aca="false">+E80/C80-1</f>
        <v>0</v>
      </c>
      <c r="H80" s="49" t="n">
        <f aca="false">+E80/B80-1</f>
        <v>-0.551724137931035</v>
      </c>
    </row>
    <row r="81" customFormat="false" ht="12.8" hidden="false" customHeight="false" outlineLevel="0" collapsed="false">
      <c r="A81" s="45" t="s">
        <v>384</v>
      </c>
      <c r="B81" s="53"/>
      <c r="C81" s="51" t="n">
        <v>2</v>
      </c>
      <c r="D81" s="51" t="n">
        <v>13</v>
      </c>
      <c r="E81" s="52" t="n">
        <v>13</v>
      </c>
      <c r="F81" s="49" t="n">
        <f aca="false">+E81/D81-1</f>
        <v>0</v>
      </c>
      <c r="G81" s="49" t="n">
        <f aca="false">+E81/C81-1</f>
        <v>5.5</v>
      </c>
      <c r="H81" s="49" t="e">
        <f aca="false">+E81/B81-1</f>
        <v>#DIV/0!</v>
      </c>
    </row>
    <row r="82" customFormat="false" ht="12.8" hidden="false" customHeight="false" outlineLevel="0" collapsed="false">
      <c r="A82" s="45" t="s">
        <v>310</v>
      </c>
      <c r="B82" s="50" t="n">
        <v>14</v>
      </c>
      <c r="C82" s="51" t="n">
        <v>26</v>
      </c>
      <c r="D82" s="51" t="n">
        <v>32</v>
      </c>
      <c r="E82" s="52" t="n">
        <v>13</v>
      </c>
      <c r="F82" s="49" t="n">
        <f aca="false">+E82/D82-1</f>
        <v>-0.59375</v>
      </c>
      <c r="G82" s="49" t="n">
        <f aca="false">+E82/C82-1</f>
        <v>-0.5</v>
      </c>
      <c r="H82" s="49" t="n">
        <f aca="false">+E82/B82-1</f>
        <v>-0.0714285714285714</v>
      </c>
    </row>
    <row r="83" customFormat="false" ht="12.8" hidden="false" customHeight="false" outlineLevel="0" collapsed="false">
      <c r="A83" s="45" t="s">
        <v>352</v>
      </c>
      <c r="B83" s="50" t="n">
        <v>4</v>
      </c>
      <c r="C83" s="51" t="n">
        <v>9</v>
      </c>
      <c r="D83" s="51" t="n">
        <v>11</v>
      </c>
      <c r="E83" s="52" t="n">
        <v>12</v>
      </c>
      <c r="F83" s="49" t="n">
        <f aca="false">+E83/D83-1</f>
        <v>0.0909090909090908</v>
      </c>
      <c r="G83" s="49" t="n">
        <f aca="false">+E83/C83-1</f>
        <v>0.333333333333333</v>
      </c>
      <c r="H83" s="49" t="n">
        <f aca="false">+E83/B83-1</f>
        <v>2</v>
      </c>
    </row>
    <row r="84" customFormat="false" ht="12.8" hidden="false" customHeight="false" outlineLevel="0" collapsed="false">
      <c r="A84" s="45" t="s">
        <v>330</v>
      </c>
      <c r="B84" s="50" t="n">
        <v>6</v>
      </c>
      <c r="C84" s="51" t="n">
        <v>7</v>
      </c>
      <c r="D84" s="51" t="n">
        <v>6</v>
      </c>
      <c r="E84" s="52" t="n">
        <v>12</v>
      </c>
      <c r="F84" s="49" t="n">
        <f aca="false">+E84/D84-1</f>
        <v>1</v>
      </c>
      <c r="G84" s="49" t="n">
        <f aca="false">+E84/C84-1</f>
        <v>0.714285714285714</v>
      </c>
      <c r="H84" s="49" t="n">
        <f aca="false">+E84/B84-1</f>
        <v>1</v>
      </c>
    </row>
    <row r="85" customFormat="false" ht="12.8" hidden="false" customHeight="false" outlineLevel="0" collapsed="false">
      <c r="A85" s="45" t="s">
        <v>243</v>
      </c>
      <c r="B85" s="50" t="n">
        <v>104</v>
      </c>
      <c r="C85" s="51" t="n">
        <v>48</v>
      </c>
      <c r="D85" s="51" t="n">
        <v>16</v>
      </c>
      <c r="E85" s="52" t="n">
        <v>11</v>
      </c>
      <c r="F85" s="49" t="n">
        <f aca="false">+E85/D85-1</f>
        <v>-0.3125</v>
      </c>
      <c r="G85" s="49" t="n">
        <f aca="false">+E85/C85-1</f>
        <v>-0.770833333333333</v>
      </c>
      <c r="H85" s="49" t="n">
        <f aca="false">+E85/B85-1</f>
        <v>-0.894230769230769</v>
      </c>
    </row>
    <row r="86" customFormat="false" ht="12.8" hidden="false" customHeight="false" outlineLevel="0" collapsed="false">
      <c r="A86" s="45" t="s">
        <v>336</v>
      </c>
      <c r="B86" s="50" t="n">
        <v>4</v>
      </c>
      <c r="C86" s="51" t="n">
        <v>31</v>
      </c>
      <c r="D86" s="51" t="n">
        <v>16</v>
      </c>
      <c r="E86" s="52" t="n">
        <v>11</v>
      </c>
      <c r="F86" s="49" t="n">
        <f aca="false">+E86/D86-1</f>
        <v>-0.3125</v>
      </c>
      <c r="G86" s="49" t="n">
        <f aca="false">+E86/C86-1</f>
        <v>-0.645161290322581</v>
      </c>
      <c r="H86" s="49" t="n">
        <f aca="false">+E86/B86-1</f>
        <v>1.75</v>
      </c>
    </row>
    <row r="87" customFormat="false" ht="12.8" hidden="false" customHeight="false" outlineLevel="0" collapsed="false">
      <c r="A87" s="45" t="s">
        <v>306</v>
      </c>
      <c r="B87" s="50" t="n">
        <v>12</v>
      </c>
      <c r="C87" s="51" t="n">
        <v>12</v>
      </c>
      <c r="D87" s="51" t="n">
        <v>10</v>
      </c>
      <c r="E87" s="52" t="n">
        <v>10</v>
      </c>
      <c r="F87" s="49" t="n">
        <f aca="false">+E87/D87-1</f>
        <v>0</v>
      </c>
      <c r="G87" s="49" t="n">
        <f aca="false">+E87/C87-1</f>
        <v>-0.166666666666667</v>
      </c>
      <c r="H87" s="49" t="n">
        <f aca="false">+E87/B87-1</f>
        <v>-0.166666666666667</v>
      </c>
    </row>
    <row r="88" customFormat="false" ht="12.8" hidden="false" customHeight="false" outlineLevel="0" collapsed="false">
      <c r="A88" s="45" t="s">
        <v>298</v>
      </c>
      <c r="B88" s="50" t="n">
        <v>24</v>
      </c>
      <c r="C88" s="51" t="n">
        <v>33</v>
      </c>
      <c r="D88" s="51" t="n">
        <v>7</v>
      </c>
      <c r="E88" s="52" t="n">
        <v>9</v>
      </c>
      <c r="F88" s="49" t="n">
        <f aca="false">+E88/D88-1</f>
        <v>0.285714285714286</v>
      </c>
      <c r="G88" s="49" t="n">
        <f aca="false">+E88/C88-1</f>
        <v>-0.727272727272727</v>
      </c>
      <c r="H88" s="49" t="n">
        <f aca="false">+E88/B88-1</f>
        <v>-0.625</v>
      </c>
    </row>
    <row r="89" customFormat="false" ht="12.8" hidden="false" customHeight="false" outlineLevel="0" collapsed="false">
      <c r="A89" s="45" t="s">
        <v>334</v>
      </c>
      <c r="B89" s="50" t="n">
        <v>8</v>
      </c>
      <c r="C89" s="51" t="n">
        <v>11</v>
      </c>
      <c r="D89" s="51" t="n">
        <v>4</v>
      </c>
      <c r="E89" s="52" t="n">
        <v>9</v>
      </c>
      <c r="F89" s="49" t="n">
        <f aca="false">+E89/D89-1</f>
        <v>1.25</v>
      </c>
      <c r="G89" s="49" t="n">
        <f aca="false">+E89/C89-1</f>
        <v>-0.181818181818182</v>
      </c>
      <c r="H89" s="49" t="n">
        <f aca="false">+E89/B89-1</f>
        <v>0.125</v>
      </c>
    </row>
    <row r="90" customFormat="false" ht="12.8" hidden="false" customHeight="false" outlineLevel="0" collapsed="false">
      <c r="A90" s="45" t="s">
        <v>326</v>
      </c>
      <c r="B90" s="50" t="n">
        <v>10</v>
      </c>
      <c r="C90" s="51" t="n">
        <v>18</v>
      </c>
      <c r="D90" s="51" t="n">
        <v>9</v>
      </c>
      <c r="E90" s="52" t="n">
        <v>9</v>
      </c>
      <c r="F90" s="49" t="n">
        <f aca="false">+E90/D90-1</f>
        <v>0</v>
      </c>
      <c r="G90" s="49" t="n">
        <f aca="false">+E90/C90-1</f>
        <v>-0.5</v>
      </c>
      <c r="H90" s="49" t="n">
        <f aca="false">+E90/B90-1</f>
        <v>-0.1</v>
      </c>
    </row>
    <row r="91" customFormat="false" ht="12.8" hidden="false" customHeight="false" outlineLevel="0" collapsed="false">
      <c r="A91" s="45" t="s">
        <v>291</v>
      </c>
      <c r="B91" s="50" t="n">
        <v>19</v>
      </c>
      <c r="C91" s="51" t="n">
        <v>38</v>
      </c>
      <c r="D91" s="51" t="n">
        <v>20</v>
      </c>
      <c r="E91" s="52" t="n">
        <v>8</v>
      </c>
      <c r="F91" s="49" t="n">
        <f aca="false">+E91/D91-1</f>
        <v>-0.6</v>
      </c>
      <c r="G91" s="49" t="n">
        <f aca="false">+E91/C91-1</f>
        <v>-0.789473684210526</v>
      </c>
      <c r="H91" s="49" t="n">
        <f aca="false">+E91/B91-1</f>
        <v>-0.578947368421053</v>
      </c>
    </row>
    <row r="92" customFormat="false" ht="12.8" hidden="false" customHeight="false" outlineLevel="0" collapsed="false">
      <c r="A92" s="45" t="s">
        <v>364</v>
      </c>
      <c r="B92" s="50" t="n">
        <v>3</v>
      </c>
      <c r="C92" s="51" t="n">
        <v>17</v>
      </c>
      <c r="D92" s="51" t="n">
        <v>11</v>
      </c>
      <c r="E92" s="52" t="n">
        <v>8</v>
      </c>
      <c r="F92" s="49" t="n">
        <f aca="false">+E92/D92-1</f>
        <v>-0.272727272727273</v>
      </c>
      <c r="G92" s="49" t="n">
        <f aca="false">+E92/C92-1</f>
        <v>-0.529411764705882</v>
      </c>
      <c r="H92" s="49" t="n">
        <f aca="false">+E92/B92-1</f>
        <v>1.66666666666667</v>
      </c>
    </row>
    <row r="93" customFormat="false" ht="12.8" hidden="false" customHeight="false" outlineLevel="0" collapsed="false">
      <c r="A93" s="45" t="s">
        <v>300</v>
      </c>
      <c r="B93" s="50" t="n">
        <v>9</v>
      </c>
      <c r="C93" s="51" t="n">
        <v>6</v>
      </c>
      <c r="D93" s="51" t="n">
        <v>10</v>
      </c>
      <c r="E93" s="52" t="n">
        <v>8</v>
      </c>
      <c r="F93" s="49" t="n">
        <f aca="false">+E93/D93-1</f>
        <v>-0.2</v>
      </c>
      <c r="G93" s="49" t="n">
        <f aca="false">+E93/C93-1</f>
        <v>0.333333333333333</v>
      </c>
      <c r="H93" s="49" t="n">
        <f aca="false">+E93/B93-1</f>
        <v>-0.111111111111111</v>
      </c>
    </row>
    <row r="94" customFormat="false" ht="12.8" hidden="false" customHeight="false" outlineLevel="0" collapsed="false">
      <c r="A94" s="45" t="s">
        <v>382</v>
      </c>
      <c r="B94" s="50" t="n">
        <v>2</v>
      </c>
      <c r="C94" s="51" t="n">
        <v>1</v>
      </c>
      <c r="D94" s="51" t="n">
        <v>1</v>
      </c>
      <c r="E94" s="52" t="n">
        <v>7</v>
      </c>
      <c r="F94" s="49" t="n">
        <f aca="false">+E94/D94-1</f>
        <v>6</v>
      </c>
      <c r="G94" s="49" t="n">
        <f aca="false">+E94/C94-1</f>
        <v>6</v>
      </c>
      <c r="H94" s="49" t="n">
        <f aca="false">+E94/B94-1</f>
        <v>2.5</v>
      </c>
    </row>
    <row r="95" customFormat="false" ht="12.8" hidden="false" customHeight="false" outlineLevel="0" collapsed="false">
      <c r="A95" s="45" t="s">
        <v>350</v>
      </c>
      <c r="B95" s="50" t="n">
        <v>4</v>
      </c>
      <c r="C95" s="51" t="n">
        <v>6</v>
      </c>
      <c r="D95" s="51" t="n">
        <v>2</v>
      </c>
      <c r="E95" s="52" t="n">
        <v>6</v>
      </c>
      <c r="F95" s="49" t="n">
        <f aca="false">+E95/D95-1</f>
        <v>2</v>
      </c>
      <c r="G95" s="49" t="n">
        <f aca="false">+E95/C95-1</f>
        <v>0</v>
      </c>
      <c r="H95" s="49" t="n">
        <f aca="false">+E95/B95-1</f>
        <v>0.5</v>
      </c>
    </row>
    <row r="96" customFormat="false" ht="12.8" hidden="false" customHeight="false" outlineLevel="0" collapsed="false">
      <c r="A96" s="45" t="s">
        <v>464</v>
      </c>
      <c r="B96" s="53"/>
      <c r="C96" s="54"/>
      <c r="D96" s="54"/>
      <c r="E96" s="52" t="n">
        <v>6</v>
      </c>
      <c r="F96" s="49" t="e">
        <f aca="false">+E96/D96-1</f>
        <v>#DIV/0!</v>
      </c>
      <c r="G96" s="49" t="e">
        <f aca="false">+E96/C96-1</f>
        <v>#DIV/0!</v>
      </c>
      <c r="H96" s="49" t="e">
        <f aca="false">+E96/B96-1</f>
        <v>#DIV/0!</v>
      </c>
    </row>
    <row r="97" customFormat="false" ht="12.8" hidden="false" customHeight="false" outlineLevel="0" collapsed="false">
      <c r="A97" s="45" t="s">
        <v>362</v>
      </c>
      <c r="B97" s="50" t="n">
        <v>4</v>
      </c>
      <c r="C97" s="51" t="n">
        <v>4</v>
      </c>
      <c r="D97" s="51" t="n">
        <v>4</v>
      </c>
      <c r="E97" s="52" t="n">
        <v>5</v>
      </c>
      <c r="F97" s="49" t="n">
        <f aca="false">+E97/D97-1</f>
        <v>0.25</v>
      </c>
      <c r="G97" s="49" t="n">
        <f aca="false">+E97/C97-1</f>
        <v>0.25</v>
      </c>
      <c r="H97" s="49" t="n">
        <f aca="false">+E97/B97-1</f>
        <v>0.25</v>
      </c>
    </row>
    <row r="98" customFormat="false" ht="12.8" hidden="false" customHeight="false" outlineLevel="0" collapsed="false">
      <c r="A98" s="45" t="s">
        <v>304</v>
      </c>
      <c r="B98" s="50" t="n">
        <v>23</v>
      </c>
      <c r="C98" s="51" t="n">
        <v>13</v>
      </c>
      <c r="D98" s="51" t="n">
        <v>18</v>
      </c>
      <c r="E98" s="52" t="n">
        <v>5</v>
      </c>
      <c r="F98" s="49" t="n">
        <f aca="false">+E98/D98-1</f>
        <v>-0.722222222222222</v>
      </c>
      <c r="G98" s="49" t="n">
        <f aca="false">+E98/C98-1</f>
        <v>-0.615384615384615</v>
      </c>
      <c r="H98" s="49" t="n">
        <f aca="false">+E98/B98-1</f>
        <v>-0.782608695652174</v>
      </c>
    </row>
    <row r="99" customFormat="false" ht="12.8" hidden="false" customHeight="false" outlineLevel="0" collapsed="false">
      <c r="A99" s="45" t="s">
        <v>344</v>
      </c>
      <c r="B99" s="50" t="n">
        <v>3</v>
      </c>
      <c r="C99" s="51" t="n">
        <v>7</v>
      </c>
      <c r="D99" s="51" t="n">
        <v>7</v>
      </c>
      <c r="E99" s="52" t="n">
        <v>5</v>
      </c>
      <c r="F99" s="49" t="n">
        <f aca="false">+E99/D99-1</f>
        <v>-0.285714285714286</v>
      </c>
      <c r="G99" s="49" t="n">
        <f aca="false">+E99/C99-1</f>
        <v>-0.285714285714286</v>
      </c>
      <c r="H99" s="49" t="n">
        <f aca="false">+E99/B99-1</f>
        <v>0.666666666666667</v>
      </c>
    </row>
    <row r="100" customFormat="false" ht="12.8" hidden="false" customHeight="false" outlineLevel="0" collapsed="false">
      <c r="A100" s="45" t="s">
        <v>358</v>
      </c>
      <c r="B100" s="50" t="n">
        <v>3</v>
      </c>
      <c r="C100" s="51" t="n">
        <v>3</v>
      </c>
      <c r="D100" s="51" t="n">
        <v>3</v>
      </c>
      <c r="E100" s="52" t="n">
        <v>5</v>
      </c>
      <c r="F100" s="49" t="n">
        <f aca="false">+E100/D100-1</f>
        <v>0.666666666666667</v>
      </c>
      <c r="G100" s="49" t="n">
        <f aca="false">+E100/C100-1</f>
        <v>0.666666666666667</v>
      </c>
      <c r="H100" s="49" t="n">
        <f aca="false">+E100/B100-1</f>
        <v>0.666666666666667</v>
      </c>
    </row>
    <row r="101" customFormat="false" ht="12.8" hidden="false" customHeight="false" outlineLevel="0" collapsed="false">
      <c r="A101" s="45" t="s">
        <v>342</v>
      </c>
      <c r="B101" s="50" t="n">
        <v>4</v>
      </c>
      <c r="C101" s="51" t="n">
        <v>6</v>
      </c>
      <c r="D101" s="51" t="n">
        <v>5</v>
      </c>
      <c r="E101" s="52" t="n">
        <v>5</v>
      </c>
      <c r="F101" s="49" t="n">
        <f aca="false">+E101/D101-1</f>
        <v>0</v>
      </c>
      <c r="G101" s="49" t="n">
        <f aca="false">+E101/C101-1</f>
        <v>-0.166666666666667</v>
      </c>
      <c r="H101" s="49" t="n">
        <f aca="false">+E101/B101-1</f>
        <v>0.25</v>
      </c>
    </row>
    <row r="102" customFormat="false" ht="12.8" hidden="false" customHeight="false" outlineLevel="0" collapsed="false">
      <c r="A102" s="45" t="s">
        <v>312</v>
      </c>
      <c r="B102" s="50" t="n">
        <v>24</v>
      </c>
      <c r="C102" s="51" t="n">
        <v>17</v>
      </c>
      <c r="D102" s="51" t="n">
        <v>17</v>
      </c>
      <c r="E102" s="52" t="n">
        <v>5</v>
      </c>
      <c r="F102" s="49" t="n">
        <f aca="false">+E102/D102-1</f>
        <v>-0.705882352941176</v>
      </c>
      <c r="G102" s="49" t="n">
        <f aca="false">+E102/C102-1</f>
        <v>-0.705882352941176</v>
      </c>
      <c r="H102" s="49" t="n">
        <f aca="false">+E102/B102-1</f>
        <v>-0.791666666666667</v>
      </c>
    </row>
    <row r="103" customFormat="false" ht="12.8" hidden="false" customHeight="false" outlineLevel="0" collapsed="false">
      <c r="A103" s="45" t="s">
        <v>314</v>
      </c>
      <c r="B103" s="50" t="n">
        <v>14</v>
      </c>
      <c r="C103" s="51" t="n">
        <v>9</v>
      </c>
      <c r="D103" s="51" t="n">
        <v>1</v>
      </c>
      <c r="E103" s="52" t="n">
        <v>4</v>
      </c>
      <c r="F103" s="49" t="n">
        <f aca="false">+E103/D103-1</f>
        <v>3</v>
      </c>
      <c r="G103" s="49" t="n">
        <f aca="false">+E103/C103-1</f>
        <v>-0.555555555555556</v>
      </c>
      <c r="H103" s="49" t="n">
        <f aca="false">+E103/B103-1</f>
        <v>-0.714285714285714</v>
      </c>
    </row>
    <row r="104" customFormat="false" ht="12.8" hidden="false" customHeight="false" outlineLevel="0" collapsed="false">
      <c r="A104" s="45" t="s">
        <v>433</v>
      </c>
      <c r="B104" s="53"/>
      <c r="C104" s="51" t="n">
        <v>3</v>
      </c>
      <c r="D104" s="51" t="n">
        <v>1</v>
      </c>
      <c r="E104" s="52" t="n">
        <v>3</v>
      </c>
      <c r="F104" s="49" t="n">
        <f aca="false">+E104/D104-1</f>
        <v>2</v>
      </c>
      <c r="G104" s="49" t="n">
        <f aca="false">+E104/C104-1</f>
        <v>0</v>
      </c>
      <c r="H104" s="49" t="e">
        <f aca="false">+E104/B104-1</f>
        <v>#DIV/0!</v>
      </c>
    </row>
    <row r="105" customFormat="false" ht="12.8" hidden="false" customHeight="false" outlineLevel="0" collapsed="false">
      <c r="A105" s="45" t="s">
        <v>420</v>
      </c>
      <c r="B105" s="50" t="n">
        <v>1</v>
      </c>
      <c r="C105" s="54"/>
      <c r="D105" s="51" t="n">
        <v>1</v>
      </c>
      <c r="E105" s="52" t="n">
        <v>3</v>
      </c>
      <c r="F105" s="49" t="n">
        <f aca="false">+E105/D105-1</f>
        <v>2</v>
      </c>
      <c r="G105" s="49" t="e">
        <f aca="false">+E105/C105-1</f>
        <v>#DIV/0!</v>
      </c>
      <c r="H105" s="49" t="n">
        <f aca="false">+E105/B105-1</f>
        <v>2</v>
      </c>
    </row>
    <row r="106" customFormat="false" ht="12.8" hidden="false" customHeight="false" outlineLevel="0" collapsed="false">
      <c r="A106" s="45" t="s">
        <v>332</v>
      </c>
      <c r="B106" s="50" t="n">
        <v>7</v>
      </c>
      <c r="C106" s="51" t="n">
        <v>4</v>
      </c>
      <c r="D106" s="51" t="n">
        <v>1</v>
      </c>
      <c r="E106" s="52" t="n">
        <v>3</v>
      </c>
      <c r="F106" s="49" t="n">
        <f aca="false">+E106/D106-1</f>
        <v>2</v>
      </c>
      <c r="G106" s="49" t="n">
        <f aca="false">+E106/C106-1</f>
        <v>-0.25</v>
      </c>
      <c r="H106" s="49" t="n">
        <f aca="false">+E106/B106-1</f>
        <v>-0.571428571428571</v>
      </c>
    </row>
    <row r="107" customFormat="false" ht="12.8" hidden="false" customHeight="false" outlineLevel="0" collapsed="false">
      <c r="A107" s="45" t="s">
        <v>376</v>
      </c>
      <c r="B107" s="50" t="n">
        <v>1</v>
      </c>
      <c r="C107" s="51" t="n">
        <v>2</v>
      </c>
      <c r="D107" s="51" t="n">
        <v>2</v>
      </c>
      <c r="E107" s="52" t="n">
        <v>2</v>
      </c>
      <c r="F107" s="49" t="n">
        <f aca="false">+E107/D107-1</f>
        <v>0</v>
      </c>
      <c r="G107" s="49" t="n">
        <f aca="false">+E107/C107-1</f>
        <v>0</v>
      </c>
      <c r="H107" s="49" t="n">
        <f aca="false">+E107/B107-1</f>
        <v>1</v>
      </c>
    </row>
    <row r="108" customFormat="false" ht="12.8" hidden="false" customHeight="false" outlineLevel="0" collapsed="false">
      <c r="A108" s="45" t="s">
        <v>435</v>
      </c>
      <c r="B108" s="53"/>
      <c r="C108" s="51" t="n">
        <v>3</v>
      </c>
      <c r="D108" s="51" t="n">
        <v>3</v>
      </c>
      <c r="E108" s="52" t="n">
        <v>2</v>
      </c>
      <c r="F108" s="49" t="n">
        <f aca="false">+E108/D108-1</f>
        <v>-0.333333333333333</v>
      </c>
      <c r="G108" s="49" t="n">
        <f aca="false">+E108/C108-1</f>
        <v>-0.333333333333333</v>
      </c>
      <c r="H108" s="49" t="e">
        <f aca="false">+E108/B108-1</f>
        <v>#DIV/0!</v>
      </c>
    </row>
    <row r="109" customFormat="false" ht="12.8" hidden="false" customHeight="false" outlineLevel="0" collapsed="false">
      <c r="A109" s="45" t="s">
        <v>394</v>
      </c>
      <c r="B109" s="53"/>
      <c r="C109" s="54"/>
      <c r="D109" s="54"/>
      <c r="E109" s="52" t="n">
        <v>2</v>
      </c>
      <c r="F109" s="49" t="e">
        <f aca="false">+E109/D109-1</f>
        <v>#DIV/0!</v>
      </c>
      <c r="G109" s="49" t="e">
        <f aca="false">+E109/C109-1</f>
        <v>#DIV/0!</v>
      </c>
      <c r="H109" s="49" t="e">
        <f aca="false">+E109/B109-1</f>
        <v>#DIV/0!</v>
      </c>
    </row>
    <row r="110" customFormat="false" ht="12.8" hidden="false" customHeight="false" outlineLevel="0" collapsed="false">
      <c r="A110" s="45" t="s">
        <v>482</v>
      </c>
      <c r="B110" s="53"/>
      <c r="C110" s="54"/>
      <c r="D110" s="54"/>
      <c r="E110" s="52" t="n">
        <v>2</v>
      </c>
      <c r="F110" s="49" t="e">
        <f aca="false">+E110/D110-1</f>
        <v>#DIV/0!</v>
      </c>
      <c r="G110" s="49" t="e">
        <f aca="false">+E110/C110-1</f>
        <v>#DIV/0!</v>
      </c>
      <c r="H110" s="49" t="e">
        <f aca="false">+E110/B110-1</f>
        <v>#DIV/0!</v>
      </c>
    </row>
    <row r="111" customFormat="false" ht="12.8" hidden="false" customHeight="false" outlineLevel="0" collapsed="false">
      <c r="A111" s="45" t="s">
        <v>356</v>
      </c>
      <c r="B111" s="50" t="n">
        <v>5</v>
      </c>
      <c r="C111" s="54"/>
      <c r="D111" s="51" t="n">
        <v>2</v>
      </c>
      <c r="E111" s="52" t="n">
        <v>2</v>
      </c>
      <c r="F111" s="49" t="n">
        <f aca="false">+E111/D111-1</f>
        <v>0</v>
      </c>
      <c r="G111" s="49" t="e">
        <f aca="false">+E111/C111-1</f>
        <v>#DIV/0!</v>
      </c>
      <c r="H111" s="49" t="n">
        <f aca="false">+E111/B111-1</f>
        <v>-0.6</v>
      </c>
    </row>
    <row r="112" customFormat="false" ht="12.8" hidden="false" customHeight="false" outlineLevel="0" collapsed="false">
      <c r="A112" s="45" t="s">
        <v>443</v>
      </c>
      <c r="B112" s="53"/>
      <c r="C112" s="51" t="n">
        <v>2</v>
      </c>
      <c r="D112" s="54"/>
      <c r="E112" s="52" t="n">
        <v>2</v>
      </c>
      <c r="F112" s="49" t="e">
        <f aca="false">+E112/D112-1</f>
        <v>#DIV/0!</v>
      </c>
      <c r="G112" s="49" t="n">
        <f aca="false">+E112/C112-1</f>
        <v>0</v>
      </c>
      <c r="H112" s="49" t="e">
        <f aca="false">+E112/B112-1</f>
        <v>#DIV/0!</v>
      </c>
    </row>
    <row r="113" customFormat="false" ht="12.8" hidden="false" customHeight="false" outlineLevel="0" collapsed="false">
      <c r="A113" s="45" t="s">
        <v>486</v>
      </c>
      <c r="B113" s="53"/>
      <c r="C113" s="54"/>
      <c r="D113" s="54"/>
      <c r="E113" s="52" t="n">
        <v>1</v>
      </c>
      <c r="F113" s="49" t="e">
        <f aca="false">+E113/D113-1</f>
        <v>#DIV/0!</v>
      </c>
      <c r="G113" s="49" t="e">
        <f aca="false">+E113/C113-1</f>
        <v>#DIV/0!</v>
      </c>
      <c r="H113" s="49" t="e">
        <f aca="false">+E113/B113-1</f>
        <v>#DIV/0!</v>
      </c>
    </row>
    <row r="114" customFormat="false" ht="12.8" hidden="false" customHeight="false" outlineLevel="0" collapsed="false">
      <c r="A114" s="45" t="s">
        <v>374</v>
      </c>
      <c r="B114" s="50" t="n">
        <v>3</v>
      </c>
      <c r="C114" s="51" t="n">
        <v>1</v>
      </c>
      <c r="D114" s="51" t="n">
        <v>1</v>
      </c>
      <c r="E114" s="52" t="n">
        <v>1</v>
      </c>
      <c r="F114" s="49" t="n">
        <f aca="false">+E114/D114-1</f>
        <v>0</v>
      </c>
      <c r="G114" s="49" t="n">
        <f aca="false">+E114/C114-1</f>
        <v>0</v>
      </c>
      <c r="H114" s="49" t="n">
        <f aca="false">+E114/B114-1</f>
        <v>-0.666666666666667</v>
      </c>
    </row>
    <row r="115" customFormat="false" ht="12.8" hidden="false" customHeight="false" outlineLevel="0" collapsed="false">
      <c r="A115" s="45" t="s">
        <v>388</v>
      </c>
      <c r="B115" s="50" t="n">
        <v>1</v>
      </c>
      <c r="C115" s="51" t="n">
        <v>4</v>
      </c>
      <c r="D115" s="51" t="n">
        <v>2</v>
      </c>
      <c r="E115" s="52" t="n">
        <v>1</v>
      </c>
      <c r="F115" s="49" t="n">
        <f aca="false">+E115/D115-1</f>
        <v>-0.5</v>
      </c>
      <c r="G115" s="49" t="n">
        <f aca="false">+E115/C115-1</f>
        <v>-0.75</v>
      </c>
      <c r="H115" s="49" t="n">
        <f aca="false">+E115/B115-1</f>
        <v>0</v>
      </c>
    </row>
    <row r="116" customFormat="false" ht="12.8" hidden="false" customHeight="false" outlineLevel="0" collapsed="false">
      <c r="A116" s="45" t="s">
        <v>456</v>
      </c>
      <c r="B116" s="53"/>
      <c r="C116" s="54"/>
      <c r="D116" s="51" t="n">
        <v>1</v>
      </c>
      <c r="E116" s="52" t="n">
        <v>1</v>
      </c>
      <c r="F116" s="49" t="n">
        <f aca="false">+E116/D116-1</f>
        <v>0</v>
      </c>
      <c r="G116" s="49" t="e">
        <f aca="false">+E116/C116-1</f>
        <v>#DIV/0!</v>
      </c>
      <c r="H116" s="49" t="e">
        <f aca="false">+E116/B116-1</f>
        <v>#DIV/0!</v>
      </c>
    </row>
    <row r="117" customFormat="false" ht="12.8" hidden="false" customHeight="false" outlineLevel="0" collapsed="false">
      <c r="A117" s="45" t="s">
        <v>354</v>
      </c>
      <c r="B117" s="50" t="n">
        <v>4</v>
      </c>
      <c r="C117" s="51" t="n">
        <v>5</v>
      </c>
      <c r="D117" s="51" t="n">
        <v>2</v>
      </c>
      <c r="E117" s="52" t="n">
        <v>1</v>
      </c>
      <c r="F117" s="49" t="n">
        <f aca="false">+E117/D117-1</f>
        <v>-0.5</v>
      </c>
      <c r="G117" s="49" t="n">
        <f aca="false">+E117/C117-1</f>
        <v>-0.8</v>
      </c>
      <c r="H117" s="49" t="n">
        <f aca="false">+E117/B117-1</f>
        <v>-0.75</v>
      </c>
    </row>
    <row r="118" customFormat="false" ht="12.8" hidden="false" customHeight="false" outlineLevel="0" collapsed="false">
      <c r="A118" s="45" t="s">
        <v>422</v>
      </c>
      <c r="B118" s="53"/>
      <c r="C118" s="51" t="n">
        <v>3</v>
      </c>
      <c r="D118" s="51" t="n">
        <v>3</v>
      </c>
      <c r="E118" s="52" t="n">
        <v>1</v>
      </c>
      <c r="F118" s="49" t="n">
        <f aca="false">+E118/D118-1</f>
        <v>-0.666666666666667</v>
      </c>
      <c r="G118" s="49" t="n">
        <f aca="false">+E118/C118-1</f>
        <v>-0.666666666666667</v>
      </c>
      <c r="H118" s="49" t="e">
        <f aca="false">+E118/B118-1</f>
        <v>#DIV/0!</v>
      </c>
    </row>
    <row r="119" customFormat="false" ht="12.8" hidden="false" customHeight="false" outlineLevel="0" collapsed="false">
      <c r="A119" s="45" t="s">
        <v>372</v>
      </c>
      <c r="B119" s="50" t="n">
        <v>3</v>
      </c>
      <c r="C119" s="51" t="n">
        <v>1</v>
      </c>
      <c r="D119" s="51" t="n">
        <v>3</v>
      </c>
      <c r="E119" s="52" t="n">
        <v>1</v>
      </c>
      <c r="F119" s="49" t="n">
        <f aca="false">+E119/D119-1</f>
        <v>-0.666666666666667</v>
      </c>
      <c r="G119" s="49" t="n">
        <f aca="false">+E119/C119-1</f>
        <v>0</v>
      </c>
      <c r="H119" s="49" t="n">
        <f aca="false">+E119/B119-1</f>
        <v>-0.666666666666667</v>
      </c>
    </row>
    <row r="120" customFormat="false" ht="12.8" hidden="false" customHeight="false" outlineLevel="0" collapsed="false">
      <c r="A120" s="45" t="s">
        <v>484</v>
      </c>
      <c r="B120" s="53"/>
      <c r="C120" s="54"/>
      <c r="D120" s="54"/>
      <c r="E120" s="52" t="n">
        <v>1</v>
      </c>
      <c r="F120" s="49" t="e">
        <f aca="false">+E120/D120-1</f>
        <v>#DIV/0!</v>
      </c>
      <c r="G120" s="49" t="e">
        <f aca="false">+E120/C120-1</f>
        <v>#DIV/0!</v>
      </c>
      <c r="H120" s="49" t="e">
        <f aca="false">+E120/B120-1</f>
        <v>#DIV/0!</v>
      </c>
    </row>
    <row r="121" customFormat="false" ht="12.8" hidden="false" customHeight="false" outlineLevel="0" collapsed="false">
      <c r="A121" s="45" t="s">
        <v>445</v>
      </c>
      <c r="B121" s="53"/>
      <c r="C121" s="51" t="n">
        <v>1</v>
      </c>
      <c r="D121" s="54"/>
      <c r="E121" s="52" t="n">
        <v>1</v>
      </c>
      <c r="F121" s="49" t="e">
        <f aca="false">+E121/D121-1</f>
        <v>#DIV/0!</v>
      </c>
      <c r="G121" s="49" t="n">
        <f aca="false">+E121/C121-1</f>
        <v>0</v>
      </c>
      <c r="H121" s="49" t="e">
        <f aca="false">+E121/B121-1</f>
        <v>#DIV/0!</v>
      </c>
    </row>
    <row r="122" customFormat="false" ht="12.8" hidden="false" customHeight="false" outlineLevel="0" collapsed="false">
      <c r="A122" s="45" t="s">
        <v>408</v>
      </c>
      <c r="B122" s="50" t="n">
        <v>1</v>
      </c>
      <c r="C122" s="51" t="n">
        <v>1</v>
      </c>
      <c r="D122" s="51" t="n">
        <v>1</v>
      </c>
      <c r="E122" s="52" t="n">
        <v>1</v>
      </c>
      <c r="F122" s="49" t="n">
        <f aca="false">+E122/D122-1</f>
        <v>0</v>
      </c>
      <c r="G122" s="49" t="n">
        <f aca="false">+E122/C122-1</f>
        <v>0</v>
      </c>
      <c r="H122" s="49" t="n">
        <f aca="false">+E122/B122-1</f>
        <v>0</v>
      </c>
    </row>
    <row r="123" customFormat="false" ht="12.8" hidden="false" customHeight="false" outlineLevel="0" collapsed="false">
      <c r="A123" s="45" t="s">
        <v>390</v>
      </c>
      <c r="B123" s="50" t="n">
        <v>1</v>
      </c>
      <c r="C123" s="54"/>
      <c r="D123" s="54"/>
      <c r="E123" s="52" t="n">
        <v>1</v>
      </c>
      <c r="F123" s="49" t="e">
        <f aca="false">+E123/D123-1</f>
        <v>#DIV/0!</v>
      </c>
      <c r="G123" s="49" t="e">
        <f aca="false">+E123/C123-1</f>
        <v>#DIV/0!</v>
      </c>
      <c r="H123" s="49" t="n">
        <f aca="false">+E123/B123-1</f>
        <v>0</v>
      </c>
    </row>
    <row r="124" customFormat="false" ht="12.8" hidden="false" customHeight="false" outlineLevel="0" collapsed="false">
      <c r="A124" s="45" t="s">
        <v>380</v>
      </c>
      <c r="B124" s="53"/>
      <c r="C124" s="54"/>
      <c r="D124" s="51" t="n">
        <v>1</v>
      </c>
      <c r="E124" s="52" t="n">
        <v>1</v>
      </c>
      <c r="F124" s="49" t="n">
        <f aca="false">+E124/D124-1</f>
        <v>0</v>
      </c>
      <c r="G124" s="49" t="e">
        <f aca="false">+E124/C124-1</f>
        <v>#DIV/0!</v>
      </c>
      <c r="H124" s="49" t="e">
        <f aca="false">+E124/B124-1</f>
        <v>#DIV/0!</v>
      </c>
    </row>
    <row r="125" customFormat="false" ht="12.8" hidden="false" customHeight="false" outlineLevel="0" collapsed="false">
      <c r="A125" s="45" t="s">
        <v>488</v>
      </c>
      <c r="B125" s="53"/>
      <c r="C125" s="54"/>
      <c r="D125" s="54"/>
      <c r="E125" s="52" t="n">
        <v>1</v>
      </c>
      <c r="F125" s="49" t="e">
        <f aca="false">+E125/D125-1</f>
        <v>#DIV/0!</v>
      </c>
      <c r="G125" s="49" t="e">
        <f aca="false">+E125/C125-1</f>
        <v>#DIV/0!</v>
      </c>
      <c r="H125" s="49" t="e">
        <f aca="false">+E125/B125-1</f>
        <v>#DIV/0!</v>
      </c>
    </row>
    <row r="126" customFormat="false" ht="12.8" hidden="false" customHeight="false" outlineLevel="0" collapsed="false">
      <c r="A126" s="45" t="s">
        <v>370</v>
      </c>
      <c r="B126" s="50" t="n">
        <v>1</v>
      </c>
      <c r="C126" s="54"/>
      <c r="D126" s="51" t="n">
        <v>2</v>
      </c>
      <c r="E126" s="52" t="n">
        <v>1</v>
      </c>
      <c r="F126" s="49" t="n">
        <f aca="false">+E126/D126-1</f>
        <v>-0.5</v>
      </c>
      <c r="G126" s="49" t="e">
        <f aca="false">+E126/C126-1</f>
        <v>#DIV/0!</v>
      </c>
      <c r="H126" s="49" t="n">
        <f aca="false">+E126/B126-1</f>
        <v>0</v>
      </c>
    </row>
    <row r="127" customFormat="false" ht="12.8" hidden="false" customHeight="false" outlineLevel="0" collapsed="false">
      <c r="A127" s="45" t="s">
        <v>368</v>
      </c>
      <c r="B127" s="53"/>
      <c r="C127" s="54"/>
      <c r="D127" s="51" t="n">
        <v>6</v>
      </c>
      <c r="E127" s="52" t="n">
        <v>1</v>
      </c>
      <c r="F127" s="49" t="n">
        <f aca="false">+E127/D127-1</f>
        <v>-0.833333333333333</v>
      </c>
      <c r="G127" s="49" t="e">
        <f aca="false">+E127/C127-1</f>
        <v>#DIV/0!</v>
      </c>
      <c r="H127" s="49" t="e">
        <f aca="false">+E127/B127-1</f>
        <v>#DIV/0!</v>
      </c>
    </row>
    <row r="128" customFormat="false" ht="12.8" hidden="false" customHeight="false" outlineLevel="0" collapsed="false">
      <c r="A128" s="45" t="s">
        <v>378</v>
      </c>
      <c r="B128" s="50" t="n">
        <v>1</v>
      </c>
      <c r="C128" s="51" t="n">
        <v>1</v>
      </c>
      <c r="D128" s="54"/>
      <c r="E128" s="52" t="n">
        <v>1</v>
      </c>
      <c r="F128" s="49" t="e">
        <f aca="false">+E128/D128-1</f>
        <v>#DIV/0!</v>
      </c>
      <c r="G128" s="49" t="n">
        <f aca="false">+E128/C128-1</f>
        <v>0</v>
      </c>
      <c r="H128" s="49" t="n">
        <f aca="false">+E128/B128-1</f>
        <v>0</v>
      </c>
    </row>
    <row r="129" customFormat="false" ht="12.8" hidden="false" customHeight="false" outlineLevel="0" collapsed="false">
      <c r="A129" s="45" t="s">
        <v>386</v>
      </c>
      <c r="B129" s="50" t="n">
        <v>1</v>
      </c>
      <c r="C129" s="51" t="n">
        <v>3</v>
      </c>
      <c r="D129" s="51" t="n">
        <v>1</v>
      </c>
      <c r="E129" s="52" t="n">
        <v>1</v>
      </c>
      <c r="F129" s="49" t="n">
        <f aca="false">+E129/D129-1</f>
        <v>0</v>
      </c>
      <c r="G129" s="49" t="n">
        <f aca="false">+E129/C129-1</f>
        <v>-0.666666666666667</v>
      </c>
      <c r="H129" s="49" t="n">
        <f aca="false">+E129/B129-1</f>
        <v>0</v>
      </c>
    </row>
    <row r="130" customFormat="false" ht="12.8" hidden="false" customHeight="false" outlineLevel="0" collapsed="false">
      <c r="A130" s="55" t="s">
        <v>470</v>
      </c>
      <c r="B130" s="56"/>
      <c r="C130" s="57"/>
      <c r="D130" s="57"/>
      <c r="E130" s="58"/>
      <c r="F130" s="49" t="e">
        <f aca="false">+E130/D130-1</f>
        <v>#DIV/0!</v>
      </c>
      <c r="G130" s="49" t="e">
        <f aca="false">+E130/C130-1</f>
        <v>#DIV/0!</v>
      </c>
      <c r="H130" s="49" t="e">
        <f aca="false">+E130/B130-1</f>
        <v>#DIV/0!</v>
      </c>
    </row>
    <row r="131" customFormat="false" ht="12.8" hidden="false" customHeight="false" outlineLevel="0" collapsed="false">
      <c r="A131" s="45" t="s">
        <v>441</v>
      </c>
      <c r="B131" s="53"/>
      <c r="C131" s="54"/>
      <c r="D131" s="51" t="n">
        <v>2</v>
      </c>
      <c r="E131" s="59"/>
      <c r="F131" s="49" t="n">
        <f aca="false">+E131/D131-1</f>
        <v>-1</v>
      </c>
      <c r="G131" s="49" t="e">
        <f aca="false">+E131/C131-1</f>
        <v>#DIV/0!</v>
      </c>
      <c r="H131" s="49" t="e">
        <f aca="false">+E131/B131-1</f>
        <v>#DIV/0!</v>
      </c>
    </row>
    <row r="132" customFormat="false" ht="12.8" hidden="false" customHeight="false" outlineLevel="0" collapsed="false">
      <c r="A132" s="45" t="s">
        <v>460</v>
      </c>
      <c r="B132" s="53"/>
      <c r="C132" s="54"/>
      <c r="D132" s="51" t="n">
        <v>2</v>
      </c>
      <c r="E132" s="59"/>
      <c r="F132" s="49" t="n">
        <f aca="false">+E132/D132-1</f>
        <v>-1</v>
      </c>
      <c r="G132" s="49" t="e">
        <f aca="false">+E132/C132-1</f>
        <v>#DIV/0!</v>
      </c>
      <c r="H132" s="49" t="e">
        <f aca="false">+E132/B132-1</f>
        <v>#DIV/0!</v>
      </c>
    </row>
    <row r="133" customFormat="false" ht="12.8" hidden="false" customHeight="false" outlineLevel="0" collapsed="false">
      <c r="A133" s="45" t="s">
        <v>406</v>
      </c>
      <c r="B133" s="53"/>
      <c r="C133" s="51" t="n">
        <v>4</v>
      </c>
      <c r="D133" s="51" t="n">
        <v>1</v>
      </c>
      <c r="E133" s="59"/>
      <c r="F133" s="49" t="n">
        <f aca="false">+E133/D133-1</f>
        <v>-1</v>
      </c>
      <c r="G133" s="49" t="n">
        <f aca="false">+E133/C133-1</f>
        <v>-1</v>
      </c>
      <c r="H133" s="49" t="e">
        <f aca="false">+E133/B133-1</f>
        <v>#DIV/0!</v>
      </c>
    </row>
    <row r="134" customFormat="false" ht="12.8" hidden="false" customHeight="false" outlineLevel="0" collapsed="false">
      <c r="A134" s="45" t="s">
        <v>366</v>
      </c>
      <c r="B134" s="50" t="n">
        <v>2</v>
      </c>
      <c r="C134" s="51" t="n">
        <v>2</v>
      </c>
      <c r="D134" s="51" t="n">
        <v>2</v>
      </c>
      <c r="E134" s="59"/>
      <c r="F134" s="49" t="n">
        <f aca="false">+E134/D134-1</f>
        <v>-1</v>
      </c>
      <c r="G134" s="49" t="n">
        <f aca="false">+E134/C134-1</f>
        <v>-1</v>
      </c>
      <c r="H134" s="49" t="n">
        <f aca="false">+E134/B134-1</f>
        <v>-1</v>
      </c>
    </row>
    <row r="135" customFormat="false" ht="12.8" hidden="false" customHeight="false" outlineLevel="0" collapsed="false">
      <c r="A135" s="45" t="s">
        <v>437</v>
      </c>
      <c r="B135" s="53"/>
      <c r="C135" s="54"/>
      <c r="D135" s="54"/>
      <c r="E135" s="59"/>
      <c r="F135" s="49" t="e">
        <f aca="false">+E135/D135-1</f>
        <v>#DIV/0!</v>
      </c>
      <c r="G135" s="49" t="e">
        <f aca="false">+E135/C135-1</f>
        <v>#DIV/0!</v>
      </c>
      <c r="H135" s="49" t="e">
        <f aca="false">+E135/B135-1</f>
        <v>#DIV/0!</v>
      </c>
    </row>
    <row r="136" customFormat="false" ht="12.8" hidden="false" customHeight="false" outlineLevel="0" collapsed="false">
      <c r="A136" s="45" t="s">
        <v>451</v>
      </c>
      <c r="B136" s="53"/>
      <c r="C136" s="51" t="n">
        <v>1</v>
      </c>
      <c r="D136" s="54"/>
      <c r="E136" s="59"/>
      <c r="F136" s="49" t="e">
        <f aca="false">+E136/D136-1</f>
        <v>#DIV/0!</v>
      </c>
      <c r="G136" s="49" t="n">
        <f aca="false">+E136/C136-1</f>
        <v>-1</v>
      </c>
      <c r="H136" s="49" t="e">
        <f aca="false">+E136/B136-1</f>
        <v>#DIV/0!</v>
      </c>
    </row>
    <row r="137" customFormat="false" ht="12.8" hidden="false" customHeight="false" outlineLevel="0" collapsed="false">
      <c r="A137" s="45" t="s">
        <v>462</v>
      </c>
      <c r="B137" s="53"/>
      <c r="C137" s="54"/>
      <c r="D137" s="54"/>
      <c r="E137" s="59"/>
      <c r="F137" s="49" t="e">
        <f aca="false">+E137/D137-1</f>
        <v>#DIV/0!</v>
      </c>
      <c r="G137" s="49" t="e">
        <f aca="false">+E137/C137-1</f>
        <v>#DIV/0!</v>
      </c>
      <c r="H137" s="49" t="e">
        <f aca="false">+E137/B137-1</f>
        <v>#DIV/0!</v>
      </c>
    </row>
    <row r="138" customFormat="false" ht="12.8" hidden="false" customHeight="false" outlineLevel="0" collapsed="false">
      <c r="A138" s="45" t="s">
        <v>410</v>
      </c>
      <c r="B138" s="53"/>
      <c r="C138" s="54"/>
      <c r="D138" s="54"/>
      <c r="E138" s="59"/>
      <c r="F138" s="49" t="e">
        <f aca="false">+E138/D138-1</f>
        <v>#DIV/0!</v>
      </c>
      <c r="G138" s="49" t="e">
        <f aca="false">+E138/C138-1</f>
        <v>#DIV/0!</v>
      </c>
      <c r="H138" s="49" t="e">
        <f aca="false">+E138/B138-1</f>
        <v>#DIV/0!</v>
      </c>
    </row>
    <row r="139" customFormat="false" ht="12.8" hidden="false" customHeight="false" outlineLevel="0" collapsed="false">
      <c r="A139" s="45" t="s">
        <v>447</v>
      </c>
      <c r="B139" s="53"/>
      <c r="C139" s="51" t="n">
        <v>1</v>
      </c>
      <c r="D139" s="54"/>
      <c r="E139" s="59"/>
      <c r="F139" s="49" t="e">
        <f aca="false">+E139/D139-1</f>
        <v>#DIV/0!</v>
      </c>
      <c r="G139" s="49" t="n">
        <f aca="false">+E139/C139-1</f>
        <v>-1</v>
      </c>
      <c r="H139" s="49" t="e">
        <f aca="false">+E139/B139-1</f>
        <v>#DIV/0!</v>
      </c>
    </row>
    <row r="140" customFormat="false" ht="12.8" hidden="false" customHeight="false" outlineLevel="0" collapsed="false">
      <c r="A140" s="45" t="s">
        <v>348</v>
      </c>
      <c r="B140" s="50" t="n">
        <v>6</v>
      </c>
      <c r="C140" s="54"/>
      <c r="D140" s="54"/>
      <c r="E140" s="59"/>
      <c r="F140" s="49" t="e">
        <f aca="false">+E140/D140-1</f>
        <v>#DIV/0!</v>
      </c>
      <c r="G140" s="49" t="e">
        <f aca="false">+E140/C140-1</f>
        <v>#DIV/0!</v>
      </c>
      <c r="H140" s="49" t="n">
        <f aca="false">+E140/B140-1</f>
        <v>-1</v>
      </c>
    </row>
    <row r="141" customFormat="false" ht="12.8" hidden="false" customHeight="false" outlineLevel="0" collapsed="false">
      <c r="A141" s="45" t="s">
        <v>404</v>
      </c>
      <c r="B141" s="50" t="n">
        <v>1</v>
      </c>
      <c r="C141" s="54"/>
      <c r="D141" s="54"/>
      <c r="E141" s="59"/>
      <c r="F141" s="49" t="e">
        <f aca="false">+E141/D141-1</f>
        <v>#DIV/0!</v>
      </c>
      <c r="G141" s="49" t="e">
        <f aca="false">+E141/C141-1</f>
        <v>#DIV/0!</v>
      </c>
      <c r="H141" s="49" t="n">
        <f aca="false">+E141/B141-1</f>
        <v>-1</v>
      </c>
    </row>
    <row r="142" customFormat="false" ht="12.8" hidden="false" customHeight="false" outlineLevel="0" collapsed="false">
      <c r="A142" s="45" t="s">
        <v>416</v>
      </c>
      <c r="B142" s="50" t="n">
        <v>1</v>
      </c>
      <c r="C142" s="54"/>
      <c r="D142" s="54"/>
      <c r="E142" s="59"/>
      <c r="F142" s="49" t="e">
        <f aca="false">+E142/D142-1</f>
        <v>#DIV/0!</v>
      </c>
      <c r="G142" s="49" t="e">
        <f aca="false">+E142/C142-1</f>
        <v>#DIV/0!</v>
      </c>
      <c r="H142" s="49" t="n">
        <f aca="false">+E142/B142-1</f>
        <v>-1</v>
      </c>
    </row>
    <row r="143" customFormat="false" ht="12.8" hidden="false" customHeight="false" outlineLevel="0" collapsed="false">
      <c r="A143" s="45" t="s">
        <v>360</v>
      </c>
      <c r="B143" s="50" t="n">
        <v>5</v>
      </c>
      <c r="C143" s="51" t="n">
        <v>2</v>
      </c>
      <c r="D143" s="51" t="n">
        <v>12</v>
      </c>
      <c r="E143" s="59"/>
      <c r="F143" s="49" t="n">
        <f aca="false">+E143/D143-1</f>
        <v>-1</v>
      </c>
      <c r="G143" s="49" t="n">
        <f aca="false">+E143/C143-1</f>
        <v>-1</v>
      </c>
      <c r="H143" s="49" t="n">
        <f aca="false">+E143/B143-1</f>
        <v>-1</v>
      </c>
    </row>
    <row r="144" customFormat="false" ht="12.8" hidden="false" customHeight="false" outlineLevel="0" collapsed="false">
      <c r="A144" s="45" t="s">
        <v>414</v>
      </c>
      <c r="B144" s="53"/>
      <c r="C144" s="51" t="n">
        <v>1</v>
      </c>
      <c r="D144" s="54"/>
      <c r="E144" s="59"/>
      <c r="F144" s="49" t="e">
        <f aca="false">+E144/D144-1</f>
        <v>#DIV/0!</v>
      </c>
      <c r="G144" s="49" t="n">
        <f aca="false">+E144/C144-1</f>
        <v>-1</v>
      </c>
      <c r="H144" s="49" t="e">
        <f aca="false">+E144/B144-1</f>
        <v>#DIV/0!</v>
      </c>
    </row>
    <row r="145" customFormat="false" ht="12.8" hidden="false" customHeight="false" outlineLevel="0" collapsed="false">
      <c r="A145" s="45" t="s">
        <v>476</v>
      </c>
      <c r="B145" s="53"/>
      <c r="C145" s="54"/>
      <c r="D145" s="54"/>
      <c r="E145" s="59"/>
      <c r="F145" s="49" t="e">
        <f aca="false">+E145/D145-1</f>
        <v>#DIV/0!</v>
      </c>
      <c r="G145" s="49" t="e">
        <f aca="false">+E145/C145-1</f>
        <v>#DIV/0!</v>
      </c>
      <c r="H145" s="49" t="e">
        <f aca="false">+E145/B145-1</f>
        <v>#DIV/0!</v>
      </c>
    </row>
    <row r="146" customFormat="false" ht="12.8" hidden="false" customHeight="false" outlineLevel="0" collapsed="false">
      <c r="A146" s="45" t="s">
        <v>428</v>
      </c>
      <c r="B146" s="53"/>
      <c r="C146" s="51" t="n">
        <v>14</v>
      </c>
      <c r="D146" s="51" t="n">
        <v>7</v>
      </c>
      <c r="E146" s="59"/>
      <c r="F146" s="49" t="n">
        <f aca="false">+E146/D146-1</f>
        <v>-1</v>
      </c>
      <c r="G146" s="49" t="n">
        <f aca="false">+E146/C146-1</f>
        <v>-1</v>
      </c>
      <c r="H146" s="49" t="e">
        <f aca="false">+E146/B146-1</f>
        <v>#DIV/0!</v>
      </c>
    </row>
    <row r="147" customFormat="false" ht="12.8" hidden="false" customHeight="false" outlineLevel="0" collapsed="false">
      <c r="A147" s="45" t="s">
        <v>439</v>
      </c>
      <c r="B147" s="53"/>
      <c r="C147" s="51" t="n">
        <v>1</v>
      </c>
      <c r="D147" s="51" t="n">
        <v>1</v>
      </c>
      <c r="E147" s="59"/>
      <c r="F147" s="49" t="n">
        <f aca="false">+E147/D147-1</f>
        <v>-1</v>
      </c>
      <c r="G147" s="49" t="n">
        <f aca="false">+E147/C147-1</f>
        <v>-1</v>
      </c>
      <c r="H147" s="49" t="e">
        <f aca="false">+E147/B147-1</f>
        <v>#DIV/0!</v>
      </c>
    </row>
    <row r="148" customFormat="false" ht="12.8" hidden="false" customHeight="false" outlineLevel="0" collapsed="false">
      <c r="A148" s="45" t="s">
        <v>398</v>
      </c>
      <c r="B148" s="50" t="n">
        <v>1</v>
      </c>
      <c r="C148" s="54"/>
      <c r="D148" s="54"/>
      <c r="E148" s="59"/>
      <c r="F148" s="49" t="e">
        <f aca="false">+E148/D148-1</f>
        <v>#DIV/0!</v>
      </c>
      <c r="G148" s="49" t="e">
        <f aca="false">+E148/C148-1</f>
        <v>#DIV/0!</v>
      </c>
      <c r="H148" s="49" t="n">
        <f aca="false">+E148/B148-1</f>
        <v>-1</v>
      </c>
    </row>
    <row r="149" customFormat="false" ht="12.8" hidden="false" customHeight="false" outlineLevel="0" collapsed="false">
      <c r="A149" s="45" t="s">
        <v>468</v>
      </c>
      <c r="B149" s="53"/>
      <c r="C149" s="54"/>
      <c r="D149" s="51" t="n">
        <v>1</v>
      </c>
      <c r="E149" s="59"/>
      <c r="F149" s="49" t="n">
        <f aca="false">+E149/D149-1</f>
        <v>-1</v>
      </c>
      <c r="G149" s="49" t="e">
        <f aca="false">+E149/C149-1</f>
        <v>#DIV/0!</v>
      </c>
      <c r="H149" s="49" t="e">
        <f aca="false">+E149/B149-1</f>
        <v>#DIV/0!</v>
      </c>
    </row>
    <row r="150" customFormat="false" ht="12.8" hidden="false" customHeight="false" outlineLevel="0" collapsed="false">
      <c r="A150" s="45" t="s">
        <v>412</v>
      </c>
      <c r="B150" s="50" t="n">
        <v>1</v>
      </c>
      <c r="C150" s="51" t="n">
        <v>1</v>
      </c>
      <c r="D150" s="51" t="n">
        <v>1</v>
      </c>
      <c r="E150" s="59"/>
      <c r="F150" s="49" t="n">
        <f aca="false">+E150/D150-1</f>
        <v>-1</v>
      </c>
      <c r="G150" s="49" t="n">
        <f aca="false">+E150/C150-1</f>
        <v>-1</v>
      </c>
      <c r="H150" s="49" t="n">
        <f aca="false">+E150/B150-1</f>
        <v>-1</v>
      </c>
    </row>
    <row r="151" customFormat="false" ht="12.8" hidden="false" customHeight="false" outlineLevel="0" collapsed="false">
      <c r="A151" s="45" t="s">
        <v>449</v>
      </c>
      <c r="B151" s="53"/>
      <c r="C151" s="54"/>
      <c r="D151" s="54"/>
      <c r="E151" s="59"/>
      <c r="F151" s="49" t="e">
        <f aca="false">+E151/D151-1</f>
        <v>#DIV/0!</v>
      </c>
      <c r="G151" s="49" t="e">
        <f aca="false">+E151/C151-1</f>
        <v>#DIV/0!</v>
      </c>
      <c r="H151" s="49" t="e">
        <f aca="false">+E151/B151-1</f>
        <v>#DIV/0!</v>
      </c>
    </row>
    <row r="152" customFormat="false" ht="12.8" hidden="false" customHeight="false" outlineLevel="0" collapsed="false">
      <c r="A152" s="45" t="s">
        <v>402</v>
      </c>
      <c r="B152" s="50" t="n">
        <v>1</v>
      </c>
      <c r="C152" s="51" t="n">
        <v>13</v>
      </c>
      <c r="D152" s="51" t="n">
        <v>2</v>
      </c>
      <c r="E152" s="59"/>
      <c r="F152" s="49" t="n">
        <f aca="false">+E152/D152-1</f>
        <v>-1</v>
      </c>
      <c r="G152" s="49" t="n">
        <f aca="false">+E152/C152-1</f>
        <v>-1</v>
      </c>
      <c r="H152" s="49" t="n">
        <f aca="false">+E152/B152-1</f>
        <v>-1</v>
      </c>
    </row>
    <row r="153" customFormat="false" ht="12.8" hidden="false" customHeight="false" outlineLevel="0" collapsed="false">
      <c r="A153" s="45" t="s">
        <v>472</v>
      </c>
      <c r="B153" s="53"/>
      <c r="C153" s="54"/>
      <c r="D153" s="54"/>
      <c r="E153" s="59"/>
      <c r="F153" s="49" t="e">
        <f aca="false">+E153/D153-1</f>
        <v>#DIV/0!</v>
      </c>
      <c r="G153" s="49" t="e">
        <f aca="false">+E153/C153-1</f>
        <v>#DIV/0!</v>
      </c>
      <c r="H153" s="49" t="e">
        <f aca="false">+E153/B153-1</f>
        <v>#DIV/0!</v>
      </c>
    </row>
    <row r="154" customFormat="false" ht="12.8" hidden="false" customHeight="false" outlineLevel="0" collapsed="false">
      <c r="A154" s="45" t="s">
        <v>453</v>
      </c>
      <c r="B154" s="53"/>
      <c r="C154" s="51" t="n">
        <v>1</v>
      </c>
      <c r="D154" s="54"/>
      <c r="E154" s="59"/>
      <c r="F154" s="49" t="e">
        <f aca="false">+E154/D154-1</f>
        <v>#DIV/0!</v>
      </c>
      <c r="G154" s="49" t="n">
        <f aca="false">+E154/C154-1</f>
        <v>-1</v>
      </c>
      <c r="H154" s="49" t="e">
        <f aca="false">+E154/B154-1</f>
        <v>#DIV/0!</v>
      </c>
    </row>
    <row r="155" customFormat="false" ht="12.8" hidden="false" customHeight="false" outlineLevel="0" collapsed="false">
      <c r="A155" s="45" t="s">
        <v>474</v>
      </c>
      <c r="B155" s="53"/>
      <c r="C155" s="54"/>
      <c r="D155" s="51" t="n">
        <v>1</v>
      </c>
      <c r="E155" s="59"/>
      <c r="F155" s="49" t="n">
        <f aca="false">+E155/D155-1</f>
        <v>-1</v>
      </c>
      <c r="G155" s="49" t="e">
        <f aca="false">+E155/C155-1</f>
        <v>#DIV/0!</v>
      </c>
      <c r="H155" s="49" t="e">
        <f aca="false">+E155/B155-1</f>
        <v>#DIV/0!</v>
      </c>
    </row>
    <row r="156" customFormat="false" ht="12.8" hidden="false" customHeight="false" outlineLevel="0" collapsed="false">
      <c r="A156" s="45" t="s">
        <v>400</v>
      </c>
      <c r="B156" s="53"/>
      <c r="C156" s="51" t="n">
        <v>2</v>
      </c>
      <c r="D156" s="51" t="n">
        <v>3</v>
      </c>
      <c r="E156" s="59"/>
      <c r="F156" s="49" t="n">
        <f aca="false">+E156/D156-1</f>
        <v>-1</v>
      </c>
      <c r="G156" s="49" t="n">
        <f aca="false">+E156/C156-1</f>
        <v>-1</v>
      </c>
      <c r="H156" s="49" t="e">
        <f aca="false">+E156/B156-1</f>
        <v>#DIV/0!</v>
      </c>
    </row>
    <row r="157" customFormat="false" ht="12.8" hidden="false" customHeight="false" outlineLevel="0" collapsed="false">
      <c r="A157" s="45" t="s">
        <v>418</v>
      </c>
      <c r="B157" s="53"/>
      <c r="C157" s="54"/>
      <c r="D157" s="54"/>
      <c r="E157" s="59"/>
      <c r="F157" s="49" t="e">
        <f aca="false">+E157/D157-1</f>
        <v>#DIV/0!</v>
      </c>
      <c r="G157" s="49" t="e">
        <f aca="false">+E157/C157-1</f>
        <v>#DIV/0!</v>
      </c>
      <c r="H157" s="49" t="e">
        <f aca="false">+E157/B157-1</f>
        <v>#DIV/0!</v>
      </c>
    </row>
    <row r="158" customFormat="false" ht="12.8" hidden="false" customHeight="false" outlineLevel="0" collapsed="false">
      <c r="A158" s="45" t="s">
        <v>430</v>
      </c>
      <c r="B158" s="53"/>
      <c r="C158" s="51" t="n">
        <v>6</v>
      </c>
      <c r="D158" s="54"/>
      <c r="E158" s="59"/>
      <c r="F158" s="49" t="e">
        <f aca="false">+E158/D158-1</f>
        <v>#DIV/0!</v>
      </c>
      <c r="G158" s="49" t="n">
        <f aca="false">+E158/C158-1</f>
        <v>-1</v>
      </c>
      <c r="H158" s="49" t="e">
        <f aca="false">+E158/B158-1</f>
        <v>#DIV/0!</v>
      </c>
    </row>
    <row r="159" customFormat="false" ht="12.8" hidden="false" customHeight="false" outlineLevel="0" collapsed="false">
      <c r="A159" s="45" t="s">
        <v>269</v>
      </c>
      <c r="B159" s="50" t="n">
        <v>67</v>
      </c>
      <c r="C159" s="51" t="n">
        <v>65</v>
      </c>
      <c r="D159" s="51" t="n">
        <v>120</v>
      </c>
      <c r="E159" s="59"/>
      <c r="F159" s="49" t="n">
        <f aca="false">+E159/D159-1</f>
        <v>-1</v>
      </c>
      <c r="G159" s="49" t="n">
        <f aca="false">+E159/C159-1</f>
        <v>-1</v>
      </c>
      <c r="H159" s="49" t="n">
        <f aca="false">+E159/B159-1</f>
        <v>-1</v>
      </c>
    </row>
    <row r="160" customFormat="false" ht="12.8" hidden="false" customHeight="false" outlineLevel="0" collapsed="false">
      <c r="A160" s="45" t="s">
        <v>392</v>
      </c>
      <c r="B160" s="50" t="n">
        <v>1</v>
      </c>
      <c r="C160" s="54"/>
      <c r="D160" s="54"/>
      <c r="E160" s="59"/>
      <c r="F160" s="49" t="e">
        <f aca="false">+E160/D160-1</f>
        <v>#DIV/0!</v>
      </c>
      <c r="G160" s="49" t="e">
        <f aca="false">+E160/C160-1</f>
        <v>#DIV/0!</v>
      </c>
      <c r="H160" s="49" t="n">
        <f aca="false">+E160/B160-1</f>
        <v>-1</v>
      </c>
    </row>
    <row r="161" customFormat="false" ht="12.8" hidden="false" customHeight="false" outlineLevel="0" collapsed="false">
      <c r="A161" s="45" t="s">
        <v>396</v>
      </c>
      <c r="B161" s="53"/>
      <c r="C161" s="54"/>
      <c r="D161" s="54"/>
      <c r="E161" s="59"/>
    </row>
  </sheetData>
  <autoFilter ref="A:H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6"/>
  <sheetViews>
    <sheetView showFormulas="false" showGridLines="true" showRowColHeaders="true" showZeros="true" rightToLeft="false" tabSelected="false" showOutlineSymbols="true" defaultGridColor="true" view="normal" topLeftCell="N87" colorId="64" zoomScale="212" zoomScaleNormal="21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" min="1" style="15" width="11.53"/>
    <col collapsed="false" customWidth="false" hidden="true" outlineLevel="0" max="2" min="2" style="15" width="11.53"/>
    <col collapsed="false" customWidth="false" hidden="false" outlineLevel="0" max="16384" min="3" style="15" width="11.53"/>
  </cols>
  <sheetData>
    <row r="1" customFormat="false" ht="12.8" hidden="false" customHeight="false" outlineLevel="0" collapsed="false">
      <c r="A1" s="60" t="s">
        <v>0</v>
      </c>
      <c r="B1" s="60" t="s">
        <v>1</v>
      </c>
      <c r="C1" s="60" t="s">
        <v>2</v>
      </c>
      <c r="D1" s="61" t="s">
        <v>496</v>
      </c>
      <c r="E1" s="61" t="s">
        <v>4</v>
      </c>
      <c r="F1" s="61" t="s">
        <v>7</v>
      </c>
      <c r="G1" s="61" t="s">
        <v>497</v>
      </c>
      <c r="H1" s="61" t="s">
        <v>498</v>
      </c>
      <c r="I1" s="61" t="s">
        <v>499</v>
      </c>
      <c r="J1" s="61" t="s">
        <v>500</v>
      </c>
      <c r="K1" s="61" t="s">
        <v>501</v>
      </c>
      <c r="L1" s="61" t="s">
        <v>502</v>
      </c>
      <c r="M1" s="61" t="s">
        <v>503</v>
      </c>
      <c r="N1" s="61" t="s">
        <v>504</v>
      </c>
      <c r="O1" s="61" t="s">
        <v>505</v>
      </c>
      <c r="P1" s="61" t="s">
        <v>506</v>
      </c>
      <c r="Q1" s="61" t="s">
        <v>507</v>
      </c>
      <c r="R1" s="61" t="s">
        <v>508</v>
      </c>
      <c r="S1" s="61" t="s">
        <v>509</v>
      </c>
      <c r="T1" s="61" t="s">
        <v>510</v>
      </c>
      <c r="U1" s="61" t="s">
        <v>511</v>
      </c>
    </row>
    <row r="2" customFormat="false" ht="12.8" hidden="false" customHeight="false" outlineLevel="0" collapsed="false">
      <c r="A2" s="5" t="n">
        <v>84</v>
      </c>
      <c r="B2" s="5" t="n">
        <v>69</v>
      </c>
      <c r="C2" s="5" t="n">
        <v>1</v>
      </c>
      <c r="D2" s="29" t="s">
        <v>32</v>
      </c>
      <c r="E2" s="29" t="n">
        <v>445</v>
      </c>
      <c r="F2" s="29" t="n">
        <v>708</v>
      </c>
      <c r="G2" s="29" t="n">
        <v>83</v>
      </c>
      <c r="H2" s="29" t="n">
        <f aca="false">E2-K2-N2</f>
        <v>399</v>
      </c>
      <c r="I2" s="29" t="n">
        <f aca="false">F2-L2-O2</f>
        <v>686</v>
      </c>
      <c r="J2" s="29" t="n">
        <f aca="false">G2-M2-P2</f>
        <v>82</v>
      </c>
      <c r="K2" s="29" t="n">
        <v>32</v>
      </c>
      <c r="L2" s="29" t="n">
        <v>15</v>
      </c>
      <c r="M2" s="29"/>
      <c r="N2" s="29" t="n">
        <v>14</v>
      </c>
      <c r="O2" s="29" t="n">
        <v>7</v>
      </c>
      <c r="P2" s="29" t="n">
        <v>1</v>
      </c>
      <c r="Q2" s="29" t="n">
        <f aca="false">+J2+I2+H2</f>
        <v>1167</v>
      </c>
      <c r="R2" s="29" t="n">
        <v>47</v>
      </c>
      <c r="S2" s="29" t="n">
        <v>22</v>
      </c>
      <c r="T2" s="29" t="n">
        <v>1236</v>
      </c>
      <c r="U2" s="31" t="n">
        <f aca="false">(R2+S2)/T2*100</f>
        <v>5.58252427184466</v>
      </c>
    </row>
    <row r="3" customFormat="false" ht="12.8" hidden="false" customHeight="false" outlineLevel="0" collapsed="false">
      <c r="A3" s="7" t="n">
        <v>32</v>
      </c>
      <c r="B3" s="7" t="n">
        <v>60</v>
      </c>
      <c r="C3" s="9" t="n">
        <v>2</v>
      </c>
      <c r="D3" s="32" t="s">
        <v>64</v>
      </c>
      <c r="E3" s="32" t="n">
        <v>461</v>
      </c>
      <c r="F3" s="32" t="n">
        <v>342</v>
      </c>
      <c r="G3" s="32"/>
      <c r="H3" s="32" t="n">
        <f aca="false">E3-K3-N3</f>
        <v>441</v>
      </c>
      <c r="I3" s="32" t="n">
        <f aca="false">F3-L3-O3</f>
        <v>326</v>
      </c>
      <c r="J3" s="32" t="n">
        <f aca="false">G3-M3-P3</f>
        <v>0</v>
      </c>
      <c r="K3" s="32" t="n">
        <v>4</v>
      </c>
      <c r="L3" s="32" t="n">
        <v>5</v>
      </c>
      <c r="M3" s="32"/>
      <c r="N3" s="32" t="n">
        <v>16</v>
      </c>
      <c r="O3" s="32" t="n">
        <v>11</v>
      </c>
      <c r="P3" s="32"/>
      <c r="Q3" s="32" t="n">
        <f aca="false">+J3+I3+H3</f>
        <v>767</v>
      </c>
      <c r="R3" s="32" t="n">
        <v>9</v>
      </c>
      <c r="S3" s="32" t="n">
        <v>27</v>
      </c>
      <c r="T3" s="32" t="n">
        <v>803</v>
      </c>
      <c r="U3" s="34" t="n">
        <f aca="false">(R3+S3)/T3*100</f>
        <v>4.48318804483188</v>
      </c>
    </row>
    <row r="4" customFormat="false" ht="12.8" hidden="false" customHeight="false" outlineLevel="0" collapsed="false">
      <c r="A4" s="5" t="n">
        <v>84</v>
      </c>
      <c r="B4" s="5" t="n">
        <v>63</v>
      </c>
      <c r="C4" s="5" t="n">
        <v>3</v>
      </c>
      <c r="D4" s="29" t="s">
        <v>24</v>
      </c>
      <c r="E4" s="29" t="n">
        <v>420</v>
      </c>
      <c r="F4" s="29" t="n">
        <v>217</v>
      </c>
      <c r="G4" s="29" t="n">
        <v>94</v>
      </c>
      <c r="H4" s="29" t="n">
        <f aca="false">E4-K4-N4</f>
        <v>409</v>
      </c>
      <c r="I4" s="29" t="n">
        <f aca="false">F4-L4-O4</f>
        <v>209</v>
      </c>
      <c r="J4" s="29" t="n">
        <f aca="false">G4-M4-P4</f>
        <v>94</v>
      </c>
      <c r="K4" s="29" t="n">
        <v>10</v>
      </c>
      <c r="L4" s="29" t="n">
        <v>4</v>
      </c>
      <c r="M4" s="29"/>
      <c r="N4" s="29" t="n">
        <v>1</v>
      </c>
      <c r="O4" s="29" t="n">
        <v>4</v>
      </c>
      <c r="P4" s="29"/>
      <c r="Q4" s="29" t="n">
        <f aca="false">+J4+I4+H4</f>
        <v>712</v>
      </c>
      <c r="R4" s="29" t="n">
        <v>14</v>
      </c>
      <c r="S4" s="29" t="n">
        <v>5</v>
      </c>
      <c r="T4" s="29" t="n">
        <v>731</v>
      </c>
      <c r="U4" s="31" t="n">
        <f aca="false">(R4+S4)/T4*100</f>
        <v>2.59917920656635</v>
      </c>
    </row>
    <row r="5" customFormat="false" ht="12.8" hidden="false" customHeight="false" outlineLevel="0" collapsed="false">
      <c r="A5" s="7" t="n">
        <v>93</v>
      </c>
      <c r="B5" s="7" t="n">
        <v>13</v>
      </c>
      <c r="C5" s="9" t="n">
        <v>4</v>
      </c>
      <c r="D5" s="32" t="s">
        <v>112</v>
      </c>
      <c r="E5" s="32" t="n">
        <v>218</v>
      </c>
      <c r="F5" s="32" t="n">
        <v>111</v>
      </c>
      <c r="G5" s="32"/>
      <c r="H5" s="32" t="n">
        <f aca="false">E5-K5-N5</f>
        <v>192</v>
      </c>
      <c r="I5" s="32" t="n">
        <f aca="false">F5-L5-O5</f>
        <v>94</v>
      </c>
      <c r="J5" s="32" t="n">
        <f aca="false">G5-M5-P5</f>
        <v>0</v>
      </c>
      <c r="K5" s="32" t="n">
        <v>19</v>
      </c>
      <c r="L5" s="32" t="n">
        <v>11</v>
      </c>
      <c r="M5" s="32"/>
      <c r="N5" s="32" t="n">
        <v>7</v>
      </c>
      <c r="O5" s="32" t="n">
        <v>6</v>
      </c>
      <c r="P5" s="32"/>
      <c r="Q5" s="32" t="n">
        <f aca="false">+J5+I5+H5</f>
        <v>286</v>
      </c>
      <c r="R5" s="32" t="n">
        <v>30</v>
      </c>
      <c r="S5" s="32" t="n">
        <v>13</v>
      </c>
      <c r="T5" s="32" t="n">
        <v>329</v>
      </c>
      <c r="U5" s="34" t="n">
        <f aca="false">(R5+S5)/T5*100</f>
        <v>13.0699088145897</v>
      </c>
    </row>
    <row r="6" customFormat="false" ht="12.8" hidden="false" customHeight="false" outlineLevel="0" collapsed="false">
      <c r="A6" s="5" t="n">
        <v>93</v>
      </c>
      <c r="B6" s="5" t="n">
        <v>13</v>
      </c>
      <c r="C6" s="10" t="n">
        <v>5</v>
      </c>
      <c r="D6" s="29" t="s">
        <v>114</v>
      </c>
      <c r="E6" s="29" t="n">
        <v>187</v>
      </c>
      <c r="F6" s="29" t="n">
        <v>15</v>
      </c>
      <c r="G6" s="29"/>
      <c r="H6" s="29" t="n">
        <f aca="false">E6-K6-N6</f>
        <v>175</v>
      </c>
      <c r="I6" s="29" t="n">
        <f aca="false">F6-L6-O6</f>
        <v>15</v>
      </c>
      <c r="J6" s="29" t="n">
        <f aca="false">G6-M6-P6</f>
        <v>0</v>
      </c>
      <c r="K6" s="29" t="n">
        <v>4</v>
      </c>
      <c r="L6" s="29"/>
      <c r="M6" s="29"/>
      <c r="N6" s="29" t="n">
        <v>8</v>
      </c>
      <c r="O6" s="29"/>
      <c r="P6" s="29"/>
      <c r="Q6" s="29" t="n">
        <f aca="false">+J6+I6+H6</f>
        <v>190</v>
      </c>
      <c r="R6" s="29" t="n">
        <v>4</v>
      </c>
      <c r="S6" s="29" t="n">
        <v>8</v>
      </c>
      <c r="T6" s="29" t="n">
        <v>202</v>
      </c>
      <c r="U6" s="31" t="n">
        <f aca="false">(R6+S6)/T6*100</f>
        <v>5.94059405940594</v>
      </c>
    </row>
    <row r="7" customFormat="false" ht="12.8" hidden="false" customHeight="false" outlineLevel="0" collapsed="false">
      <c r="A7" s="7" t="n">
        <v>93</v>
      </c>
      <c r="B7" s="7" t="n">
        <v>6</v>
      </c>
      <c r="C7" s="9" t="n">
        <v>6</v>
      </c>
      <c r="D7" s="32" t="s">
        <v>116</v>
      </c>
      <c r="E7" s="32" t="n">
        <v>661</v>
      </c>
      <c r="F7" s="32" t="n">
        <v>747</v>
      </c>
      <c r="G7" s="32"/>
      <c r="H7" s="32" t="n">
        <f aca="false">E7-K7-N7</f>
        <v>530</v>
      </c>
      <c r="I7" s="32" t="n">
        <f aca="false">F7-L7-O7</f>
        <v>603</v>
      </c>
      <c r="J7" s="32" t="n">
        <f aca="false">G7-M7-P7</f>
        <v>0</v>
      </c>
      <c r="K7" s="32" t="n">
        <v>114</v>
      </c>
      <c r="L7" s="32" t="n">
        <v>118</v>
      </c>
      <c r="M7" s="32"/>
      <c r="N7" s="32" t="n">
        <v>17</v>
      </c>
      <c r="O7" s="32" t="n">
        <v>26</v>
      </c>
      <c r="P7" s="32"/>
      <c r="Q7" s="32" t="n">
        <f aca="false">+J7+I7+H7</f>
        <v>1133</v>
      </c>
      <c r="R7" s="32" t="n">
        <v>232</v>
      </c>
      <c r="S7" s="32" t="n">
        <v>43</v>
      </c>
      <c r="T7" s="32" t="n">
        <v>1408</v>
      </c>
      <c r="U7" s="34" t="n">
        <f aca="false">(R7+S7)/T7*100</f>
        <v>19.53125</v>
      </c>
    </row>
    <row r="8" customFormat="false" ht="12.8" hidden="false" customHeight="false" outlineLevel="0" collapsed="false">
      <c r="A8" s="5" t="n">
        <v>84</v>
      </c>
      <c r="B8" s="5" t="n">
        <v>69</v>
      </c>
      <c r="C8" s="10" t="n">
        <v>7</v>
      </c>
      <c r="D8" s="29" t="s">
        <v>33</v>
      </c>
      <c r="E8" s="29" t="n">
        <v>232</v>
      </c>
      <c r="F8" s="29" t="n">
        <v>22</v>
      </c>
      <c r="G8" s="29"/>
      <c r="H8" s="29" t="n">
        <f aca="false">E8-K8-N8</f>
        <v>218</v>
      </c>
      <c r="I8" s="29" t="n">
        <f aca="false">F8-L8-O8</f>
        <v>22</v>
      </c>
      <c r="J8" s="29" t="n">
        <f aca="false">G8-M8-P8</f>
        <v>0</v>
      </c>
      <c r="K8" s="29" t="n">
        <v>12</v>
      </c>
      <c r="L8" s="29"/>
      <c r="M8" s="29"/>
      <c r="N8" s="29" t="n">
        <v>2</v>
      </c>
      <c r="O8" s="29"/>
      <c r="P8" s="29"/>
      <c r="Q8" s="29" t="n">
        <f aca="false">+J8+I8+H8</f>
        <v>240</v>
      </c>
      <c r="R8" s="29" t="n">
        <v>12</v>
      </c>
      <c r="S8" s="29" t="n">
        <v>2</v>
      </c>
      <c r="T8" s="29" t="n">
        <v>254</v>
      </c>
      <c r="U8" s="31" t="n">
        <f aca="false">(R8+S8)/T8*100</f>
        <v>5.51181102362205</v>
      </c>
    </row>
    <row r="9" customFormat="false" ht="12.8" hidden="false" customHeight="false" outlineLevel="0" collapsed="false">
      <c r="A9" s="7" t="n">
        <v>44</v>
      </c>
      <c r="B9" s="7" t="n">
        <v>51</v>
      </c>
      <c r="C9" s="9" t="n">
        <v>8</v>
      </c>
      <c r="D9" s="32" t="s">
        <v>58</v>
      </c>
      <c r="E9" s="32" t="n">
        <v>373</v>
      </c>
      <c r="F9" s="32" t="n">
        <v>168</v>
      </c>
      <c r="G9" s="32"/>
      <c r="H9" s="32" t="n">
        <f aca="false">E9-K9-N9</f>
        <v>371</v>
      </c>
      <c r="I9" s="32" t="n">
        <f aca="false">F9-L9-O9</f>
        <v>163</v>
      </c>
      <c r="J9" s="32" t="n">
        <f aca="false">G9-M9-P9</f>
        <v>0</v>
      </c>
      <c r="K9" s="32" t="n">
        <v>1</v>
      </c>
      <c r="L9" s="32" t="n">
        <v>3</v>
      </c>
      <c r="M9" s="32"/>
      <c r="N9" s="32" t="n">
        <v>1</v>
      </c>
      <c r="O9" s="32" t="n">
        <v>2</v>
      </c>
      <c r="P9" s="32"/>
      <c r="Q9" s="32" t="n">
        <f aca="false">+J9+I9+H9</f>
        <v>534</v>
      </c>
      <c r="R9" s="32" t="n">
        <v>4</v>
      </c>
      <c r="S9" s="32" t="n">
        <v>3</v>
      </c>
      <c r="T9" s="32" t="n">
        <v>541</v>
      </c>
      <c r="U9" s="34" t="n">
        <f aca="false">(R9+S9)/T9*100</f>
        <v>1.29390018484288</v>
      </c>
    </row>
    <row r="10" customFormat="false" ht="12.8" hidden="false" customHeight="false" outlineLevel="0" collapsed="false">
      <c r="A10" s="5" t="n">
        <v>76</v>
      </c>
      <c r="B10" s="5" t="n">
        <v>31</v>
      </c>
      <c r="C10" s="10" t="n">
        <v>9</v>
      </c>
      <c r="D10" s="29" t="s">
        <v>99</v>
      </c>
      <c r="E10" s="29" t="n">
        <v>207</v>
      </c>
      <c r="F10" s="29" t="n">
        <v>63</v>
      </c>
      <c r="G10" s="29"/>
      <c r="H10" s="29" t="n">
        <f aca="false">E10-K10-N10</f>
        <v>199</v>
      </c>
      <c r="I10" s="29" t="n">
        <f aca="false">F10-L10-O10</f>
        <v>62</v>
      </c>
      <c r="J10" s="29" t="n">
        <f aca="false">G10-M10-P10</f>
        <v>0</v>
      </c>
      <c r="K10" s="29" t="n">
        <v>3</v>
      </c>
      <c r="L10" s="29"/>
      <c r="M10" s="29"/>
      <c r="N10" s="29" t="n">
        <v>5</v>
      </c>
      <c r="O10" s="29" t="n">
        <v>1</v>
      </c>
      <c r="P10" s="29"/>
      <c r="Q10" s="29" t="n">
        <f aca="false">+J10+I10+H10</f>
        <v>261</v>
      </c>
      <c r="R10" s="29" t="n">
        <v>3</v>
      </c>
      <c r="S10" s="29" t="n">
        <v>6</v>
      </c>
      <c r="T10" s="29" t="n">
        <v>270</v>
      </c>
      <c r="U10" s="31" t="n">
        <f aca="false">(R10+S10)/T10*100</f>
        <v>3.33333333333333</v>
      </c>
    </row>
    <row r="11" customFormat="false" ht="12.8" hidden="false" customHeight="false" outlineLevel="0" collapsed="false">
      <c r="A11" s="7" t="n">
        <v>44</v>
      </c>
      <c r="B11" s="7" t="n">
        <v>51</v>
      </c>
      <c r="C11" s="7" t="n">
        <v>10</v>
      </c>
      <c r="D11" s="32" t="s">
        <v>59</v>
      </c>
      <c r="E11" s="32" t="n">
        <v>370</v>
      </c>
      <c r="F11" s="32" t="n">
        <v>428</v>
      </c>
      <c r="G11" s="32" t="n">
        <v>84</v>
      </c>
      <c r="H11" s="32" t="n">
        <f aca="false">E11-K11-N11</f>
        <v>345</v>
      </c>
      <c r="I11" s="32" t="n">
        <f aca="false">F11-L11-O11</f>
        <v>420</v>
      </c>
      <c r="J11" s="32" t="n">
        <f aca="false">G11-M11-P11</f>
        <v>81</v>
      </c>
      <c r="K11" s="32" t="n">
        <v>13</v>
      </c>
      <c r="L11" s="32" t="n">
        <v>3</v>
      </c>
      <c r="M11" s="32" t="n">
        <v>3</v>
      </c>
      <c r="N11" s="32" t="n">
        <v>12</v>
      </c>
      <c r="O11" s="32" t="n">
        <v>5</v>
      </c>
      <c r="P11" s="32"/>
      <c r="Q11" s="32" t="n">
        <f aca="false">+J11+I11+H11</f>
        <v>846</v>
      </c>
      <c r="R11" s="32" t="n">
        <v>19</v>
      </c>
      <c r="S11" s="32" t="n">
        <v>17</v>
      </c>
      <c r="T11" s="32" t="n">
        <v>882</v>
      </c>
      <c r="U11" s="34" t="n">
        <f aca="false">(R11+S11)/T11*100</f>
        <v>4.08163265306123</v>
      </c>
    </row>
    <row r="12" customFormat="false" ht="12.8" hidden="false" customHeight="false" outlineLevel="0" collapsed="false">
      <c r="A12" s="5" t="n">
        <v>76</v>
      </c>
      <c r="B12" s="5" t="n">
        <v>34</v>
      </c>
      <c r="C12" s="10" t="n">
        <v>11</v>
      </c>
      <c r="D12" s="29" t="s">
        <v>94</v>
      </c>
      <c r="E12" s="29" t="n">
        <v>339</v>
      </c>
      <c r="F12" s="29" t="n">
        <v>79</v>
      </c>
      <c r="G12" s="29"/>
      <c r="H12" s="29" t="n">
        <f aca="false">E12-K12-N12</f>
        <v>309</v>
      </c>
      <c r="I12" s="29" t="n">
        <f aca="false">F12-L12-O12</f>
        <v>74</v>
      </c>
      <c r="J12" s="29" t="n">
        <f aca="false">G12-M12-P12</f>
        <v>0</v>
      </c>
      <c r="K12" s="29" t="n">
        <v>25</v>
      </c>
      <c r="L12" s="29" t="n">
        <v>3</v>
      </c>
      <c r="M12" s="29"/>
      <c r="N12" s="29" t="n">
        <v>5</v>
      </c>
      <c r="O12" s="29" t="n">
        <v>2</v>
      </c>
      <c r="P12" s="29"/>
      <c r="Q12" s="29" t="n">
        <f aca="false">+J12+I12+H12</f>
        <v>383</v>
      </c>
      <c r="R12" s="29" t="n">
        <v>28</v>
      </c>
      <c r="S12" s="29" t="n">
        <v>7</v>
      </c>
      <c r="T12" s="29" t="n">
        <v>418</v>
      </c>
      <c r="U12" s="31" t="n">
        <f aca="false">(R12+S12)/T12*100</f>
        <v>8.37320574162679</v>
      </c>
    </row>
    <row r="13" customFormat="false" ht="12.8" hidden="false" customHeight="false" outlineLevel="0" collapsed="false">
      <c r="A13" s="7" t="n">
        <v>76</v>
      </c>
      <c r="B13" s="7" t="n">
        <v>31</v>
      </c>
      <c r="C13" s="9" t="n">
        <v>12</v>
      </c>
      <c r="D13" s="32" t="s">
        <v>100</v>
      </c>
      <c r="E13" s="32" t="n">
        <v>212</v>
      </c>
      <c r="F13" s="32" t="n">
        <v>39</v>
      </c>
      <c r="G13" s="32"/>
      <c r="H13" s="32" t="n">
        <f aca="false">E13-K13-N13</f>
        <v>207</v>
      </c>
      <c r="I13" s="32" t="n">
        <f aca="false">F13-L13-O13</f>
        <v>39</v>
      </c>
      <c r="J13" s="32" t="n">
        <f aca="false">G13-M13-P13</f>
        <v>0</v>
      </c>
      <c r="K13" s="32" t="n">
        <v>3</v>
      </c>
      <c r="L13" s="32"/>
      <c r="M13" s="32"/>
      <c r="N13" s="32" t="n">
        <v>2</v>
      </c>
      <c r="O13" s="32"/>
      <c r="P13" s="32"/>
      <c r="Q13" s="32" t="n">
        <f aca="false">+J13+I13+H13</f>
        <v>246</v>
      </c>
      <c r="R13" s="32" t="n">
        <v>3</v>
      </c>
      <c r="S13" s="32" t="n">
        <v>2</v>
      </c>
      <c r="T13" s="32" t="n">
        <v>251</v>
      </c>
      <c r="U13" s="34" t="n">
        <f aca="false">(R13+S13)/T13*100</f>
        <v>1.99203187250996</v>
      </c>
    </row>
    <row r="14" customFormat="false" ht="12.8" hidden="false" customHeight="false" outlineLevel="0" collapsed="false">
      <c r="A14" s="5" t="n">
        <v>93</v>
      </c>
      <c r="B14" s="5" t="n">
        <v>13</v>
      </c>
      <c r="C14" s="5" t="n">
        <v>13</v>
      </c>
      <c r="D14" s="29" t="s">
        <v>113</v>
      </c>
      <c r="E14" s="29" t="n">
        <v>1583</v>
      </c>
      <c r="F14" s="29" t="n">
        <v>1000</v>
      </c>
      <c r="G14" s="29" t="n">
        <v>188</v>
      </c>
      <c r="H14" s="29" t="n">
        <f aca="false">E14-K14-N14</f>
        <v>1308</v>
      </c>
      <c r="I14" s="29" t="n">
        <f aca="false">F14-L14-O14</f>
        <v>881</v>
      </c>
      <c r="J14" s="29" t="n">
        <f aca="false">G14-M14-P14</f>
        <v>182</v>
      </c>
      <c r="K14" s="29" t="n">
        <v>201</v>
      </c>
      <c r="L14" s="29" t="n">
        <v>50</v>
      </c>
      <c r="M14" s="29" t="n">
        <v>5</v>
      </c>
      <c r="N14" s="29" t="n">
        <v>74</v>
      </c>
      <c r="O14" s="29" t="n">
        <v>69</v>
      </c>
      <c r="P14" s="29" t="n">
        <v>1</v>
      </c>
      <c r="Q14" s="29" t="n">
        <f aca="false">+J14+I14+H14</f>
        <v>2371</v>
      </c>
      <c r="R14" s="29" t="n">
        <v>256</v>
      </c>
      <c r="S14" s="29" t="n">
        <v>144</v>
      </c>
      <c r="T14" s="29" t="n">
        <v>2771</v>
      </c>
      <c r="U14" s="31" t="n">
        <f aca="false">(R14+S14)/T14*100</f>
        <v>14.4352219415374</v>
      </c>
    </row>
    <row r="15" customFormat="false" ht="12.8" hidden="false" customHeight="false" outlineLevel="0" collapsed="false">
      <c r="A15" s="7" t="n">
        <v>28</v>
      </c>
      <c r="B15" s="7" t="n">
        <v>14</v>
      </c>
      <c r="C15" s="7" t="n">
        <v>14</v>
      </c>
      <c r="D15" s="32" t="s">
        <v>77</v>
      </c>
      <c r="E15" s="32" t="n">
        <v>540</v>
      </c>
      <c r="F15" s="32" t="n">
        <v>544</v>
      </c>
      <c r="G15" s="32" t="n">
        <v>109</v>
      </c>
      <c r="H15" s="32" t="n">
        <f aca="false">E15-K15-N15</f>
        <v>486</v>
      </c>
      <c r="I15" s="32" t="n">
        <f aca="false">F15-L15-O15</f>
        <v>483</v>
      </c>
      <c r="J15" s="32" t="n">
        <f aca="false">G15-M15-P15</f>
        <v>104</v>
      </c>
      <c r="K15" s="32" t="n">
        <v>17</v>
      </c>
      <c r="L15" s="32" t="n">
        <v>23</v>
      </c>
      <c r="M15" s="32"/>
      <c r="N15" s="32" t="n">
        <v>37</v>
      </c>
      <c r="O15" s="32" t="n">
        <v>38</v>
      </c>
      <c r="P15" s="32" t="n">
        <v>5</v>
      </c>
      <c r="Q15" s="32" t="n">
        <f aca="false">+J15+I15+H15</f>
        <v>1073</v>
      </c>
      <c r="R15" s="32" t="n">
        <v>40</v>
      </c>
      <c r="S15" s="32" t="n">
        <v>80</v>
      </c>
      <c r="T15" s="32" t="n">
        <v>1193</v>
      </c>
      <c r="U15" s="34" t="n">
        <f aca="false">(R15+S15)/T15*100</f>
        <v>10.0586756077117</v>
      </c>
    </row>
    <row r="16" customFormat="false" ht="12.8" hidden="false" customHeight="false" outlineLevel="0" collapsed="false">
      <c r="A16" s="5" t="n">
        <v>84</v>
      </c>
      <c r="B16" s="5" t="n">
        <v>63</v>
      </c>
      <c r="C16" s="5" t="n">
        <v>15</v>
      </c>
      <c r="D16" s="29" t="s">
        <v>25</v>
      </c>
      <c r="E16" s="29" t="n">
        <v>275</v>
      </c>
      <c r="F16" s="29"/>
      <c r="G16" s="29"/>
      <c r="H16" s="29" t="n">
        <f aca="false">E16-K16-N16</f>
        <v>262</v>
      </c>
      <c r="I16" s="29" t="n">
        <f aca="false">F16-L16-O16</f>
        <v>0</v>
      </c>
      <c r="J16" s="29" t="n">
        <f aca="false">G16-M16-P16</f>
        <v>0</v>
      </c>
      <c r="K16" s="29" t="n">
        <v>6</v>
      </c>
      <c r="L16" s="29"/>
      <c r="M16" s="29"/>
      <c r="N16" s="29" t="n">
        <v>7</v>
      </c>
      <c r="O16" s="29"/>
      <c r="P16" s="29"/>
      <c r="Q16" s="29" t="n">
        <f aca="false">+J16+I16+H16</f>
        <v>262</v>
      </c>
      <c r="R16" s="29" t="n">
        <v>6</v>
      </c>
      <c r="S16" s="29" t="n">
        <v>7</v>
      </c>
      <c r="T16" s="29" t="n">
        <v>275</v>
      </c>
      <c r="U16" s="31" t="n">
        <f aca="false">(R16+S16)/T16*100</f>
        <v>4.72727272727273</v>
      </c>
    </row>
    <row r="17" customFormat="false" ht="12.8" hidden="false" customHeight="false" outlineLevel="0" collapsed="false">
      <c r="A17" s="7" t="n">
        <v>75</v>
      </c>
      <c r="B17" s="7" t="n">
        <v>86</v>
      </c>
      <c r="C17" s="9" t="n">
        <v>16</v>
      </c>
      <c r="D17" s="32" t="s">
        <v>90</v>
      </c>
      <c r="E17" s="32" t="n">
        <v>255</v>
      </c>
      <c r="F17" s="32" t="n">
        <v>310</v>
      </c>
      <c r="G17" s="32"/>
      <c r="H17" s="32" t="n">
        <f aca="false">E17-K17-N17</f>
        <v>245</v>
      </c>
      <c r="I17" s="32" t="n">
        <f aca="false">F17-L17-O17</f>
        <v>292</v>
      </c>
      <c r="J17" s="32" t="n">
        <f aca="false">G17-M17-P17</f>
        <v>0</v>
      </c>
      <c r="K17" s="32" t="n">
        <v>4</v>
      </c>
      <c r="L17" s="32" t="n">
        <v>6</v>
      </c>
      <c r="M17" s="32"/>
      <c r="N17" s="32" t="n">
        <v>6</v>
      </c>
      <c r="O17" s="32" t="n">
        <v>12</v>
      </c>
      <c r="P17" s="32"/>
      <c r="Q17" s="32" t="n">
        <f aca="false">+J17+I17+H17</f>
        <v>537</v>
      </c>
      <c r="R17" s="32" t="n">
        <v>10</v>
      </c>
      <c r="S17" s="32" t="n">
        <v>18</v>
      </c>
      <c r="T17" s="32" t="n">
        <v>565</v>
      </c>
      <c r="U17" s="34" t="n">
        <f aca="false">(R17+S17)/T17*100</f>
        <v>4.95575221238938</v>
      </c>
    </row>
    <row r="18" customFormat="false" ht="12.8" hidden="false" customHeight="false" outlineLevel="0" collapsed="false">
      <c r="A18" s="5" t="n">
        <v>75</v>
      </c>
      <c r="B18" s="5" t="n">
        <v>86</v>
      </c>
      <c r="C18" s="10" t="n">
        <v>17</v>
      </c>
      <c r="D18" s="29" t="s">
        <v>91</v>
      </c>
      <c r="E18" s="29" t="n">
        <v>549</v>
      </c>
      <c r="F18" s="29" t="n">
        <v>133</v>
      </c>
      <c r="G18" s="29"/>
      <c r="H18" s="29" t="n">
        <f aca="false">E18-K18-N18</f>
        <v>517</v>
      </c>
      <c r="I18" s="29" t="n">
        <f aca="false">F18-L18-O18</f>
        <v>128</v>
      </c>
      <c r="J18" s="29" t="n">
        <f aca="false">G18-M18-P18</f>
        <v>0</v>
      </c>
      <c r="K18" s="29" t="n">
        <v>10</v>
      </c>
      <c r="L18" s="29" t="n">
        <v>5</v>
      </c>
      <c r="M18" s="29"/>
      <c r="N18" s="29" t="n">
        <v>22</v>
      </c>
      <c r="O18" s="29"/>
      <c r="P18" s="29"/>
      <c r="Q18" s="29" t="n">
        <f aca="false">+J18+I18+H18</f>
        <v>645</v>
      </c>
      <c r="R18" s="29" t="n">
        <v>15</v>
      </c>
      <c r="S18" s="29" t="n">
        <v>22</v>
      </c>
      <c r="T18" s="29" t="n">
        <v>682</v>
      </c>
      <c r="U18" s="31" t="n">
        <f aca="false">(R18+S18)/T18*100</f>
        <v>5.42521994134897</v>
      </c>
    </row>
    <row r="19" customFormat="false" ht="12.8" hidden="false" customHeight="false" outlineLevel="0" collapsed="false">
      <c r="A19" s="7" t="n">
        <v>24</v>
      </c>
      <c r="B19" s="7" t="n">
        <v>45</v>
      </c>
      <c r="C19" s="7" t="n">
        <v>18</v>
      </c>
      <c r="D19" s="32" t="s">
        <v>48</v>
      </c>
      <c r="E19" s="32" t="n">
        <v>417</v>
      </c>
      <c r="F19" s="32" t="n">
        <v>92</v>
      </c>
      <c r="G19" s="32" t="n">
        <v>99</v>
      </c>
      <c r="H19" s="32" t="n">
        <f aca="false">E19-K19-N19</f>
        <v>402</v>
      </c>
      <c r="I19" s="32" t="n">
        <f aca="false">F19-L19-O19</f>
        <v>90</v>
      </c>
      <c r="J19" s="32" t="n">
        <f aca="false">G19-M19-P19</f>
        <v>99</v>
      </c>
      <c r="K19" s="32" t="n">
        <v>11</v>
      </c>
      <c r="L19" s="32"/>
      <c r="M19" s="32"/>
      <c r="N19" s="32" t="n">
        <v>4</v>
      </c>
      <c r="O19" s="32" t="n">
        <v>2</v>
      </c>
      <c r="P19" s="32"/>
      <c r="Q19" s="32" t="n">
        <f aca="false">+J19+I19+H19</f>
        <v>591</v>
      </c>
      <c r="R19" s="32" t="n">
        <v>11</v>
      </c>
      <c r="S19" s="32" t="n">
        <v>6</v>
      </c>
      <c r="T19" s="32" t="n">
        <v>608</v>
      </c>
      <c r="U19" s="34" t="n">
        <f aca="false">(R19+S19)/T19*100</f>
        <v>2.79605263157895</v>
      </c>
    </row>
    <row r="20" customFormat="false" ht="12.8" hidden="false" customHeight="false" outlineLevel="0" collapsed="false">
      <c r="A20" s="5" t="n">
        <v>75</v>
      </c>
      <c r="B20" s="5" t="n">
        <v>87</v>
      </c>
      <c r="C20" s="10" t="n">
        <v>19</v>
      </c>
      <c r="D20" s="29" t="s">
        <v>87</v>
      </c>
      <c r="E20" s="29" t="n">
        <v>221</v>
      </c>
      <c r="F20" s="29" t="n">
        <v>112</v>
      </c>
      <c r="G20" s="29"/>
      <c r="H20" s="29" t="n">
        <f aca="false">E20-K20-N20</f>
        <v>219</v>
      </c>
      <c r="I20" s="29" t="n">
        <f aca="false">F20-L20-O20</f>
        <v>111</v>
      </c>
      <c r="J20" s="29" t="n">
        <f aca="false">G20-M20-P20</f>
        <v>0</v>
      </c>
      <c r="K20" s="29"/>
      <c r="L20" s="29"/>
      <c r="M20" s="29"/>
      <c r="N20" s="29" t="n">
        <v>2</v>
      </c>
      <c r="O20" s="29" t="n">
        <v>1</v>
      </c>
      <c r="P20" s="29"/>
      <c r="Q20" s="29" t="n">
        <f aca="false">+J20+I20+H20</f>
        <v>330</v>
      </c>
      <c r="R20" s="29"/>
      <c r="S20" s="29" t="n">
        <v>3</v>
      </c>
      <c r="T20" s="29" t="n">
        <v>333</v>
      </c>
      <c r="U20" s="31" t="n">
        <f aca="false">(R20+S20)/T20*100</f>
        <v>0.900900900900901</v>
      </c>
    </row>
    <row r="21" customFormat="false" ht="12.8" hidden="false" customHeight="false" outlineLevel="0" collapsed="false">
      <c r="A21" s="7" t="n">
        <v>27</v>
      </c>
      <c r="B21" s="7" t="n">
        <v>21</v>
      </c>
      <c r="C21" s="9" t="n">
        <v>21</v>
      </c>
      <c r="D21" s="32" t="s">
        <v>40</v>
      </c>
      <c r="E21" s="32" t="n">
        <v>761</v>
      </c>
      <c r="F21" s="32" t="n">
        <v>384</v>
      </c>
      <c r="G21" s="32"/>
      <c r="H21" s="32" t="n">
        <f aca="false">E21-K21-N21</f>
        <v>726</v>
      </c>
      <c r="I21" s="32" t="n">
        <f aca="false">F21-L21-O21</f>
        <v>360</v>
      </c>
      <c r="J21" s="32" t="n">
        <f aca="false">G21-M21-P21</f>
        <v>0</v>
      </c>
      <c r="K21" s="32" t="n">
        <v>18</v>
      </c>
      <c r="L21" s="32" t="n">
        <v>11</v>
      </c>
      <c r="M21" s="32"/>
      <c r="N21" s="32" t="n">
        <v>17</v>
      </c>
      <c r="O21" s="32" t="n">
        <v>13</v>
      </c>
      <c r="P21" s="32"/>
      <c r="Q21" s="32" t="n">
        <f aca="false">+J21+I21+H21</f>
        <v>1086</v>
      </c>
      <c r="R21" s="32" t="n">
        <v>29</v>
      </c>
      <c r="S21" s="32" t="n">
        <v>30</v>
      </c>
      <c r="T21" s="32" t="n">
        <v>1145</v>
      </c>
      <c r="U21" s="34" t="n">
        <f aca="false">(R21+S21)/T21*100</f>
        <v>5.1528384279476</v>
      </c>
    </row>
    <row r="22" customFormat="false" ht="12.8" hidden="false" customHeight="false" outlineLevel="0" collapsed="false">
      <c r="A22" s="5" t="n">
        <v>53</v>
      </c>
      <c r="B22" s="5" t="n">
        <v>35</v>
      </c>
      <c r="C22" s="10" t="n">
        <v>22</v>
      </c>
      <c r="D22" s="29" t="s">
        <v>44</v>
      </c>
      <c r="E22" s="29" t="n">
        <v>440</v>
      </c>
      <c r="F22" s="29" t="n">
        <v>261</v>
      </c>
      <c r="G22" s="29"/>
      <c r="H22" s="29" t="n">
        <f aca="false">E22-K22-N22</f>
        <v>403</v>
      </c>
      <c r="I22" s="29" t="n">
        <f aca="false">F22-L22-O22</f>
        <v>241</v>
      </c>
      <c r="J22" s="29" t="n">
        <f aca="false">G22-M22-P22</f>
        <v>0</v>
      </c>
      <c r="K22" s="29" t="n">
        <v>32</v>
      </c>
      <c r="L22" s="29" t="n">
        <v>14</v>
      </c>
      <c r="M22" s="29"/>
      <c r="N22" s="29" t="n">
        <v>5</v>
      </c>
      <c r="O22" s="29" t="n">
        <v>6</v>
      </c>
      <c r="P22" s="29"/>
      <c r="Q22" s="29" t="n">
        <f aca="false">+J22+I22+H22</f>
        <v>644</v>
      </c>
      <c r="R22" s="29" t="n">
        <v>46</v>
      </c>
      <c r="S22" s="29" t="n">
        <v>11</v>
      </c>
      <c r="T22" s="29" t="n">
        <v>701</v>
      </c>
      <c r="U22" s="31" t="n">
        <f aca="false">(R22+S22)/T22*100</f>
        <v>8.13124108416548</v>
      </c>
    </row>
    <row r="23" customFormat="false" ht="12.8" hidden="false" customHeight="false" outlineLevel="0" collapsed="false">
      <c r="A23" s="7" t="n">
        <v>75</v>
      </c>
      <c r="B23" s="7" t="n">
        <v>87</v>
      </c>
      <c r="C23" s="9" t="n">
        <v>23</v>
      </c>
      <c r="D23" s="32" t="s">
        <v>88</v>
      </c>
      <c r="E23" s="32" t="n">
        <v>138</v>
      </c>
      <c r="F23" s="32"/>
      <c r="G23" s="32"/>
      <c r="H23" s="32" t="n">
        <f aca="false">E23-K23-N23</f>
        <v>134</v>
      </c>
      <c r="I23" s="32" t="n">
        <f aca="false">F23-L23-O23</f>
        <v>0</v>
      </c>
      <c r="J23" s="32" t="n">
        <f aca="false">G23-M23-P23</f>
        <v>0</v>
      </c>
      <c r="K23" s="32"/>
      <c r="L23" s="32"/>
      <c r="M23" s="32"/>
      <c r="N23" s="32" t="n">
        <v>4</v>
      </c>
      <c r="O23" s="32"/>
      <c r="P23" s="32"/>
      <c r="Q23" s="32" t="n">
        <f aca="false">+J23+I23+H23</f>
        <v>134</v>
      </c>
      <c r="R23" s="32"/>
      <c r="S23" s="32" t="n">
        <v>4</v>
      </c>
      <c r="T23" s="32" t="n">
        <v>138</v>
      </c>
      <c r="U23" s="34" t="n">
        <f aca="false">(R23+S23)/T23*100</f>
        <v>2.89855072463768</v>
      </c>
    </row>
    <row r="24" customFormat="false" ht="12.8" hidden="false" customHeight="false" outlineLevel="0" collapsed="false">
      <c r="A24" s="5" t="n">
        <v>75</v>
      </c>
      <c r="B24" s="5" t="n">
        <v>33</v>
      </c>
      <c r="C24" s="5" t="n">
        <v>24</v>
      </c>
      <c r="D24" s="29" t="s">
        <v>82</v>
      </c>
      <c r="E24" s="29" t="n">
        <v>318</v>
      </c>
      <c r="F24" s="29" t="n">
        <v>171</v>
      </c>
      <c r="G24" s="29" t="n">
        <v>68</v>
      </c>
      <c r="H24" s="29" t="n">
        <f aca="false">E24-K24-N24</f>
        <v>267</v>
      </c>
      <c r="I24" s="29" t="n">
        <f aca="false">F24-L24-O24</f>
        <v>151</v>
      </c>
      <c r="J24" s="29" t="n">
        <f aca="false">G24-M24-P24</f>
        <v>66</v>
      </c>
      <c r="K24" s="29" t="n">
        <v>28</v>
      </c>
      <c r="L24" s="29" t="n">
        <v>12</v>
      </c>
      <c r="M24" s="29" t="n">
        <v>1</v>
      </c>
      <c r="N24" s="29" t="n">
        <v>23</v>
      </c>
      <c r="O24" s="29" t="n">
        <v>8</v>
      </c>
      <c r="P24" s="29" t="n">
        <v>1</v>
      </c>
      <c r="Q24" s="29" t="n">
        <f aca="false">+J24+I24+H24</f>
        <v>484</v>
      </c>
      <c r="R24" s="29" t="n">
        <v>41</v>
      </c>
      <c r="S24" s="29" t="n">
        <v>32</v>
      </c>
      <c r="T24" s="29" t="n">
        <v>557</v>
      </c>
      <c r="U24" s="31" t="n">
        <f aca="false">(R24+S24)/T24*100</f>
        <v>13.1059245960503</v>
      </c>
    </row>
    <row r="25" customFormat="false" ht="12.8" hidden="false" customHeight="false" outlineLevel="0" collapsed="false">
      <c r="A25" s="7" t="n">
        <v>27</v>
      </c>
      <c r="B25" s="7" t="n">
        <v>25</v>
      </c>
      <c r="C25" s="7" t="n">
        <v>25</v>
      </c>
      <c r="D25" s="32" t="s">
        <v>36</v>
      </c>
      <c r="E25" s="32" t="n">
        <v>524</v>
      </c>
      <c r="F25" s="32" t="n">
        <v>319</v>
      </c>
      <c r="G25" s="32" t="n">
        <v>89</v>
      </c>
      <c r="H25" s="32" t="n">
        <f aca="false">E25-K25-N25</f>
        <v>458</v>
      </c>
      <c r="I25" s="32" t="n">
        <f aca="false">F25-L25-O25</f>
        <v>305</v>
      </c>
      <c r="J25" s="32" t="n">
        <f aca="false">G25-M25-P25</f>
        <v>86</v>
      </c>
      <c r="K25" s="32" t="n">
        <v>8</v>
      </c>
      <c r="L25" s="32" t="n">
        <v>3</v>
      </c>
      <c r="M25" s="32" t="n">
        <v>1</v>
      </c>
      <c r="N25" s="32" t="n">
        <v>58</v>
      </c>
      <c r="O25" s="32" t="n">
        <v>11</v>
      </c>
      <c r="P25" s="32" t="n">
        <v>2</v>
      </c>
      <c r="Q25" s="32" t="n">
        <f aca="false">+J25+I25+H25</f>
        <v>849</v>
      </c>
      <c r="R25" s="32" t="n">
        <v>12</v>
      </c>
      <c r="S25" s="32" t="n">
        <v>71</v>
      </c>
      <c r="T25" s="32" t="n">
        <v>932</v>
      </c>
      <c r="U25" s="34" t="n">
        <f aca="false">(R25+S25)/T25*100</f>
        <v>8.90557939914163</v>
      </c>
    </row>
    <row r="26" customFormat="false" ht="12.8" hidden="false" customHeight="false" outlineLevel="0" collapsed="false">
      <c r="A26" s="5" t="n">
        <v>84</v>
      </c>
      <c r="B26" s="5" t="n">
        <v>38</v>
      </c>
      <c r="C26" s="5" t="n">
        <v>26</v>
      </c>
      <c r="D26" s="29" t="s">
        <v>28</v>
      </c>
      <c r="E26" s="29" t="n">
        <v>357</v>
      </c>
      <c r="F26" s="29" t="n">
        <v>356</v>
      </c>
      <c r="G26" s="29" t="n">
        <v>20</v>
      </c>
      <c r="H26" s="29" t="n">
        <f aca="false">E26-K26-N26</f>
        <v>336</v>
      </c>
      <c r="I26" s="29" t="n">
        <f aca="false">F26-L26-O26</f>
        <v>317</v>
      </c>
      <c r="J26" s="29" t="n">
        <f aca="false">G26-M26-P26</f>
        <v>19</v>
      </c>
      <c r="K26" s="29" t="n">
        <v>18</v>
      </c>
      <c r="L26" s="29" t="n">
        <v>37</v>
      </c>
      <c r="M26" s="29"/>
      <c r="N26" s="29" t="n">
        <v>3</v>
      </c>
      <c r="O26" s="29" t="n">
        <v>2</v>
      </c>
      <c r="P26" s="29" t="n">
        <v>1</v>
      </c>
      <c r="Q26" s="29" t="n">
        <f aca="false">+J26+I26+H26</f>
        <v>672</v>
      </c>
      <c r="R26" s="29" t="n">
        <v>55</v>
      </c>
      <c r="S26" s="29" t="n">
        <v>6</v>
      </c>
      <c r="T26" s="29" t="n">
        <v>733</v>
      </c>
      <c r="U26" s="31" t="n">
        <f aca="false">(R26+S26)/T26*100</f>
        <v>8.32196452933152</v>
      </c>
    </row>
    <row r="27" customFormat="false" ht="12.8" hidden="false" customHeight="false" outlineLevel="0" collapsed="false">
      <c r="A27" s="7" t="n">
        <v>28</v>
      </c>
      <c r="B27" s="7" t="n">
        <v>76</v>
      </c>
      <c r="C27" s="7" t="n">
        <v>27</v>
      </c>
      <c r="D27" s="32" t="s">
        <v>80</v>
      </c>
      <c r="E27" s="32" t="n">
        <v>363</v>
      </c>
      <c r="F27" s="32" t="n">
        <v>442</v>
      </c>
      <c r="G27" s="32" t="n">
        <v>37</v>
      </c>
      <c r="H27" s="32" t="n">
        <f aca="false">E27-K27-N27</f>
        <v>345</v>
      </c>
      <c r="I27" s="32" t="n">
        <f aca="false">F27-L27-O27</f>
        <v>423</v>
      </c>
      <c r="J27" s="32" t="n">
        <f aca="false">G27-M27-P27</f>
        <v>37</v>
      </c>
      <c r="K27" s="32" t="n">
        <v>16</v>
      </c>
      <c r="L27" s="32" t="n">
        <v>12</v>
      </c>
      <c r="M27" s="32"/>
      <c r="N27" s="32" t="n">
        <v>2</v>
      </c>
      <c r="O27" s="32" t="n">
        <v>7</v>
      </c>
      <c r="P27" s="32"/>
      <c r="Q27" s="32" t="n">
        <f aca="false">+J27+I27+H27</f>
        <v>805</v>
      </c>
      <c r="R27" s="32" t="n">
        <v>28</v>
      </c>
      <c r="S27" s="32" t="n">
        <v>9</v>
      </c>
      <c r="T27" s="32" t="n">
        <v>842</v>
      </c>
      <c r="U27" s="34" t="n">
        <f aca="false">(R27+S27)/T27*100</f>
        <v>4.39429928741093</v>
      </c>
    </row>
    <row r="28" customFormat="false" ht="12.8" hidden="false" customHeight="false" outlineLevel="0" collapsed="false">
      <c r="A28" s="5" t="n">
        <v>24</v>
      </c>
      <c r="B28" s="5" t="n">
        <v>45</v>
      </c>
      <c r="C28" s="10" t="n">
        <v>28</v>
      </c>
      <c r="D28" s="29" t="s">
        <v>49</v>
      </c>
      <c r="E28" s="29" t="n">
        <v>379</v>
      </c>
      <c r="F28" s="29" t="n">
        <v>220</v>
      </c>
      <c r="G28" s="29"/>
      <c r="H28" s="29" t="n">
        <f aca="false">E28-K28-N28</f>
        <v>357</v>
      </c>
      <c r="I28" s="29" t="n">
        <f aca="false">F28-L28-O28</f>
        <v>211</v>
      </c>
      <c r="J28" s="29" t="n">
        <f aca="false">G28-M28-P28</f>
        <v>0</v>
      </c>
      <c r="K28" s="29" t="n">
        <v>11</v>
      </c>
      <c r="L28" s="29" t="n">
        <v>2</v>
      </c>
      <c r="M28" s="29"/>
      <c r="N28" s="29" t="n">
        <v>11</v>
      </c>
      <c r="O28" s="29" t="n">
        <v>7</v>
      </c>
      <c r="P28" s="29"/>
      <c r="Q28" s="29" t="n">
        <f aca="false">+J28+I28+H28</f>
        <v>568</v>
      </c>
      <c r="R28" s="29" t="n">
        <v>13</v>
      </c>
      <c r="S28" s="29" t="n">
        <v>18</v>
      </c>
      <c r="T28" s="29" t="n">
        <v>599</v>
      </c>
      <c r="U28" s="31" t="n">
        <f aca="false">(R28+S28)/T28*100</f>
        <v>5.17529215358932</v>
      </c>
    </row>
    <row r="29" customFormat="false" ht="12.8" hidden="false" customHeight="false" outlineLevel="0" collapsed="false">
      <c r="A29" s="7" t="n">
        <v>53</v>
      </c>
      <c r="B29" s="7" t="n">
        <v>35</v>
      </c>
      <c r="C29" s="7" t="n">
        <v>29</v>
      </c>
      <c r="D29" s="32" t="s">
        <v>45</v>
      </c>
      <c r="E29" s="32" t="n">
        <v>565</v>
      </c>
      <c r="F29" s="32" t="n">
        <v>263</v>
      </c>
      <c r="G29" s="32" t="n">
        <v>174</v>
      </c>
      <c r="H29" s="32" t="n">
        <f aca="false">E29-K29-N29</f>
        <v>436</v>
      </c>
      <c r="I29" s="32" t="n">
        <f aca="false">F29-L29-O29</f>
        <v>245</v>
      </c>
      <c r="J29" s="32" t="n">
        <f aca="false">G29-M29-P29</f>
        <v>154</v>
      </c>
      <c r="K29" s="32" t="n">
        <v>95</v>
      </c>
      <c r="L29" s="32" t="n">
        <v>11</v>
      </c>
      <c r="M29" s="32" t="n">
        <v>18</v>
      </c>
      <c r="N29" s="32" t="n">
        <v>34</v>
      </c>
      <c r="O29" s="32" t="n">
        <v>7</v>
      </c>
      <c r="P29" s="32" t="n">
        <v>2</v>
      </c>
      <c r="Q29" s="32" t="n">
        <f aca="false">+J29+I29+H29</f>
        <v>835</v>
      </c>
      <c r="R29" s="32" t="n">
        <v>124</v>
      </c>
      <c r="S29" s="32" t="n">
        <v>43</v>
      </c>
      <c r="T29" s="32" t="n">
        <v>1002</v>
      </c>
      <c r="U29" s="34" t="n">
        <f aca="false">(R29+S29)/T29*100</f>
        <v>16.6666666666667</v>
      </c>
    </row>
    <row r="30" customFormat="false" ht="12.8" hidden="false" customHeight="false" outlineLevel="0" collapsed="false">
      <c r="A30" s="5" t="n">
        <v>76</v>
      </c>
      <c r="B30" s="5" t="n">
        <v>34</v>
      </c>
      <c r="C30" s="5" t="n">
        <v>30</v>
      </c>
      <c r="D30" s="29" t="s">
        <v>95</v>
      </c>
      <c r="E30" s="29" t="n">
        <v>604</v>
      </c>
      <c r="F30" s="29" t="n">
        <v>165</v>
      </c>
      <c r="G30" s="29" t="n">
        <v>97</v>
      </c>
      <c r="H30" s="29" t="n">
        <f aca="false">E30-K30-N30</f>
        <v>513</v>
      </c>
      <c r="I30" s="29" t="n">
        <f aca="false">F30-L30-O30</f>
        <v>126</v>
      </c>
      <c r="J30" s="29" t="n">
        <f aca="false">G30-M30-P30</f>
        <v>93</v>
      </c>
      <c r="K30" s="29" t="n">
        <v>29</v>
      </c>
      <c r="L30" s="29" t="n">
        <v>11</v>
      </c>
      <c r="M30" s="29" t="n">
        <v>4</v>
      </c>
      <c r="N30" s="29" t="n">
        <v>62</v>
      </c>
      <c r="O30" s="29" t="n">
        <v>28</v>
      </c>
      <c r="P30" s="29"/>
      <c r="Q30" s="29" t="n">
        <f aca="false">+J30+I30+H30</f>
        <v>732</v>
      </c>
      <c r="R30" s="29" t="n">
        <v>44</v>
      </c>
      <c r="S30" s="29" t="n">
        <v>90</v>
      </c>
      <c r="T30" s="29" t="n">
        <v>866</v>
      </c>
      <c r="U30" s="31" t="n">
        <f aca="false">(R30+S30)/T30*100</f>
        <v>15.473441108545</v>
      </c>
    </row>
    <row r="31" customFormat="false" ht="12.8" hidden="false" customHeight="false" outlineLevel="0" collapsed="false">
      <c r="A31" s="7" t="n">
        <v>76</v>
      </c>
      <c r="B31" s="7" t="n">
        <v>31</v>
      </c>
      <c r="C31" s="7" t="n">
        <v>31</v>
      </c>
      <c r="D31" s="32" t="s">
        <v>102</v>
      </c>
      <c r="E31" s="32" t="n">
        <v>769</v>
      </c>
      <c r="F31" s="32" t="n">
        <v>636</v>
      </c>
      <c r="G31" s="32" t="n">
        <v>235</v>
      </c>
      <c r="H31" s="32" t="n">
        <f aca="false">E31-K31-N31</f>
        <v>628</v>
      </c>
      <c r="I31" s="32" t="n">
        <f aca="false">F31-L31-O31</f>
        <v>547</v>
      </c>
      <c r="J31" s="32" t="n">
        <f aca="false">G31-M31-P31</f>
        <v>222</v>
      </c>
      <c r="K31" s="32" t="n">
        <v>100</v>
      </c>
      <c r="L31" s="32" t="n">
        <v>44</v>
      </c>
      <c r="M31" s="32" t="n">
        <v>8</v>
      </c>
      <c r="N31" s="32" t="n">
        <v>41</v>
      </c>
      <c r="O31" s="32" t="n">
        <v>45</v>
      </c>
      <c r="P31" s="32" t="n">
        <v>5</v>
      </c>
      <c r="Q31" s="32" t="n">
        <f aca="false">+J31+I31+H31</f>
        <v>1397</v>
      </c>
      <c r="R31" s="32" t="n">
        <v>152</v>
      </c>
      <c r="S31" s="32" t="n">
        <v>91</v>
      </c>
      <c r="T31" s="32" t="n">
        <v>1640</v>
      </c>
      <c r="U31" s="34" t="n">
        <f aca="false">(R31+S31)/T31*100</f>
        <v>14.8170731707317</v>
      </c>
    </row>
    <row r="32" customFormat="false" ht="12.8" hidden="false" customHeight="false" outlineLevel="0" collapsed="false">
      <c r="A32" s="5" t="n">
        <v>76</v>
      </c>
      <c r="B32" s="5" t="n">
        <v>31</v>
      </c>
      <c r="C32" s="10" t="n">
        <v>32</v>
      </c>
      <c r="D32" s="29" t="s">
        <v>101</v>
      </c>
      <c r="E32" s="29" t="n">
        <v>195</v>
      </c>
      <c r="F32" s="29" t="n">
        <v>108</v>
      </c>
      <c r="G32" s="29"/>
      <c r="H32" s="29" t="n">
        <f aca="false">E32-K32-N32</f>
        <v>184</v>
      </c>
      <c r="I32" s="29" t="n">
        <f aca="false">F32-L32-O32</f>
        <v>96</v>
      </c>
      <c r="J32" s="29" t="n">
        <f aca="false">G32-M32-P32</f>
        <v>0</v>
      </c>
      <c r="K32" s="29" t="n">
        <v>10</v>
      </c>
      <c r="L32" s="29" t="n">
        <v>9</v>
      </c>
      <c r="M32" s="29"/>
      <c r="N32" s="29" t="n">
        <v>1</v>
      </c>
      <c r="O32" s="29" t="n">
        <v>3</v>
      </c>
      <c r="P32" s="29"/>
      <c r="Q32" s="29" t="n">
        <f aca="false">+J32+I32+H32</f>
        <v>280</v>
      </c>
      <c r="R32" s="29" t="n">
        <v>19</v>
      </c>
      <c r="S32" s="29" t="n">
        <v>4</v>
      </c>
      <c r="T32" s="29" t="n">
        <v>303</v>
      </c>
      <c r="U32" s="31" t="n">
        <f aca="false">(R32+S32)/T32*100</f>
        <v>7.59075907590759</v>
      </c>
    </row>
    <row r="33" customFormat="false" ht="12.8" hidden="false" customHeight="false" outlineLevel="0" collapsed="false">
      <c r="A33" s="7" t="n">
        <v>75</v>
      </c>
      <c r="B33" s="7" t="n">
        <v>33</v>
      </c>
      <c r="C33" s="7" t="n">
        <v>33</v>
      </c>
      <c r="D33" s="32" t="s">
        <v>83</v>
      </c>
      <c r="E33" s="32" t="n">
        <v>1084</v>
      </c>
      <c r="F33" s="32" t="n">
        <v>672</v>
      </c>
      <c r="G33" s="32" t="n">
        <v>166</v>
      </c>
      <c r="H33" s="32" t="n">
        <f aca="false">E33-K33-N33</f>
        <v>885</v>
      </c>
      <c r="I33" s="32" t="n">
        <f aca="false">F33-L33-O33</f>
        <v>615</v>
      </c>
      <c r="J33" s="32" t="n">
        <f aca="false">G33-M33-P33</f>
        <v>155</v>
      </c>
      <c r="K33" s="32" t="n">
        <v>157</v>
      </c>
      <c r="L33" s="32" t="n">
        <v>46</v>
      </c>
      <c r="M33" s="32" t="n">
        <v>8</v>
      </c>
      <c r="N33" s="32" t="n">
        <v>42</v>
      </c>
      <c r="O33" s="32" t="n">
        <v>11</v>
      </c>
      <c r="P33" s="32" t="n">
        <v>3</v>
      </c>
      <c r="Q33" s="32" t="n">
        <f aca="false">+J33+I33+H33</f>
        <v>1655</v>
      </c>
      <c r="R33" s="32" t="n">
        <v>211</v>
      </c>
      <c r="S33" s="32" t="n">
        <v>56</v>
      </c>
      <c r="T33" s="32" t="n">
        <v>1922</v>
      </c>
      <c r="U33" s="34" t="n">
        <f aca="false">(R33+S33)/T33*100</f>
        <v>13.891779396462</v>
      </c>
    </row>
    <row r="34" customFormat="false" ht="12.8" hidden="false" customHeight="false" outlineLevel="0" collapsed="false">
      <c r="A34" s="5" t="n">
        <v>76</v>
      </c>
      <c r="B34" s="5" t="n">
        <v>34</v>
      </c>
      <c r="C34" s="5" t="n">
        <v>34</v>
      </c>
      <c r="D34" s="29" t="s">
        <v>96</v>
      </c>
      <c r="E34" s="29" t="n">
        <v>768</v>
      </c>
      <c r="F34" s="29" t="n">
        <v>650</v>
      </c>
      <c r="G34" s="29" t="n">
        <v>84</v>
      </c>
      <c r="H34" s="29" t="n">
        <f aca="false">E34-K34-N34</f>
        <v>642</v>
      </c>
      <c r="I34" s="29" t="n">
        <f aca="false">F34-L34-O34</f>
        <v>512</v>
      </c>
      <c r="J34" s="29" t="n">
        <f aca="false">G34-M34-P34</f>
        <v>66</v>
      </c>
      <c r="K34" s="29" t="n">
        <v>73</v>
      </c>
      <c r="L34" s="29" t="n">
        <v>78</v>
      </c>
      <c r="M34" s="29" t="n">
        <v>17</v>
      </c>
      <c r="N34" s="29" t="n">
        <v>53</v>
      </c>
      <c r="O34" s="29" t="n">
        <v>60</v>
      </c>
      <c r="P34" s="29" t="n">
        <v>1</v>
      </c>
      <c r="Q34" s="29" t="n">
        <f aca="false">+J34+I34+H34</f>
        <v>1220</v>
      </c>
      <c r="R34" s="29" t="n">
        <v>168</v>
      </c>
      <c r="S34" s="29" t="n">
        <v>114</v>
      </c>
      <c r="T34" s="29" t="n">
        <v>1502</v>
      </c>
      <c r="U34" s="31" t="n">
        <f aca="false">(R34+S34)/T34*100</f>
        <v>18.7749667110519</v>
      </c>
    </row>
    <row r="35" customFormat="false" ht="12.8" hidden="false" customHeight="false" outlineLevel="0" collapsed="false">
      <c r="A35" s="7" t="n">
        <v>53</v>
      </c>
      <c r="B35" s="7" t="n">
        <v>35</v>
      </c>
      <c r="C35" s="7" t="n">
        <v>35</v>
      </c>
      <c r="D35" s="32" t="s">
        <v>46</v>
      </c>
      <c r="E35" s="32" t="n">
        <v>904</v>
      </c>
      <c r="F35" s="32" t="n">
        <v>310</v>
      </c>
      <c r="G35" s="32" t="n">
        <v>83</v>
      </c>
      <c r="H35" s="32" t="n">
        <f aca="false">E35-K35-N35</f>
        <v>750</v>
      </c>
      <c r="I35" s="32" t="n">
        <f aca="false">F35-L35-O35</f>
        <v>271</v>
      </c>
      <c r="J35" s="32" t="n">
        <f aca="false">G35-M35-P35</f>
        <v>75</v>
      </c>
      <c r="K35" s="32" t="n">
        <v>136</v>
      </c>
      <c r="L35" s="32" t="n">
        <v>24</v>
      </c>
      <c r="M35" s="32" t="n">
        <v>8</v>
      </c>
      <c r="N35" s="32" t="n">
        <v>18</v>
      </c>
      <c r="O35" s="32" t="n">
        <v>15</v>
      </c>
      <c r="P35" s="32"/>
      <c r="Q35" s="32" t="n">
        <f aca="false">+J35+I35+H35</f>
        <v>1096</v>
      </c>
      <c r="R35" s="32" t="n">
        <v>168</v>
      </c>
      <c r="S35" s="32" t="n">
        <v>33</v>
      </c>
      <c r="T35" s="32" t="n">
        <v>1297</v>
      </c>
      <c r="U35" s="34" t="n">
        <f aca="false">(R35+S35)/T35*100</f>
        <v>15.497301464919</v>
      </c>
    </row>
    <row r="36" customFormat="false" ht="12.8" hidden="false" customHeight="false" outlineLevel="0" collapsed="false">
      <c r="A36" s="5" t="n">
        <v>24</v>
      </c>
      <c r="B36" s="5" t="n">
        <v>45</v>
      </c>
      <c r="C36" s="10" t="n">
        <v>36</v>
      </c>
      <c r="D36" s="29" t="s">
        <v>50</v>
      </c>
      <c r="E36" s="29" t="n">
        <v>286</v>
      </c>
      <c r="F36" s="29" t="n">
        <v>113</v>
      </c>
      <c r="G36" s="29"/>
      <c r="H36" s="29" t="n">
        <f aca="false">E36-K36-N36</f>
        <v>281</v>
      </c>
      <c r="I36" s="29" t="n">
        <f aca="false">F36-L36-O36</f>
        <v>113</v>
      </c>
      <c r="J36" s="29" t="n">
        <f aca="false">G36-M36-P36</f>
        <v>0</v>
      </c>
      <c r="K36" s="29" t="n">
        <v>1</v>
      </c>
      <c r="L36" s="29"/>
      <c r="M36" s="29"/>
      <c r="N36" s="29" t="n">
        <v>4</v>
      </c>
      <c r="O36" s="29"/>
      <c r="P36" s="29"/>
      <c r="Q36" s="29" t="n">
        <f aca="false">+J36+I36+H36</f>
        <v>394</v>
      </c>
      <c r="R36" s="29" t="n">
        <v>1</v>
      </c>
      <c r="S36" s="29" t="n">
        <v>4</v>
      </c>
      <c r="T36" s="29" t="n">
        <v>399</v>
      </c>
      <c r="U36" s="31" t="n">
        <f aca="false">(R36+S36)/T36*100</f>
        <v>1.2531328320802</v>
      </c>
    </row>
    <row r="37" customFormat="false" ht="12.8" hidden="false" customHeight="false" outlineLevel="0" collapsed="false">
      <c r="A37" s="7" t="n">
        <v>24</v>
      </c>
      <c r="B37" s="7" t="n">
        <v>45</v>
      </c>
      <c r="C37" s="9" t="n">
        <v>37</v>
      </c>
      <c r="D37" s="32" t="s">
        <v>51</v>
      </c>
      <c r="E37" s="32" t="n">
        <v>340</v>
      </c>
      <c r="F37" s="32" t="n">
        <v>305</v>
      </c>
      <c r="G37" s="32"/>
      <c r="H37" s="32" t="n">
        <f aca="false">E37-K37-N37</f>
        <v>295</v>
      </c>
      <c r="I37" s="32" t="n">
        <f aca="false">F37-L37-O37</f>
        <v>292</v>
      </c>
      <c r="J37" s="32" t="n">
        <f aca="false">G37-M37-P37</f>
        <v>0</v>
      </c>
      <c r="K37" s="32" t="n">
        <v>28</v>
      </c>
      <c r="L37" s="32" t="n">
        <v>8</v>
      </c>
      <c r="M37" s="32"/>
      <c r="N37" s="32" t="n">
        <v>17</v>
      </c>
      <c r="O37" s="32" t="n">
        <v>5</v>
      </c>
      <c r="P37" s="32"/>
      <c r="Q37" s="32" t="n">
        <f aca="false">+J37+I37+H37</f>
        <v>587</v>
      </c>
      <c r="R37" s="32" t="n">
        <v>36</v>
      </c>
      <c r="S37" s="32" t="n">
        <v>22</v>
      </c>
      <c r="T37" s="32" t="n">
        <v>645</v>
      </c>
      <c r="U37" s="34" t="n">
        <f aca="false">(R37+S37)/T37*100</f>
        <v>8.9922480620155</v>
      </c>
    </row>
    <row r="38" customFormat="false" ht="12.8" hidden="false" customHeight="false" outlineLevel="0" collapsed="false">
      <c r="A38" s="5" t="n">
        <v>84</v>
      </c>
      <c r="B38" s="5" t="n">
        <v>38</v>
      </c>
      <c r="C38" s="5" t="n">
        <v>38</v>
      </c>
      <c r="D38" s="29" t="s">
        <v>30</v>
      </c>
      <c r="E38" s="29" t="n">
        <v>955</v>
      </c>
      <c r="F38" s="29" t="n">
        <v>900</v>
      </c>
      <c r="G38" s="29" t="n">
        <v>187</v>
      </c>
      <c r="H38" s="29" t="n">
        <f aca="false">E38-K38-N38</f>
        <v>825</v>
      </c>
      <c r="I38" s="29" t="n">
        <f aca="false">F38-L38-O38</f>
        <v>775</v>
      </c>
      <c r="J38" s="29" t="n">
        <f aca="false">G38-M38-P38</f>
        <v>169</v>
      </c>
      <c r="K38" s="29" t="n">
        <v>85</v>
      </c>
      <c r="L38" s="29" t="n">
        <v>48</v>
      </c>
      <c r="M38" s="29" t="n">
        <v>5</v>
      </c>
      <c r="N38" s="29" t="n">
        <v>45</v>
      </c>
      <c r="O38" s="29" t="n">
        <v>77</v>
      </c>
      <c r="P38" s="29" t="n">
        <v>13</v>
      </c>
      <c r="Q38" s="29" t="n">
        <f aca="false">+J38+I38+H38</f>
        <v>1769</v>
      </c>
      <c r="R38" s="29" t="n">
        <v>138</v>
      </c>
      <c r="S38" s="29" t="n">
        <v>135</v>
      </c>
      <c r="T38" s="29" t="n">
        <v>2042</v>
      </c>
      <c r="U38" s="31" t="n">
        <f aca="false">(R38+S38)/T38*100</f>
        <v>13.3692458374143</v>
      </c>
    </row>
    <row r="39" customFormat="false" ht="12.8" hidden="false" customHeight="false" outlineLevel="0" collapsed="false">
      <c r="A39" s="7" t="n">
        <v>27</v>
      </c>
      <c r="B39" s="7" t="n">
        <v>25</v>
      </c>
      <c r="C39" s="9" t="n">
        <v>39</v>
      </c>
      <c r="D39" s="32" t="s">
        <v>38</v>
      </c>
      <c r="E39" s="32" t="n">
        <v>372</v>
      </c>
      <c r="F39" s="32" t="n">
        <v>84</v>
      </c>
      <c r="G39" s="32"/>
      <c r="H39" s="32" t="n">
        <f aca="false">E39-K39-N39</f>
        <v>360</v>
      </c>
      <c r="I39" s="32" t="n">
        <f aca="false">F39-L39-O39</f>
        <v>81</v>
      </c>
      <c r="J39" s="32" t="n">
        <f aca="false">G39-M39-P39</f>
        <v>0</v>
      </c>
      <c r="K39" s="32" t="n">
        <v>7</v>
      </c>
      <c r="L39" s="32" t="n">
        <v>2</v>
      </c>
      <c r="M39" s="32"/>
      <c r="N39" s="32" t="n">
        <v>5</v>
      </c>
      <c r="O39" s="32" t="n">
        <v>1</v>
      </c>
      <c r="P39" s="32"/>
      <c r="Q39" s="32" t="n">
        <f aca="false">+J39+I39+H39</f>
        <v>441</v>
      </c>
      <c r="R39" s="32" t="n">
        <v>9</v>
      </c>
      <c r="S39" s="32" t="n">
        <v>6</v>
      </c>
      <c r="T39" s="32" t="n">
        <v>456</v>
      </c>
      <c r="U39" s="34" t="n">
        <f aca="false">(R39+S39)/T39*100</f>
        <v>3.28947368421053</v>
      </c>
    </row>
    <row r="40" customFormat="false" ht="12.8" hidden="false" customHeight="false" outlineLevel="0" collapsed="false">
      <c r="A40" s="5" t="n">
        <v>75</v>
      </c>
      <c r="B40" s="5" t="n">
        <v>33</v>
      </c>
      <c r="C40" s="10" t="n">
        <v>40</v>
      </c>
      <c r="D40" s="29" t="s">
        <v>84</v>
      </c>
      <c r="E40" s="29" t="n">
        <v>451</v>
      </c>
      <c r="F40" s="29" t="n">
        <v>118</v>
      </c>
      <c r="G40" s="29"/>
      <c r="H40" s="29" t="n">
        <f aca="false">E40-K40-N40</f>
        <v>414</v>
      </c>
      <c r="I40" s="29" t="n">
        <f aca="false">F40-L40-O40</f>
        <v>108</v>
      </c>
      <c r="J40" s="29" t="n">
        <f aca="false">G40-M40-P40</f>
        <v>0</v>
      </c>
      <c r="K40" s="29" t="n">
        <v>23</v>
      </c>
      <c r="L40" s="29" t="n">
        <v>5</v>
      </c>
      <c r="M40" s="29"/>
      <c r="N40" s="29" t="n">
        <v>14</v>
      </c>
      <c r="O40" s="29" t="n">
        <v>5</v>
      </c>
      <c r="P40" s="29"/>
      <c r="Q40" s="29" t="n">
        <f aca="false">+J40+I40+H40</f>
        <v>522</v>
      </c>
      <c r="R40" s="29" t="n">
        <v>28</v>
      </c>
      <c r="S40" s="29" t="n">
        <v>19</v>
      </c>
      <c r="T40" s="29" t="n">
        <v>569</v>
      </c>
      <c r="U40" s="31" t="n">
        <f aca="false">(R40+S40)/T40*100</f>
        <v>8.26010544815466</v>
      </c>
    </row>
    <row r="41" customFormat="false" ht="12.8" hidden="false" customHeight="false" outlineLevel="0" collapsed="false">
      <c r="A41" s="7" t="n">
        <v>24</v>
      </c>
      <c r="B41" s="7" t="n">
        <v>45</v>
      </c>
      <c r="C41" s="9" t="n">
        <v>41</v>
      </c>
      <c r="D41" s="32" t="s">
        <v>53</v>
      </c>
      <c r="E41" s="32" t="n">
        <v>466</v>
      </c>
      <c r="F41" s="32" t="n">
        <v>163</v>
      </c>
      <c r="G41" s="32"/>
      <c r="H41" s="32" t="n">
        <f aca="false">E41-K41-N41</f>
        <v>439</v>
      </c>
      <c r="I41" s="32" t="n">
        <f aca="false">F41-L41-O41</f>
        <v>159</v>
      </c>
      <c r="J41" s="32" t="n">
        <f aca="false">G41-M41-P41</f>
        <v>0</v>
      </c>
      <c r="K41" s="32" t="n">
        <v>16</v>
      </c>
      <c r="L41" s="32" t="n">
        <v>3</v>
      </c>
      <c r="M41" s="32"/>
      <c r="N41" s="32" t="n">
        <v>11</v>
      </c>
      <c r="O41" s="32" t="n">
        <v>1</v>
      </c>
      <c r="P41" s="32"/>
      <c r="Q41" s="32" t="n">
        <f aca="false">+J41+I41+H41</f>
        <v>598</v>
      </c>
      <c r="R41" s="32" t="n">
        <v>19</v>
      </c>
      <c r="S41" s="32" t="n">
        <v>12</v>
      </c>
      <c r="T41" s="32" t="n">
        <v>629</v>
      </c>
      <c r="U41" s="34" t="n">
        <f aca="false">(R41+S41)/T41*100</f>
        <v>4.92845786963434</v>
      </c>
    </row>
    <row r="42" customFormat="false" ht="12.8" hidden="false" customHeight="false" outlineLevel="0" collapsed="false">
      <c r="A42" s="5" t="n">
        <v>84</v>
      </c>
      <c r="B42" s="5" t="n">
        <v>69</v>
      </c>
      <c r="C42" s="10" t="n">
        <v>42</v>
      </c>
      <c r="D42" s="29" t="s">
        <v>34</v>
      </c>
      <c r="E42" s="29" t="n">
        <v>663</v>
      </c>
      <c r="F42" s="29" t="n">
        <v>736</v>
      </c>
      <c r="G42" s="29"/>
      <c r="H42" s="29" t="n">
        <f aca="false">E42-K42-N42</f>
        <v>629</v>
      </c>
      <c r="I42" s="29" t="n">
        <f aca="false">F42-L42-O42</f>
        <v>724</v>
      </c>
      <c r="J42" s="29" t="n">
        <f aca="false">G42-M42-P42</f>
        <v>0</v>
      </c>
      <c r="K42" s="29" t="n">
        <v>15</v>
      </c>
      <c r="L42" s="29" t="n">
        <v>6</v>
      </c>
      <c r="M42" s="29"/>
      <c r="N42" s="29" t="n">
        <v>19</v>
      </c>
      <c r="O42" s="29" t="n">
        <v>6</v>
      </c>
      <c r="P42" s="29"/>
      <c r="Q42" s="29" t="n">
        <f aca="false">+J42+I42+H42</f>
        <v>1353</v>
      </c>
      <c r="R42" s="29" t="n">
        <v>21</v>
      </c>
      <c r="S42" s="29" t="n">
        <v>25</v>
      </c>
      <c r="T42" s="29" t="n">
        <v>1399</v>
      </c>
      <c r="U42" s="31" t="n">
        <f aca="false">(R42+S42)/T42*100</f>
        <v>3.28806290207291</v>
      </c>
    </row>
    <row r="43" customFormat="false" ht="12.8" hidden="false" customHeight="false" outlineLevel="0" collapsed="false">
      <c r="A43" s="7" t="n">
        <v>84</v>
      </c>
      <c r="B43" s="7" t="n">
        <v>63</v>
      </c>
      <c r="C43" s="7" t="n">
        <v>43</v>
      </c>
      <c r="D43" s="32" t="s">
        <v>26</v>
      </c>
      <c r="E43" s="32" t="n">
        <v>181</v>
      </c>
      <c r="F43" s="32"/>
      <c r="G43" s="32"/>
      <c r="H43" s="32" t="n">
        <f aca="false">E43-K43-N43</f>
        <v>177</v>
      </c>
      <c r="I43" s="32" t="n">
        <f aca="false">F43-L43-O43</f>
        <v>0</v>
      </c>
      <c r="J43" s="32" t="n">
        <f aca="false">G43-M43-P43</f>
        <v>0</v>
      </c>
      <c r="K43" s="32" t="n">
        <v>3</v>
      </c>
      <c r="L43" s="32"/>
      <c r="M43" s="32"/>
      <c r="N43" s="32" t="n">
        <v>1</v>
      </c>
      <c r="O43" s="32"/>
      <c r="P43" s="32"/>
      <c r="Q43" s="32" t="n">
        <f aca="false">+J43+I43+H43</f>
        <v>177</v>
      </c>
      <c r="R43" s="32" t="n">
        <v>3</v>
      </c>
      <c r="S43" s="32" t="n">
        <v>1</v>
      </c>
      <c r="T43" s="32" t="n">
        <v>181</v>
      </c>
      <c r="U43" s="34" t="n">
        <f aca="false">(R43+S43)/T43*100</f>
        <v>2.20994475138122</v>
      </c>
    </row>
    <row r="44" customFormat="false" ht="12.8" hidden="false" customHeight="false" outlineLevel="0" collapsed="false">
      <c r="A44" s="5" t="n">
        <v>52</v>
      </c>
      <c r="B44" s="5" t="n">
        <v>44</v>
      </c>
      <c r="C44" s="10" t="n">
        <v>44</v>
      </c>
      <c r="D44" s="29" t="s">
        <v>107</v>
      </c>
      <c r="E44" s="29" t="n">
        <v>1005</v>
      </c>
      <c r="F44" s="29" t="n">
        <v>895</v>
      </c>
      <c r="G44" s="29"/>
      <c r="H44" s="29" t="n">
        <f aca="false">E44-K44-N44</f>
        <v>840</v>
      </c>
      <c r="I44" s="29" t="n">
        <f aca="false">F44-L44-O44</f>
        <v>703</v>
      </c>
      <c r="J44" s="29" t="n">
        <f aca="false">G44-M44-P44</f>
        <v>0</v>
      </c>
      <c r="K44" s="29" t="n">
        <v>86</v>
      </c>
      <c r="L44" s="29" t="n">
        <v>92</v>
      </c>
      <c r="M44" s="29"/>
      <c r="N44" s="29" t="n">
        <v>79</v>
      </c>
      <c r="O44" s="29" t="n">
        <v>100</v>
      </c>
      <c r="P44" s="29"/>
      <c r="Q44" s="29" t="n">
        <f aca="false">+J44+I44+H44</f>
        <v>1543</v>
      </c>
      <c r="R44" s="29" t="n">
        <v>178</v>
      </c>
      <c r="S44" s="29" t="n">
        <v>179</v>
      </c>
      <c r="T44" s="29" t="n">
        <v>1900</v>
      </c>
      <c r="U44" s="31" t="n">
        <f aca="false">(R44+S44)/T44*100</f>
        <v>18.7894736842105</v>
      </c>
    </row>
    <row r="45" customFormat="false" ht="12.8" hidden="false" customHeight="false" outlineLevel="0" collapsed="false">
      <c r="A45" s="7" t="n">
        <v>24</v>
      </c>
      <c r="B45" s="7" t="n">
        <v>45</v>
      </c>
      <c r="C45" s="7" t="n">
        <v>45</v>
      </c>
      <c r="D45" s="32" t="s">
        <v>52</v>
      </c>
      <c r="E45" s="32" t="n">
        <v>710</v>
      </c>
      <c r="F45" s="32" t="n">
        <v>334</v>
      </c>
      <c r="G45" s="32" t="n">
        <v>106</v>
      </c>
      <c r="H45" s="32" t="n">
        <f aca="false">E45-K45-N45</f>
        <v>673</v>
      </c>
      <c r="I45" s="32" t="n">
        <f aca="false">F45-L45-O45</f>
        <v>313</v>
      </c>
      <c r="J45" s="32" t="n">
        <f aca="false">G45-M45-P45</f>
        <v>105</v>
      </c>
      <c r="K45" s="32" t="n">
        <v>9</v>
      </c>
      <c r="L45" s="32" t="n">
        <v>13</v>
      </c>
      <c r="M45" s="32" t="n">
        <v>1</v>
      </c>
      <c r="N45" s="32" t="n">
        <v>28</v>
      </c>
      <c r="O45" s="32" t="n">
        <v>8</v>
      </c>
      <c r="P45" s="32"/>
      <c r="Q45" s="32" t="n">
        <f aca="false">+J45+I45+H45</f>
        <v>1091</v>
      </c>
      <c r="R45" s="32" t="n">
        <v>23</v>
      </c>
      <c r="S45" s="32" t="n">
        <v>36</v>
      </c>
      <c r="T45" s="32" t="n">
        <v>1150</v>
      </c>
      <c r="U45" s="34" t="n">
        <f aca="false">(R45+S45)/T45*100</f>
        <v>5.1304347826087</v>
      </c>
    </row>
    <row r="46" customFormat="false" ht="12.8" hidden="false" customHeight="false" outlineLevel="0" collapsed="false">
      <c r="A46" s="5" t="n">
        <v>76</v>
      </c>
      <c r="B46" s="5" t="n">
        <v>31</v>
      </c>
      <c r="C46" s="10" t="n">
        <v>46</v>
      </c>
      <c r="D46" s="29" t="s">
        <v>104</v>
      </c>
      <c r="E46" s="29" t="n">
        <v>242</v>
      </c>
      <c r="F46" s="29" t="n">
        <v>72</v>
      </c>
      <c r="G46" s="29"/>
      <c r="H46" s="29" t="n">
        <f aca="false">E46-K46-N46</f>
        <v>225</v>
      </c>
      <c r="I46" s="29" t="n">
        <f aca="false">F46-L46-O46</f>
        <v>69</v>
      </c>
      <c r="J46" s="29" t="n">
        <f aca="false">G46-M46-P46</f>
        <v>0</v>
      </c>
      <c r="K46" s="29" t="n">
        <v>11</v>
      </c>
      <c r="L46" s="29"/>
      <c r="M46" s="29"/>
      <c r="N46" s="29" t="n">
        <v>6</v>
      </c>
      <c r="O46" s="29" t="n">
        <v>3</v>
      </c>
      <c r="P46" s="29"/>
      <c r="Q46" s="29" t="n">
        <f aca="false">+J46+I46+H46</f>
        <v>294</v>
      </c>
      <c r="R46" s="29" t="n">
        <v>11</v>
      </c>
      <c r="S46" s="29" t="n">
        <v>9</v>
      </c>
      <c r="T46" s="29" t="n">
        <v>314</v>
      </c>
      <c r="U46" s="31" t="n">
        <f aca="false">(R46+S46)/T46*100</f>
        <v>6.36942675159236</v>
      </c>
    </row>
    <row r="47" customFormat="false" ht="12.8" hidden="false" customHeight="false" outlineLevel="0" collapsed="false">
      <c r="A47" s="7" t="n">
        <v>75</v>
      </c>
      <c r="B47" s="7" t="n">
        <v>33</v>
      </c>
      <c r="C47" s="9" t="n">
        <v>47</v>
      </c>
      <c r="D47" s="32" t="s">
        <v>85</v>
      </c>
      <c r="E47" s="32" t="n">
        <v>263</v>
      </c>
      <c r="F47" s="32" t="n">
        <v>207</v>
      </c>
      <c r="G47" s="32"/>
      <c r="H47" s="32" t="n">
        <f aca="false">E47-K47-N47</f>
        <v>253</v>
      </c>
      <c r="I47" s="32" t="n">
        <f aca="false">F47-L47-O47</f>
        <v>199</v>
      </c>
      <c r="J47" s="32" t="n">
        <f aca="false">G47-M47-P47</f>
        <v>0</v>
      </c>
      <c r="K47" s="32" t="n">
        <v>8</v>
      </c>
      <c r="L47" s="32" t="n">
        <v>8</v>
      </c>
      <c r="M47" s="32"/>
      <c r="N47" s="32" t="n">
        <v>2</v>
      </c>
      <c r="O47" s="32"/>
      <c r="P47" s="32"/>
      <c r="Q47" s="32" t="n">
        <f aca="false">+J47+I47+H47</f>
        <v>452</v>
      </c>
      <c r="R47" s="32" t="n">
        <v>16</v>
      </c>
      <c r="S47" s="32" t="n">
        <v>2</v>
      </c>
      <c r="T47" s="32" t="n">
        <v>470</v>
      </c>
      <c r="U47" s="34" t="n">
        <f aca="false">(R47+S47)/T47*100</f>
        <v>3.82978723404255</v>
      </c>
    </row>
    <row r="48" customFormat="false" ht="12.8" hidden="false" customHeight="false" outlineLevel="0" collapsed="false">
      <c r="A48" s="5" t="n">
        <v>76</v>
      </c>
      <c r="B48" s="5" t="n">
        <v>34</v>
      </c>
      <c r="C48" s="10" t="n">
        <v>48</v>
      </c>
      <c r="D48" s="29" t="s">
        <v>97</v>
      </c>
      <c r="E48" s="29" t="n">
        <v>99</v>
      </c>
      <c r="F48" s="29" t="n">
        <v>31</v>
      </c>
      <c r="G48" s="29"/>
      <c r="H48" s="29" t="n">
        <f aca="false">E48-K48-N48</f>
        <v>99</v>
      </c>
      <c r="I48" s="29" t="n">
        <f aca="false">F48-L48-O48</f>
        <v>31</v>
      </c>
      <c r="J48" s="29" t="n">
        <f aca="false">G48-M48-P48</f>
        <v>0</v>
      </c>
      <c r="K48" s="29"/>
      <c r="L48" s="29"/>
      <c r="M48" s="29"/>
      <c r="N48" s="29"/>
      <c r="O48" s="29"/>
      <c r="P48" s="29"/>
      <c r="Q48" s="29" t="n">
        <f aca="false">+J48+I48+H48</f>
        <v>130</v>
      </c>
      <c r="R48" s="29"/>
      <c r="S48" s="29"/>
      <c r="T48" s="29" t="n">
        <v>130</v>
      </c>
      <c r="U48" s="31" t="n">
        <f aca="false">(R48+S48)/T48*100</f>
        <v>0</v>
      </c>
    </row>
    <row r="49" customFormat="false" ht="12.8" hidden="false" customHeight="false" outlineLevel="0" collapsed="false">
      <c r="A49" s="7" t="n">
        <v>52</v>
      </c>
      <c r="B49" s="7" t="n">
        <v>49</v>
      </c>
      <c r="C49" s="7" t="n">
        <v>49</v>
      </c>
      <c r="D49" s="32" t="s">
        <v>108</v>
      </c>
      <c r="E49" s="32" t="n">
        <v>680</v>
      </c>
      <c r="F49" s="32" t="n">
        <v>363</v>
      </c>
      <c r="G49" s="32" t="n">
        <v>70</v>
      </c>
      <c r="H49" s="32" t="n">
        <f aca="false">E49-K49-N49</f>
        <v>591</v>
      </c>
      <c r="I49" s="32" t="n">
        <f aca="false">F49-L49-O49</f>
        <v>324</v>
      </c>
      <c r="J49" s="32" t="n">
        <f aca="false">G49-M49-P49</f>
        <v>69</v>
      </c>
      <c r="K49" s="32" t="n">
        <v>57</v>
      </c>
      <c r="L49" s="32" t="n">
        <v>24</v>
      </c>
      <c r="M49" s="32" t="n">
        <v>1</v>
      </c>
      <c r="N49" s="32" t="n">
        <v>32</v>
      </c>
      <c r="O49" s="32" t="n">
        <v>15</v>
      </c>
      <c r="P49" s="32"/>
      <c r="Q49" s="32" t="n">
        <f aca="false">+J49+I49+H49</f>
        <v>984</v>
      </c>
      <c r="R49" s="32" t="n">
        <v>82</v>
      </c>
      <c r="S49" s="32" t="n">
        <v>47</v>
      </c>
      <c r="T49" s="32" t="n">
        <v>1113</v>
      </c>
      <c r="U49" s="34" t="n">
        <f aca="false">(R49+S49)/T49*100</f>
        <v>11.5902964959569</v>
      </c>
    </row>
    <row r="50" customFormat="false" ht="12.8" hidden="false" customHeight="false" outlineLevel="0" collapsed="false">
      <c r="A50" s="5" t="n">
        <v>28</v>
      </c>
      <c r="B50" s="5" t="n">
        <v>14</v>
      </c>
      <c r="C50" s="10" t="n">
        <v>50</v>
      </c>
      <c r="D50" s="29" t="s">
        <v>78</v>
      </c>
      <c r="E50" s="29" t="n">
        <v>342</v>
      </c>
      <c r="F50" s="29" t="n">
        <v>338</v>
      </c>
      <c r="G50" s="29"/>
      <c r="H50" s="29" t="n">
        <f aca="false">E50-K50-N50</f>
        <v>329</v>
      </c>
      <c r="I50" s="29" t="n">
        <f aca="false">F50-L50-O50</f>
        <v>327</v>
      </c>
      <c r="J50" s="29" t="n">
        <f aca="false">G50-M50-P50</f>
        <v>0</v>
      </c>
      <c r="K50" s="29" t="n">
        <v>8</v>
      </c>
      <c r="L50" s="29" t="n">
        <v>6</v>
      </c>
      <c r="M50" s="29"/>
      <c r="N50" s="29" t="n">
        <v>5</v>
      </c>
      <c r="O50" s="29" t="n">
        <v>5</v>
      </c>
      <c r="P50" s="29"/>
      <c r="Q50" s="29" t="n">
        <f aca="false">+J50+I50+H50</f>
        <v>656</v>
      </c>
      <c r="R50" s="29" t="n">
        <v>14</v>
      </c>
      <c r="S50" s="29" t="n">
        <v>10</v>
      </c>
      <c r="T50" s="29" t="n">
        <v>680</v>
      </c>
      <c r="U50" s="31" t="n">
        <f aca="false">(R50+S50)/T50*100</f>
        <v>3.52941176470588</v>
      </c>
    </row>
    <row r="51" customFormat="false" ht="12.8" hidden="false" customHeight="false" outlineLevel="0" collapsed="false">
      <c r="A51" s="7" t="n">
        <v>44</v>
      </c>
      <c r="B51" s="7" t="n">
        <v>51</v>
      </c>
      <c r="C51" s="7" t="n">
        <v>51</v>
      </c>
      <c r="D51" s="32" t="s">
        <v>61</v>
      </c>
      <c r="E51" s="32" t="n">
        <v>432</v>
      </c>
      <c r="F51" s="32" t="n">
        <v>495</v>
      </c>
      <c r="G51" s="32" t="n">
        <v>113</v>
      </c>
      <c r="H51" s="32" t="n">
        <f aca="false">E51-K51-N51</f>
        <v>366</v>
      </c>
      <c r="I51" s="32" t="n">
        <f aca="false">F51-L51-O51</f>
        <v>460</v>
      </c>
      <c r="J51" s="32" t="n">
        <f aca="false">G51-M51-P51</f>
        <v>112</v>
      </c>
      <c r="K51" s="32" t="n">
        <v>29</v>
      </c>
      <c r="L51" s="32" t="n">
        <v>9</v>
      </c>
      <c r="M51" s="32"/>
      <c r="N51" s="32" t="n">
        <v>37</v>
      </c>
      <c r="O51" s="32" t="n">
        <v>26</v>
      </c>
      <c r="P51" s="32" t="n">
        <v>1</v>
      </c>
      <c r="Q51" s="32" t="n">
        <f aca="false">+J51+I51+H51</f>
        <v>938</v>
      </c>
      <c r="R51" s="32" t="n">
        <v>38</v>
      </c>
      <c r="S51" s="32" t="n">
        <v>64</v>
      </c>
      <c r="T51" s="32" t="n">
        <v>1040</v>
      </c>
      <c r="U51" s="34" t="n">
        <f aca="false">(R51+S51)/T51*100</f>
        <v>9.80769230769231</v>
      </c>
    </row>
    <row r="52" customFormat="false" ht="12.8" hidden="false" customHeight="false" outlineLevel="0" collapsed="false">
      <c r="A52" s="5" t="n">
        <v>44</v>
      </c>
      <c r="B52" s="5" t="n">
        <v>51</v>
      </c>
      <c r="C52" s="5" t="n">
        <v>52</v>
      </c>
      <c r="D52" s="29" t="s">
        <v>60</v>
      </c>
      <c r="E52" s="29" t="n">
        <v>279</v>
      </c>
      <c r="F52" s="29" t="n">
        <v>115</v>
      </c>
      <c r="G52" s="29" t="n">
        <v>86</v>
      </c>
      <c r="H52" s="29" t="n">
        <f aca="false">E52-K52-N52</f>
        <v>274</v>
      </c>
      <c r="I52" s="29" t="n">
        <f aca="false">F52-L52-O52</f>
        <v>114</v>
      </c>
      <c r="J52" s="29" t="n">
        <f aca="false">G52-M52-P52</f>
        <v>85</v>
      </c>
      <c r="K52" s="29"/>
      <c r="L52" s="29"/>
      <c r="M52" s="29"/>
      <c r="N52" s="29" t="n">
        <v>5</v>
      </c>
      <c r="O52" s="29" t="n">
        <v>1</v>
      </c>
      <c r="P52" s="29" t="n">
        <v>1</v>
      </c>
      <c r="Q52" s="29" t="n">
        <f aca="false">+J52+I52+H52</f>
        <v>473</v>
      </c>
      <c r="R52" s="29"/>
      <c r="S52" s="29" t="n">
        <v>7</v>
      </c>
      <c r="T52" s="29" t="n">
        <v>480</v>
      </c>
      <c r="U52" s="31" t="n">
        <f aca="false">(R52+S52)/T52*100</f>
        <v>1.45833333333333</v>
      </c>
    </row>
    <row r="53" customFormat="false" ht="12.8" hidden="false" customHeight="false" outlineLevel="0" collapsed="false">
      <c r="A53" s="7" t="n">
        <v>52</v>
      </c>
      <c r="B53" s="7" t="n">
        <v>44</v>
      </c>
      <c r="C53" s="9" t="n">
        <v>53</v>
      </c>
      <c r="D53" s="32" t="s">
        <v>109</v>
      </c>
      <c r="E53" s="32" t="n">
        <v>294</v>
      </c>
      <c r="F53" s="32" t="n">
        <v>230</v>
      </c>
      <c r="G53" s="32"/>
      <c r="H53" s="32" t="n">
        <f aca="false">E53-K53-N53</f>
        <v>272</v>
      </c>
      <c r="I53" s="32" t="n">
        <f aca="false">F53-L53-O53</f>
        <v>209</v>
      </c>
      <c r="J53" s="32" t="n">
        <f aca="false">G53-M53-P53</f>
        <v>0</v>
      </c>
      <c r="K53" s="32" t="n">
        <v>13</v>
      </c>
      <c r="L53" s="32" t="n">
        <v>18</v>
      </c>
      <c r="M53" s="32"/>
      <c r="N53" s="32" t="n">
        <v>9</v>
      </c>
      <c r="O53" s="32" t="n">
        <v>3</v>
      </c>
      <c r="P53" s="32"/>
      <c r="Q53" s="32" t="n">
        <f aca="false">+J53+I53+H53</f>
        <v>481</v>
      </c>
      <c r="R53" s="32" t="n">
        <v>31</v>
      </c>
      <c r="S53" s="32" t="n">
        <v>12</v>
      </c>
      <c r="T53" s="32" t="n">
        <v>524</v>
      </c>
      <c r="U53" s="34" t="n">
        <f aca="false">(R53+S53)/T53*100</f>
        <v>8.20610687022901</v>
      </c>
    </row>
    <row r="54" customFormat="false" ht="12.8" hidden="false" customHeight="false" outlineLevel="0" collapsed="false">
      <c r="A54" s="5" t="n">
        <v>44</v>
      </c>
      <c r="B54" s="5" t="n">
        <v>57</v>
      </c>
      <c r="C54" s="5" t="n">
        <v>54</v>
      </c>
      <c r="D54" s="29" t="s">
        <v>54</v>
      </c>
      <c r="E54" s="29" t="n">
        <v>644</v>
      </c>
      <c r="F54" s="29" t="n">
        <v>870</v>
      </c>
      <c r="G54" s="29" t="n">
        <v>148</v>
      </c>
      <c r="H54" s="29" t="n">
        <f aca="false">E54-K54-N54</f>
        <v>596</v>
      </c>
      <c r="I54" s="29" t="n">
        <f aca="false">F54-L54-O54</f>
        <v>803</v>
      </c>
      <c r="J54" s="29" t="n">
        <f aca="false">G54-M54-P54</f>
        <v>146</v>
      </c>
      <c r="K54" s="29" t="n">
        <v>27</v>
      </c>
      <c r="L54" s="29" t="n">
        <v>12</v>
      </c>
      <c r="M54" s="29"/>
      <c r="N54" s="29" t="n">
        <v>21</v>
      </c>
      <c r="O54" s="29" t="n">
        <v>55</v>
      </c>
      <c r="P54" s="29" t="n">
        <v>2</v>
      </c>
      <c r="Q54" s="29" t="n">
        <f aca="false">+J54+I54+H54</f>
        <v>1545</v>
      </c>
      <c r="R54" s="29" t="n">
        <v>39</v>
      </c>
      <c r="S54" s="29" t="n">
        <v>78</v>
      </c>
      <c r="T54" s="29" t="n">
        <v>1662</v>
      </c>
      <c r="U54" s="31" t="n">
        <f aca="false">(R54+S54)/T54*100</f>
        <v>7.03971119133574</v>
      </c>
    </row>
    <row r="55" customFormat="false" ht="12.8" hidden="false" customHeight="false" outlineLevel="0" collapsed="false">
      <c r="A55" s="7" t="n">
        <v>44</v>
      </c>
      <c r="B55" s="7" t="n">
        <v>57</v>
      </c>
      <c r="C55" s="9" t="n">
        <v>55</v>
      </c>
      <c r="D55" s="32" t="s">
        <v>55</v>
      </c>
      <c r="E55" s="32" t="n">
        <v>239</v>
      </c>
      <c r="F55" s="32" t="n">
        <v>147</v>
      </c>
      <c r="G55" s="32"/>
      <c r="H55" s="32" t="n">
        <f aca="false">E55-K55-N55</f>
        <v>225</v>
      </c>
      <c r="I55" s="32" t="n">
        <f aca="false">F55-L55-O55</f>
        <v>146</v>
      </c>
      <c r="J55" s="32" t="n">
        <f aca="false">G55-M55-P55</f>
        <v>0</v>
      </c>
      <c r="K55" s="32" t="n">
        <v>9</v>
      </c>
      <c r="L55" s="32"/>
      <c r="M55" s="32"/>
      <c r="N55" s="32" t="n">
        <v>5</v>
      </c>
      <c r="O55" s="32" t="n">
        <v>1</v>
      </c>
      <c r="P55" s="32"/>
      <c r="Q55" s="32" t="n">
        <f aca="false">+J55+I55+H55</f>
        <v>371</v>
      </c>
      <c r="R55" s="32" t="n">
        <v>9</v>
      </c>
      <c r="S55" s="32" t="n">
        <v>6</v>
      </c>
      <c r="T55" s="32" t="n">
        <v>386</v>
      </c>
      <c r="U55" s="34" t="n">
        <f aca="false">(R55+S55)/T55*100</f>
        <v>3.8860103626943</v>
      </c>
    </row>
    <row r="56" customFormat="false" ht="12.8" hidden="false" customHeight="false" outlineLevel="0" collapsed="false">
      <c r="A56" s="5" t="n">
        <v>53</v>
      </c>
      <c r="B56" s="5" t="n">
        <v>35</v>
      </c>
      <c r="C56" s="5" t="n">
        <v>56</v>
      </c>
      <c r="D56" s="29" t="s">
        <v>47</v>
      </c>
      <c r="E56" s="29" t="n">
        <v>578</v>
      </c>
      <c r="F56" s="29" t="n">
        <v>395</v>
      </c>
      <c r="G56" s="29" t="n">
        <v>85</v>
      </c>
      <c r="H56" s="29" t="n">
        <f aca="false">E56-K56-N56</f>
        <v>517</v>
      </c>
      <c r="I56" s="29" t="n">
        <f aca="false">F56-L56-O56</f>
        <v>368</v>
      </c>
      <c r="J56" s="29" t="n">
        <f aca="false">G56-M56-P56</f>
        <v>72</v>
      </c>
      <c r="K56" s="29" t="n">
        <v>54</v>
      </c>
      <c r="L56" s="29" t="n">
        <v>23</v>
      </c>
      <c r="M56" s="29" t="n">
        <v>5</v>
      </c>
      <c r="N56" s="29" t="n">
        <v>7</v>
      </c>
      <c r="O56" s="29" t="n">
        <v>4</v>
      </c>
      <c r="P56" s="29" t="n">
        <v>8</v>
      </c>
      <c r="Q56" s="29" t="n">
        <f aca="false">+J56+I56+H56</f>
        <v>957</v>
      </c>
      <c r="R56" s="29" t="n">
        <v>82</v>
      </c>
      <c r="S56" s="29" t="n">
        <v>19</v>
      </c>
      <c r="T56" s="29" t="n">
        <v>1058</v>
      </c>
      <c r="U56" s="31" t="n">
        <f aca="false">(R56+S56)/T56*100</f>
        <v>9.54631379962193</v>
      </c>
    </row>
    <row r="57" customFormat="false" ht="12.8" hidden="false" customHeight="false" outlineLevel="0" collapsed="false">
      <c r="A57" s="7" t="n">
        <v>44</v>
      </c>
      <c r="B57" s="7" t="n">
        <v>57</v>
      </c>
      <c r="C57" s="7" t="n">
        <v>57</v>
      </c>
      <c r="D57" s="32" t="s">
        <v>56</v>
      </c>
      <c r="E57" s="32" t="n">
        <v>828</v>
      </c>
      <c r="F57" s="32" t="n">
        <v>1798</v>
      </c>
      <c r="G57" s="32" t="n">
        <v>79</v>
      </c>
      <c r="H57" s="32" t="n">
        <f aca="false">E57-K57-N57</f>
        <v>762</v>
      </c>
      <c r="I57" s="32" t="n">
        <f aca="false">F57-L57-O57</f>
        <v>1666</v>
      </c>
      <c r="J57" s="32" t="n">
        <f aca="false">G57-M57-P57</f>
        <v>72</v>
      </c>
      <c r="K57" s="32" t="n">
        <v>22</v>
      </c>
      <c r="L57" s="32" t="n">
        <v>55</v>
      </c>
      <c r="M57" s="32" t="n">
        <v>1</v>
      </c>
      <c r="N57" s="32" t="n">
        <v>44</v>
      </c>
      <c r="O57" s="32" t="n">
        <v>77</v>
      </c>
      <c r="P57" s="32" t="n">
        <v>6</v>
      </c>
      <c r="Q57" s="32" t="n">
        <f aca="false">+J57+I57+H57</f>
        <v>2500</v>
      </c>
      <c r="R57" s="32" t="n">
        <v>78</v>
      </c>
      <c r="S57" s="32" t="n">
        <v>127</v>
      </c>
      <c r="T57" s="32" t="n">
        <v>2705</v>
      </c>
      <c r="U57" s="34" t="n">
        <f aca="false">(R57+S57)/T57*100</f>
        <v>7.57855822550832</v>
      </c>
    </row>
    <row r="58" customFormat="false" ht="12.8" hidden="false" customHeight="false" outlineLevel="0" collapsed="false">
      <c r="A58" s="5" t="n">
        <v>27</v>
      </c>
      <c r="B58" s="5" t="n">
        <v>21</v>
      </c>
      <c r="C58" s="10" t="n">
        <v>58</v>
      </c>
      <c r="D58" s="29" t="s">
        <v>41</v>
      </c>
      <c r="E58" s="29" t="n">
        <v>327</v>
      </c>
      <c r="F58" s="29" t="n">
        <v>60</v>
      </c>
      <c r="G58" s="29"/>
      <c r="H58" s="29" t="n">
        <f aca="false">E58-K58-N58</f>
        <v>311</v>
      </c>
      <c r="I58" s="29" t="n">
        <f aca="false">F58-L58-O58</f>
        <v>58</v>
      </c>
      <c r="J58" s="29" t="n">
        <f aca="false">G58-M58-P58</f>
        <v>0</v>
      </c>
      <c r="K58" s="29" t="n">
        <v>11</v>
      </c>
      <c r="L58" s="29" t="n">
        <v>2</v>
      </c>
      <c r="M58" s="29"/>
      <c r="N58" s="29" t="n">
        <v>5</v>
      </c>
      <c r="O58" s="29"/>
      <c r="P58" s="29"/>
      <c r="Q58" s="29" t="n">
        <f aca="false">+J58+I58+H58</f>
        <v>369</v>
      </c>
      <c r="R58" s="29" t="n">
        <v>13</v>
      </c>
      <c r="S58" s="29" t="n">
        <v>5</v>
      </c>
      <c r="T58" s="29" t="n">
        <v>387</v>
      </c>
      <c r="U58" s="31" t="n">
        <f aca="false">(R58+S58)/T58*100</f>
        <v>4.65116279069768</v>
      </c>
    </row>
    <row r="59" customFormat="false" ht="12.8" hidden="false" customHeight="false" outlineLevel="0" collapsed="false">
      <c r="A59" s="7" t="n">
        <v>32</v>
      </c>
      <c r="B59" s="7" t="n">
        <v>59</v>
      </c>
      <c r="C59" s="7" t="n">
        <v>59</v>
      </c>
      <c r="D59" s="32" t="s">
        <v>67</v>
      </c>
      <c r="E59" s="32" t="n">
        <v>605</v>
      </c>
      <c r="F59" s="32" t="n">
        <v>658</v>
      </c>
      <c r="G59" s="32" t="n">
        <v>181</v>
      </c>
      <c r="H59" s="32" t="n">
        <f aca="false">E59-K59-N59</f>
        <v>539</v>
      </c>
      <c r="I59" s="32" t="n">
        <f aca="false">F59-L59-O59</f>
        <v>597</v>
      </c>
      <c r="J59" s="32" t="n">
        <f aca="false">G59-M59-P59</f>
        <v>159</v>
      </c>
      <c r="K59" s="32" t="n">
        <v>36</v>
      </c>
      <c r="L59" s="32" t="n">
        <v>54</v>
      </c>
      <c r="M59" s="32" t="n">
        <v>15</v>
      </c>
      <c r="N59" s="32" t="n">
        <v>30</v>
      </c>
      <c r="O59" s="32" t="n">
        <v>7</v>
      </c>
      <c r="P59" s="32" t="n">
        <v>7</v>
      </c>
      <c r="Q59" s="32" t="n">
        <f aca="false">+J59+I59+H59</f>
        <v>1295</v>
      </c>
      <c r="R59" s="32" t="n">
        <v>105</v>
      </c>
      <c r="S59" s="32" t="n">
        <v>44</v>
      </c>
      <c r="T59" s="32" t="n">
        <v>1444</v>
      </c>
      <c r="U59" s="34" t="n">
        <f aca="false">(R59+S59)/T59*100</f>
        <v>10.3185595567867</v>
      </c>
    </row>
    <row r="60" customFormat="false" ht="12.8" hidden="false" customHeight="false" outlineLevel="0" collapsed="false">
      <c r="A60" s="5" t="n">
        <v>32</v>
      </c>
      <c r="B60" s="5" t="n">
        <v>60</v>
      </c>
      <c r="C60" s="10" t="n">
        <v>60</v>
      </c>
      <c r="D60" s="29" t="s">
        <v>65</v>
      </c>
      <c r="E60" s="29" t="n">
        <v>734</v>
      </c>
      <c r="F60" s="29" t="n">
        <v>663</v>
      </c>
      <c r="G60" s="29"/>
      <c r="H60" s="29" t="n">
        <f aca="false">E60-K60-N60</f>
        <v>681</v>
      </c>
      <c r="I60" s="29" t="n">
        <f aca="false">F60-L60-O60</f>
        <v>645</v>
      </c>
      <c r="J60" s="29" t="n">
        <f aca="false">G60-M60-P60</f>
        <v>0</v>
      </c>
      <c r="K60" s="29" t="n">
        <v>32</v>
      </c>
      <c r="L60" s="29" t="n">
        <v>1</v>
      </c>
      <c r="M60" s="29"/>
      <c r="N60" s="29" t="n">
        <v>21</v>
      </c>
      <c r="O60" s="29" t="n">
        <v>17</v>
      </c>
      <c r="P60" s="29"/>
      <c r="Q60" s="29" t="n">
        <f aca="false">+J60+I60+H60</f>
        <v>1326</v>
      </c>
      <c r="R60" s="29" t="n">
        <v>33</v>
      </c>
      <c r="S60" s="29" t="n">
        <v>38</v>
      </c>
      <c r="T60" s="29" t="n">
        <v>1397</v>
      </c>
      <c r="U60" s="31" t="n">
        <f aca="false">(R60+S60)/T60*100</f>
        <v>5.0823192555476</v>
      </c>
    </row>
    <row r="61" customFormat="false" ht="12.8" hidden="false" customHeight="false" outlineLevel="0" collapsed="false">
      <c r="A61" s="7" t="n">
        <v>28</v>
      </c>
      <c r="B61" s="7" t="n">
        <v>14</v>
      </c>
      <c r="C61" s="7" t="n">
        <v>61</v>
      </c>
      <c r="D61" s="32" t="s">
        <v>79</v>
      </c>
      <c r="E61" s="32" t="n">
        <v>251</v>
      </c>
      <c r="F61" s="32" t="n">
        <v>139</v>
      </c>
      <c r="G61" s="32" t="n">
        <v>85</v>
      </c>
      <c r="H61" s="32" t="n">
        <f aca="false">E61-K61-N61</f>
        <v>223</v>
      </c>
      <c r="I61" s="32" t="n">
        <f aca="false">F61-L61-O61</f>
        <v>128</v>
      </c>
      <c r="J61" s="32" t="n">
        <f aca="false">G61-M61-P61</f>
        <v>85</v>
      </c>
      <c r="K61" s="32" t="n">
        <v>13</v>
      </c>
      <c r="L61" s="32" t="n">
        <v>5</v>
      </c>
      <c r="M61" s="32"/>
      <c r="N61" s="32" t="n">
        <v>15</v>
      </c>
      <c r="O61" s="32" t="n">
        <v>6</v>
      </c>
      <c r="P61" s="32"/>
      <c r="Q61" s="32" t="n">
        <f aca="false">+J61+I61+H61</f>
        <v>436</v>
      </c>
      <c r="R61" s="32" t="n">
        <v>18</v>
      </c>
      <c r="S61" s="32" t="n">
        <v>21</v>
      </c>
      <c r="T61" s="32" t="n">
        <v>475</v>
      </c>
      <c r="U61" s="34" t="n">
        <f aca="false">(R61+S61)/T61*100</f>
        <v>8.21052631578947</v>
      </c>
    </row>
    <row r="62" customFormat="false" ht="12.8" hidden="false" customHeight="false" outlineLevel="0" collapsed="false">
      <c r="A62" s="5" t="n">
        <v>32</v>
      </c>
      <c r="B62" s="5" t="n">
        <v>59</v>
      </c>
      <c r="C62" s="5" t="n">
        <v>62</v>
      </c>
      <c r="D62" s="29" t="s">
        <v>68</v>
      </c>
      <c r="E62" s="29" t="n">
        <v>468</v>
      </c>
      <c r="F62" s="29" t="n">
        <v>191</v>
      </c>
      <c r="G62" s="29" t="n">
        <v>95</v>
      </c>
      <c r="H62" s="29" t="n">
        <f aca="false">E62-K62-N62</f>
        <v>457</v>
      </c>
      <c r="I62" s="29" t="n">
        <f aca="false">F62-L62-O62</f>
        <v>184</v>
      </c>
      <c r="J62" s="29" t="n">
        <f aca="false">G62-M62-P62</f>
        <v>80</v>
      </c>
      <c r="K62" s="29" t="n">
        <v>5</v>
      </c>
      <c r="L62" s="29" t="n">
        <v>1</v>
      </c>
      <c r="M62" s="29" t="n">
        <v>11</v>
      </c>
      <c r="N62" s="29" t="n">
        <v>6</v>
      </c>
      <c r="O62" s="29" t="n">
        <v>6</v>
      </c>
      <c r="P62" s="29" t="n">
        <v>4</v>
      </c>
      <c r="Q62" s="29" t="n">
        <f aca="false">+J62+I62+H62</f>
        <v>721</v>
      </c>
      <c r="R62" s="29" t="n">
        <v>17</v>
      </c>
      <c r="S62" s="29" t="n">
        <v>16</v>
      </c>
      <c r="T62" s="29" t="n">
        <v>754</v>
      </c>
      <c r="U62" s="31" t="n">
        <f aca="false">(R62+S62)/T62*100</f>
        <v>4.37665782493369</v>
      </c>
    </row>
    <row r="63" customFormat="false" ht="12.8" hidden="false" customHeight="false" outlineLevel="0" collapsed="false">
      <c r="A63" s="7" t="n">
        <v>84</v>
      </c>
      <c r="B63" s="7" t="n">
        <v>63</v>
      </c>
      <c r="C63" s="9" t="n">
        <v>63</v>
      </c>
      <c r="D63" s="32" t="s">
        <v>27</v>
      </c>
      <c r="E63" s="32" t="n">
        <v>485</v>
      </c>
      <c r="F63" s="32" t="n">
        <v>564</v>
      </c>
      <c r="G63" s="32"/>
      <c r="H63" s="32" t="n">
        <f aca="false">E63-K63-N63</f>
        <v>475</v>
      </c>
      <c r="I63" s="32" t="n">
        <f aca="false">F63-L63-O63</f>
        <v>543</v>
      </c>
      <c r="J63" s="32" t="n">
        <f aca="false">G63-M63-P63</f>
        <v>0</v>
      </c>
      <c r="K63" s="32" t="n">
        <v>9</v>
      </c>
      <c r="L63" s="32" t="n">
        <v>16</v>
      </c>
      <c r="M63" s="32"/>
      <c r="N63" s="32" t="n">
        <v>1</v>
      </c>
      <c r="O63" s="32" t="n">
        <v>5</v>
      </c>
      <c r="P63" s="32"/>
      <c r="Q63" s="32" t="n">
        <f aca="false">+J63+I63+H63</f>
        <v>1018</v>
      </c>
      <c r="R63" s="32" t="n">
        <v>25</v>
      </c>
      <c r="S63" s="32" t="n">
        <v>6</v>
      </c>
      <c r="T63" s="32" t="n">
        <v>1049</v>
      </c>
      <c r="U63" s="34" t="n">
        <f aca="false">(R63+S63)/T63*100</f>
        <v>2.95519542421354</v>
      </c>
    </row>
    <row r="64" customFormat="false" ht="12.8" hidden="false" customHeight="false" outlineLevel="0" collapsed="false">
      <c r="A64" s="5" t="n">
        <v>75</v>
      </c>
      <c r="B64" s="5" t="n">
        <v>33</v>
      </c>
      <c r="C64" s="5" t="n">
        <v>64</v>
      </c>
      <c r="D64" s="29" t="s">
        <v>86</v>
      </c>
      <c r="E64" s="29" t="n">
        <v>573</v>
      </c>
      <c r="F64" s="29" t="n">
        <v>141</v>
      </c>
      <c r="G64" s="29" t="n">
        <v>118</v>
      </c>
      <c r="H64" s="29" t="n">
        <f aca="false">E64-K64-N64</f>
        <v>479</v>
      </c>
      <c r="I64" s="29" t="n">
        <f aca="false">F64-L64-O64</f>
        <v>122</v>
      </c>
      <c r="J64" s="29" t="n">
        <f aca="false">G64-M64-P64</f>
        <v>104</v>
      </c>
      <c r="K64" s="29" t="n">
        <v>71</v>
      </c>
      <c r="L64" s="29" t="n">
        <v>10</v>
      </c>
      <c r="M64" s="29" t="n">
        <v>10</v>
      </c>
      <c r="N64" s="29" t="n">
        <v>23</v>
      </c>
      <c r="O64" s="29" t="n">
        <v>9</v>
      </c>
      <c r="P64" s="29" t="n">
        <v>4</v>
      </c>
      <c r="Q64" s="29" t="n">
        <f aca="false">+J64+I64+H64</f>
        <v>705</v>
      </c>
      <c r="R64" s="29" t="n">
        <v>91</v>
      </c>
      <c r="S64" s="29" t="n">
        <v>36</v>
      </c>
      <c r="T64" s="29" t="n">
        <v>832</v>
      </c>
      <c r="U64" s="31" t="n">
        <f aca="false">(R64+S64)/T64*100</f>
        <v>15.2644230769231</v>
      </c>
    </row>
    <row r="65" customFormat="false" ht="12.8" hidden="false" customHeight="false" outlineLevel="0" collapsed="false">
      <c r="A65" s="7" t="n">
        <v>76</v>
      </c>
      <c r="B65" s="7" t="n">
        <v>31</v>
      </c>
      <c r="C65" s="7" t="n">
        <v>65</v>
      </c>
      <c r="D65" s="32" t="s">
        <v>103</v>
      </c>
      <c r="E65" s="32" t="n">
        <v>258</v>
      </c>
      <c r="F65" s="32" t="n">
        <v>125</v>
      </c>
      <c r="G65" s="32" t="n">
        <v>83</v>
      </c>
      <c r="H65" s="32" t="n">
        <f aca="false">E65-K65-N65</f>
        <v>255</v>
      </c>
      <c r="I65" s="32" t="n">
        <f aca="false">F65-L65-O65</f>
        <v>121</v>
      </c>
      <c r="J65" s="32" t="n">
        <f aca="false">G65-M65-P65</f>
        <v>81</v>
      </c>
      <c r="K65" s="32"/>
      <c r="L65" s="32" t="n">
        <v>2</v>
      </c>
      <c r="M65" s="32" t="n">
        <v>2</v>
      </c>
      <c r="N65" s="32" t="n">
        <v>3</v>
      </c>
      <c r="O65" s="32" t="n">
        <v>2</v>
      </c>
      <c r="P65" s="32"/>
      <c r="Q65" s="32" t="n">
        <f aca="false">+J65+I65+H65</f>
        <v>457</v>
      </c>
      <c r="R65" s="32" t="n">
        <v>4</v>
      </c>
      <c r="S65" s="32" t="n">
        <v>5</v>
      </c>
      <c r="T65" s="32" t="n">
        <v>466</v>
      </c>
      <c r="U65" s="34" t="n">
        <f aca="false">(R65+S65)/T65*100</f>
        <v>1.931330472103</v>
      </c>
    </row>
    <row r="66" customFormat="false" ht="12.8" hidden="false" customHeight="false" outlineLevel="0" collapsed="false">
      <c r="A66" s="5" t="n">
        <v>76</v>
      </c>
      <c r="B66" s="5" t="n">
        <v>34</v>
      </c>
      <c r="C66" s="5" t="n">
        <v>66</v>
      </c>
      <c r="D66" s="29" t="s">
        <v>98</v>
      </c>
      <c r="E66" s="29" t="n">
        <v>371</v>
      </c>
      <c r="F66" s="29" t="n">
        <v>114</v>
      </c>
      <c r="G66" s="29" t="n">
        <v>60</v>
      </c>
      <c r="H66" s="29" t="n">
        <f aca="false">E66-K66-N66</f>
        <v>348</v>
      </c>
      <c r="I66" s="29" t="n">
        <f aca="false">F66-L66-O66</f>
        <v>108</v>
      </c>
      <c r="J66" s="29" t="n">
        <f aca="false">G66-M66-P66</f>
        <v>57</v>
      </c>
      <c r="K66" s="29" t="n">
        <v>7</v>
      </c>
      <c r="L66" s="29" t="n">
        <v>3</v>
      </c>
      <c r="M66" s="29" t="n">
        <v>1</v>
      </c>
      <c r="N66" s="29" t="n">
        <v>16</v>
      </c>
      <c r="O66" s="29" t="n">
        <v>3</v>
      </c>
      <c r="P66" s="29" t="n">
        <v>2</v>
      </c>
      <c r="Q66" s="29" t="n">
        <f aca="false">+J66+I66+H66</f>
        <v>513</v>
      </c>
      <c r="R66" s="29" t="n">
        <v>11</v>
      </c>
      <c r="S66" s="29" t="n">
        <v>21</v>
      </c>
      <c r="T66" s="29" t="n">
        <v>545</v>
      </c>
      <c r="U66" s="31" t="n">
        <f aca="false">(R66+S66)/T66*100</f>
        <v>5.87155963302752</v>
      </c>
    </row>
    <row r="67" customFormat="false" ht="12.8" hidden="false" customHeight="false" outlineLevel="0" collapsed="false">
      <c r="A67" s="7" t="n">
        <v>44</v>
      </c>
      <c r="B67" s="7" t="n">
        <v>67</v>
      </c>
      <c r="C67" s="7" t="n">
        <v>67</v>
      </c>
      <c r="D67" s="32" t="s">
        <v>62</v>
      </c>
      <c r="E67" s="32" t="n">
        <v>1250</v>
      </c>
      <c r="F67" s="32" t="n">
        <v>1085</v>
      </c>
      <c r="G67" s="32" t="n">
        <v>153</v>
      </c>
      <c r="H67" s="32" t="n">
        <f aca="false">E67-K67-N67</f>
        <v>1120</v>
      </c>
      <c r="I67" s="32" t="n">
        <f aca="false">F67-L67-O67</f>
        <v>979</v>
      </c>
      <c r="J67" s="32" t="n">
        <f aca="false">G67-M67-P67</f>
        <v>142</v>
      </c>
      <c r="K67" s="32" t="n">
        <v>102</v>
      </c>
      <c r="L67" s="32" t="n">
        <v>86</v>
      </c>
      <c r="M67" s="32" t="n">
        <v>10</v>
      </c>
      <c r="N67" s="32" t="n">
        <v>28</v>
      </c>
      <c r="O67" s="32" t="n">
        <v>20</v>
      </c>
      <c r="P67" s="32" t="n">
        <v>1</v>
      </c>
      <c r="Q67" s="32" t="n">
        <f aca="false">+J67+I67+H67</f>
        <v>2241</v>
      </c>
      <c r="R67" s="32" t="n">
        <v>198</v>
      </c>
      <c r="S67" s="32" t="n">
        <v>49</v>
      </c>
      <c r="T67" s="32" t="n">
        <v>2488</v>
      </c>
      <c r="U67" s="34" t="n">
        <f aca="false">(R67+S67)/T67*100</f>
        <v>9.92765273311897</v>
      </c>
    </row>
    <row r="68" customFormat="false" ht="12.8" hidden="false" customHeight="false" outlineLevel="0" collapsed="false">
      <c r="A68" s="5" t="n">
        <v>44</v>
      </c>
      <c r="B68" s="5" t="n">
        <v>68</v>
      </c>
      <c r="C68" s="10" t="n">
        <v>68</v>
      </c>
      <c r="D68" s="29" t="s">
        <v>63</v>
      </c>
      <c r="E68" s="29" t="n">
        <v>705</v>
      </c>
      <c r="F68" s="29" t="n">
        <v>535</v>
      </c>
      <c r="G68" s="29"/>
      <c r="H68" s="29" t="n">
        <f aca="false">E68-K68-N68</f>
        <v>674</v>
      </c>
      <c r="I68" s="29" t="n">
        <f aca="false">F68-L68-O68</f>
        <v>521</v>
      </c>
      <c r="J68" s="29" t="n">
        <f aca="false">G68-M68-P68</f>
        <v>0</v>
      </c>
      <c r="K68" s="29" t="n">
        <v>25</v>
      </c>
      <c r="L68" s="29" t="n">
        <v>12</v>
      </c>
      <c r="M68" s="29"/>
      <c r="N68" s="29" t="n">
        <v>6</v>
      </c>
      <c r="O68" s="29" t="n">
        <v>2</v>
      </c>
      <c r="P68" s="29"/>
      <c r="Q68" s="29" t="n">
        <f aca="false">+J68+I68+H68</f>
        <v>1195</v>
      </c>
      <c r="R68" s="29" t="n">
        <v>37</v>
      </c>
      <c r="S68" s="29" t="n">
        <v>8</v>
      </c>
      <c r="T68" s="29" t="n">
        <v>1240</v>
      </c>
      <c r="U68" s="31" t="n">
        <f aca="false">(R68+S68)/T68*100</f>
        <v>3.62903225806452</v>
      </c>
    </row>
    <row r="69" customFormat="false" ht="12.8" hidden="false" customHeight="false" outlineLevel="0" collapsed="false">
      <c r="A69" s="7" t="n">
        <v>84</v>
      </c>
      <c r="B69" s="7" t="n">
        <v>69</v>
      </c>
      <c r="C69" s="7" t="n">
        <v>69</v>
      </c>
      <c r="D69" s="32" t="s">
        <v>35</v>
      </c>
      <c r="E69" s="32" t="n">
        <v>1221</v>
      </c>
      <c r="F69" s="32" t="n">
        <v>495</v>
      </c>
      <c r="G69" s="32" t="n">
        <v>173</v>
      </c>
      <c r="H69" s="32" t="n">
        <f aca="false">E69-K69-N69</f>
        <v>1007</v>
      </c>
      <c r="I69" s="32" t="n">
        <f aca="false">F69-L69-O69</f>
        <v>433</v>
      </c>
      <c r="J69" s="32" t="n">
        <f aca="false">G69-M69-P69</f>
        <v>152</v>
      </c>
      <c r="K69" s="32" t="n">
        <v>108</v>
      </c>
      <c r="L69" s="32" t="n">
        <v>27</v>
      </c>
      <c r="M69" s="32" t="n">
        <v>7</v>
      </c>
      <c r="N69" s="32" t="n">
        <v>106</v>
      </c>
      <c r="O69" s="32" t="n">
        <v>35</v>
      </c>
      <c r="P69" s="32" t="n">
        <v>14</v>
      </c>
      <c r="Q69" s="32" t="n">
        <f aca="false">+J69+I69+H69</f>
        <v>1592</v>
      </c>
      <c r="R69" s="32" t="n">
        <v>142</v>
      </c>
      <c r="S69" s="32" t="n">
        <v>155</v>
      </c>
      <c r="T69" s="32" t="n">
        <v>1889</v>
      </c>
      <c r="U69" s="34" t="n">
        <f aca="false">(R69+S69)/T69*100</f>
        <v>15.7226045526734</v>
      </c>
    </row>
    <row r="70" customFormat="false" ht="12.8" hidden="false" customHeight="false" outlineLevel="0" collapsed="false">
      <c r="A70" s="5" t="n">
        <v>27</v>
      </c>
      <c r="B70" s="5" t="n">
        <v>25</v>
      </c>
      <c r="C70" s="10" t="n">
        <v>70</v>
      </c>
      <c r="D70" s="29" t="s">
        <v>37</v>
      </c>
      <c r="E70" s="29" t="n">
        <v>256</v>
      </c>
      <c r="F70" s="29" t="n">
        <v>90</v>
      </c>
      <c r="G70" s="29"/>
      <c r="H70" s="29" t="n">
        <f aca="false">E70-K70-N70</f>
        <v>249</v>
      </c>
      <c r="I70" s="29" t="n">
        <f aca="false">F70-L70-O70</f>
        <v>90</v>
      </c>
      <c r="J70" s="29" t="n">
        <f aca="false">G70-M70-P70</f>
        <v>0</v>
      </c>
      <c r="K70" s="29" t="n">
        <v>3</v>
      </c>
      <c r="L70" s="29"/>
      <c r="M70" s="29"/>
      <c r="N70" s="29" t="n">
        <v>4</v>
      </c>
      <c r="O70" s="29"/>
      <c r="P70" s="29"/>
      <c r="Q70" s="29" t="n">
        <f aca="false">+J70+I70+H70</f>
        <v>339</v>
      </c>
      <c r="R70" s="29" t="n">
        <v>3</v>
      </c>
      <c r="S70" s="29" t="n">
        <v>4</v>
      </c>
      <c r="T70" s="29" t="n">
        <v>346</v>
      </c>
      <c r="U70" s="31" t="n">
        <f aca="false">(R70+S70)/T70*100</f>
        <v>2.02312138728324</v>
      </c>
    </row>
    <row r="71" customFormat="false" ht="12.8" hidden="false" customHeight="false" outlineLevel="0" collapsed="false">
      <c r="A71" s="7" t="n">
        <v>27</v>
      </c>
      <c r="B71" s="7" t="n">
        <v>71</v>
      </c>
      <c r="C71" s="7" t="n">
        <v>71</v>
      </c>
      <c r="D71" s="32" t="s">
        <v>42</v>
      </c>
      <c r="E71" s="32" t="n">
        <v>490</v>
      </c>
      <c r="F71" s="32" t="n">
        <v>322</v>
      </c>
      <c r="G71" s="32" t="n">
        <v>159</v>
      </c>
      <c r="H71" s="32" t="n">
        <f aca="false">E71-K71-N71</f>
        <v>453</v>
      </c>
      <c r="I71" s="32" t="n">
        <f aca="false">F71-L71-O71</f>
        <v>320</v>
      </c>
      <c r="J71" s="32" t="n">
        <f aca="false">G71-M71-P71</f>
        <v>146</v>
      </c>
      <c r="K71" s="32" t="n">
        <v>17</v>
      </c>
      <c r="L71" s="32" t="n">
        <v>2</v>
      </c>
      <c r="M71" s="32" t="n">
        <v>4</v>
      </c>
      <c r="N71" s="32" t="n">
        <v>20</v>
      </c>
      <c r="O71" s="32"/>
      <c r="P71" s="32" t="n">
        <v>9</v>
      </c>
      <c r="Q71" s="32" t="n">
        <f aca="false">+J71+I71+H71</f>
        <v>919</v>
      </c>
      <c r="R71" s="32" t="n">
        <v>23</v>
      </c>
      <c r="S71" s="32" t="n">
        <v>29</v>
      </c>
      <c r="T71" s="32" t="n">
        <v>971</v>
      </c>
      <c r="U71" s="34" t="n">
        <f aca="false">(R71+S71)/T71*100</f>
        <v>5.35530381050463</v>
      </c>
    </row>
    <row r="72" customFormat="false" ht="12.8" hidden="false" customHeight="false" outlineLevel="0" collapsed="false">
      <c r="A72" s="5" t="n">
        <v>52</v>
      </c>
      <c r="B72" s="5" t="n">
        <v>49</v>
      </c>
      <c r="C72" s="5" t="n">
        <v>72</v>
      </c>
      <c r="D72" s="29" t="s">
        <v>110</v>
      </c>
      <c r="E72" s="29" t="n">
        <v>436</v>
      </c>
      <c r="F72" s="29" t="n">
        <v>424</v>
      </c>
      <c r="G72" s="29" t="n">
        <v>182</v>
      </c>
      <c r="H72" s="29" t="n">
        <f aca="false">E72-K72-N72</f>
        <v>398</v>
      </c>
      <c r="I72" s="29" t="n">
        <f aca="false">F72-L72-O72</f>
        <v>385</v>
      </c>
      <c r="J72" s="29" t="n">
        <f aca="false">G72-M72-P72</f>
        <v>149</v>
      </c>
      <c r="K72" s="29" t="n">
        <v>11</v>
      </c>
      <c r="L72" s="29" t="n">
        <v>7</v>
      </c>
      <c r="M72" s="29" t="n">
        <v>12</v>
      </c>
      <c r="N72" s="29" t="n">
        <v>27</v>
      </c>
      <c r="O72" s="29" t="n">
        <v>32</v>
      </c>
      <c r="P72" s="29" t="n">
        <v>21</v>
      </c>
      <c r="Q72" s="29" t="n">
        <f aca="false">+J72+I72+H72</f>
        <v>932</v>
      </c>
      <c r="R72" s="29" t="n">
        <v>30</v>
      </c>
      <c r="S72" s="29" t="n">
        <v>80</v>
      </c>
      <c r="T72" s="29" t="n">
        <v>1042</v>
      </c>
      <c r="U72" s="31" t="n">
        <f aca="false">(R72+S72)/T72*100</f>
        <v>10.5566218809981</v>
      </c>
    </row>
    <row r="73" customFormat="false" ht="12.8" hidden="false" customHeight="false" outlineLevel="0" collapsed="false">
      <c r="A73" s="7" t="n">
        <v>84</v>
      </c>
      <c r="B73" s="7" t="n">
        <v>38</v>
      </c>
      <c r="C73" s="7" t="n">
        <v>73</v>
      </c>
      <c r="D73" s="32" t="s">
        <v>31</v>
      </c>
      <c r="E73" s="32" t="n">
        <v>306</v>
      </c>
      <c r="F73" s="32" t="n">
        <v>385</v>
      </c>
      <c r="G73" s="32" t="n">
        <v>98</v>
      </c>
      <c r="H73" s="32" t="n">
        <f aca="false">E73-K73-N73</f>
        <v>288</v>
      </c>
      <c r="I73" s="32" t="n">
        <f aca="false">F73-L73-O73</f>
        <v>372</v>
      </c>
      <c r="J73" s="32" t="n">
        <f aca="false">G73-M73-P73</f>
        <v>97</v>
      </c>
      <c r="K73" s="32" t="n">
        <v>4</v>
      </c>
      <c r="L73" s="32" t="n">
        <v>7</v>
      </c>
      <c r="M73" s="32" t="n">
        <v>1</v>
      </c>
      <c r="N73" s="32" t="n">
        <v>14</v>
      </c>
      <c r="O73" s="32" t="n">
        <v>6</v>
      </c>
      <c r="P73" s="32"/>
      <c r="Q73" s="32" t="n">
        <f aca="false">+J73+I73+H73</f>
        <v>757</v>
      </c>
      <c r="R73" s="32" t="n">
        <v>12</v>
      </c>
      <c r="S73" s="32" t="n">
        <v>20</v>
      </c>
      <c r="T73" s="32" t="n">
        <v>789</v>
      </c>
      <c r="U73" s="34" t="n">
        <f aca="false">(R73+S73)/T73*100</f>
        <v>4.05576679340938</v>
      </c>
    </row>
    <row r="74" customFormat="false" ht="12.8" hidden="false" customHeight="false" outlineLevel="0" collapsed="false">
      <c r="A74" s="5" t="n">
        <v>84</v>
      </c>
      <c r="B74" s="5" t="n">
        <v>38</v>
      </c>
      <c r="C74" s="10" t="n">
        <v>74</v>
      </c>
      <c r="D74" s="29" t="s">
        <v>29</v>
      </c>
      <c r="E74" s="29" t="n">
        <v>515</v>
      </c>
      <c r="F74" s="29" t="n">
        <v>576</v>
      </c>
      <c r="G74" s="29"/>
      <c r="H74" s="29" t="n">
        <f aca="false">E74-K74-N74</f>
        <v>438</v>
      </c>
      <c r="I74" s="29" t="n">
        <f aca="false">F74-L74-O74</f>
        <v>500</v>
      </c>
      <c r="J74" s="29" t="n">
        <f aca="false">G74-M74-P74</f>
        <v>0</v>
      </c>
      <c r="K74" s="29" t="n">
        <v>37</v>
      </c>
      <c r="L74" s="29" t="n">
        <v>31</v>
      </c>
      <c r="M74" s="29"/>
      <c r="N74" s="29" t="n">
        <v>40</v>
      </c>
      <c r="O74" s="29" t="n">
        <v>45</v>
      </c>
      <c r="P74" s="29"/>
      <c r="Q74" s="29" t="n">
        <f aca="false">+J74+I74+H74</f>
        <v>938</v>
      </c>
      <c r="R74" s="29" t="n">
        <v>68</v>
      </c>
      <c r="S74" s="29" t="n">
        <v>85</v>
      </c>
      <c r="T74" s="29" t="n">
        <v>1091</v>
      </c>
      <c r="U74" s="31" t="n">
        <f aca="false">(R74+S74)/T74*100</f>
        <v>14.0238313473877</v>
      </c>
    </row>
    <row r="75" customFormat="false" ht="12.8" hidden="false" customHeight="false" outlineLevel="0" collapsed="false">
      <c r="A75" s="7" t="n">
        <v>11</v>
      </c>
      <c r="B75" s="7" t="n">
        <v>75</v>
      </c>
      <c r="C75" s="9" t="n">
        <v>75</v>
      </c>
      <c r="D75" s="32" t="s">
        <v>76</v>
      </c>
      <c r="E75" s="32" t="n">
        <v>752</v>
      </c>
      <c r="F75" s="32" t="n">
        <v>1419</v>
      </c>
      <c r="G75" s="32"/>
      <c r="H75" s="32" t="n">
        <f aca="false">E75-K75-N75</f>
        <v>600</v>
      </c>
      <c r="I75" s="32" t="n">
        <f aca="false">F75-L75-O75</f>
        <v>1195</v>
      </c>
      <c r="J75" s="32" t="n">
        <f aca="false">G75-M75-P75</f>
        <v>0</v>
      </c>
      <c r="K75" s="32" t="n">
        <v>93</v>
      </c>
      <c r="L75" s="32" t="n">
        <v>126</v>
      </c>
      <c r="M75" s="32"/>
      <c r="N75" s="32" t="n">
        <v>59</v>
      </c>
      <c r="O75" s="32" t="n">
        <v>98</v>
      </c>
      <c r="P75" s="32"/>
      <c r="Q75" s="32" t="n">
        <f aca="false">+J75+I75+H75</f>
        <v>1795</v>
      </c>
      <c r="R75" s="32" t="n">
        <v>219</v>
      </c>
      <c r="S75" s="32" t="n">
        <v>157</v>
      </c>
      <c r="T75" s="32" t="n">
        <v>2171</v>
      </c>
      <c r="U75" s="34" t="n">
        <f aca="false">(R75+S75)/T75*100</f>
        <v>17.3192077383694</v>
      </c>
    </row>
    <row r="76" customFormat="false" ht="12.8" hidden="false" customHeight="false" outlineLevel="0" collapsed="false">
      <c r="A76" s="5" t="n">
        <v>28</v>
      </c>
      <c r="B76" s="5" t="n">
        <v>76</v>
      </c>
      <c r="C76" s="5" t="n">
        <v>76</v>
      </c>
      <c r="D76" s="29" t="s">
        <v>81</v>
      </c>
      <c r="E76" s="29" t="n">
        <v>1148</v>
      </c>
      <c r="F76" s="29" t="n">
        <v>521</v>
      </c>
      <c r="G76" s="29" t="n">
        <v>45</v>
      </c>
      <c r="H76" s="29" t="n">
        <f aca="false">E76-K76-N76</f>
        <v>999</v>
      </c>
      <c r="I76" s="29" t="n">
        <f aca="false">F76-L76-O76</f>
        <v>467</v>
      </c>
      <c r="J76" s="29" t="n">
        <f aca="false">G76-M76-P76</f>
        <v>40</v>
      </c>
      <c r="K76" s="29" t="n">
        <v>73</v>
      </c>
      <c r="L76" s="29" t="n">
        <v>37</v>
      </c>
      <c r="M76" s="29" t="n">
        <v>5</v>
      </c>
      <c r="N76" s="29" t="n">
        <v>76</v>
      </c>
      <c r="O76" s="29" t="n">
        <v>17</v>
      </c>
      <c r="P76" s="29"/>
      <c r="Q76" s="29" t="n">
        <f aca="false">+J76+I76+H76</f>
        <v>1506</v>
      </c>
      <c r="R76" s="29" t="n">
        <v>115</v>
      </c>
      <c r="S76" s="29" t="n">
        <v>93</v>
      </c>
      <c r="T76" s="29" t="n">
        <v>1714</v>
      </c>
      <c r="U76" s="31" t="n">
        <f aca="false">(R76+S76)/T76*100</f>
        <v>12.1353558926488</v>
      </c>
    </row>
    <row r="77" customFormat="false" ht="12.8" hidden="false" customHeight="false" outlineLevel="0" collapsed="false">
      <c r="A77" s="7" t="n">
        <v>11</v>
      </c>
      <c r="B77" s="7" t="n">
        <v>77</v>
      </c>
      <c r="C77" s="7" t="n">
        <v>77</v>
      </c>
      <c r="D77" s="32" t="s">
        <v>73</v>
      </c>
      <c r="E77" s="32" t="n">
        <v>743</v>
      </c>
      <c r="F77" s="32" t="n">
        <v>874</v>
      </c>
      <c r="G77" s="32" t="n">
        <v>73</v>
      </c>
      <c r="H77" s="32" t="n">
        <f aca="false">E77-K77-N77</f>
        <v>669</v>
      </c>
      <c r="I77" s="32" t="n">
        <f aca="false">F77-L77-O77</f>
        <v>701</v>
      </c>
      <c r="J77" s="32" t="n">
        <f aca="false">G77-M77-P77</f>
        <v>68</v>
      </c>
      <c r="K77" s="32" t="n">
        <v>51</v>
      </c>
      <c r="L77" s="32" t="n">
        <v>143</v>
      </c>
      <c r="M77" s="32" t="n">
        <v>4</v>
      </c>
      <c r="N77" s="32" t="n">
        <v>23</v>
      </c>
      <c r="O77" s="32" t="n">
        <v>30</v>
      </c>
      <c r="P77" s="32" t="n">
        <v>1</v>
      </c>
      <c r="Q77" s="32" t="n">
        <f aca="false">+J77+I77+H77</f>
        <v>1438</v>
      </c>
      <c r="R77" s="32" t="n">
        <v>198</v>
      </c>
      <c r="S77" s="32" t="n">
        <v>54</v>
      </c>
      <c r="T77" s="32" t="n">
        <v>1690</v>
      </c>
      <c r="U77" s="34" t="n">
        <f aca="false">(R77+S77)/T77*100</f>
        <v>14.9112426035503</v>
      </c>
    </row>
    <row r="78" customFormat="false" ht="12.8" hidden="false" customHeight="false" outlineLevel="0" collapsed="false">
      <c r="A78" s="5" t="n">
        <v>11</v>
      </c>
      <c r="B78" s="5" t="n">
        <v>78</v>
      </c>
      <c r="C78" s="5" t="n">
        <v>78</v>
      </c>
      <c r="D78" s="29" t="s">
        <v>75</v>
      </c>
      <c r="E78" s="29" t="n">
        <v>625</v>
      </c>
      <c r="F78" s="29" t="n">
        <v>1140</v>
      </c>
      <c r="G78" s="29" t="n">
        <v>206</v>
      </c>
      <c r="H78" s="29" t="n">
        <f aca="false">E78-K78-N78</f>
        <v>568</v>
      </c>
      <c r="I78" s="29" t="n">
        <f aca="false">F78-L78-O78</f>
        <v>895</v>
      </c>
      <c r="J78" s="29" t="n">
        <f aca="false">G78-M78-P78</f>
        <v>176</v>
      </c>
      <c r="K78" s="29" t="n">
        <v>35</v>
      </c>
      <c r="L78" s="29" t="n">
        <v>215</v>
      </c>
      <c r="M78" s="29" t="n">
        <v>18</v>
      </c>
      <c r="N78" s="29" t="n">
        <v>22</v>
      </c>
      <c r="O78" s="29" t="n">
        <v>30</v>
      </c>
      <c r="P78" s="29" t="n">
        <v>12</v>
      </c>
      <c r="Q78" s="29" t="n">
        <f aca="false">+J78+I78+H78</f>
        <v>1639</v>
      </c>
      <c r="R78" s="29" t="n">
        <v>268</v>
      </c>
      <c r="S78" s="29" t="n">
        <v>64</v>
      </c>
      <c r="T78" s="29" t="n">
        <v>1971</v>
      </c>
      <c r="U78" s="31" t="n">
        <f aca="false">(R78+S78)/T78*100</f>
        <v>16.8442415017758</v>
      </c>
    </row>
    <row r="79" customFormat="false" ht="12.8" hidden="false" customHeight="false" outlineLevel="0" collapsed="false">
      <c r="A79" s="7" t="n">
        <v>75</v>
      </c>
      <c r="B79" s="7" t="n">
        <v>86</v>
      </c>
      <c r="C79" s="7" t="n">
        <v>79</v>
      </c>
      <c r="D79" s="32" t="s">
        <v>92</v>
      </c>
      <c r="E79" s="32" t="n">
        <v>261</v>
      </c>
      <c r="F79" s="32" t="n">
        <v>180</v>
      </c>
      <c r="G79" s="32" t="n">
        <v>92</v>
      </c>
      <c r="H79" s="32" t="n">
        <f aca="false">E79-K79-N79</f>
        <v>246</v>
      </c>
      <c r="I79" s="32" t="n">
        <f aca="false">F79-L79-O79</f>
        <v>178</v>
      </c>
      <c r="J79" s="32" t="n">
        <f aca="false">G79-M79-P79</f>
        <v>89</v>
      </c>
      <c r="K79" s="32" t="n">
        <v>8</v>
      </c>
      <c r="L79" s="32"/>
      <c r="M79" s="32"/>
      <c r="N79" s="32" t="n">
        <v>7</v>
      </c>
      <c r="O79" s="32" t="n">
        <v>2</v>
      </c>
      <c r="P79" s="32" t="n">
        <v>3</v>
      </c>
      <c r="Q79" s="32" t="n">
        <f aca="false">+J79+I79+H79</f>
        <v>513</v>
      </c>
      <c r="R79" s="32" t="n">
        <v>8</v>
      </c>
      <c r="S79" s="32" t="n">
        <v>12</v>
      </c>
      <c r="T79" s="32" t="n">
        <v>533</v>
      </c>
      <c r="U79" s="34" t="n">
        <f aca="false">(R79+S79)/T79*100</f>
        <v>3.75234521575985</v>
      </c>
    </row>
    <row r="80" customFormat="false" ht="12.8" hidden="false" customHeight="false" outlineLevel="0" collapsed="false">
      <c r="A80" s="5" t="n">
        <v>32</v>
      </c>
      <c r="B80" s="5" t="n">
        <v>69</v>
      </c>
      <c r="C80" s="10" t="n">
        <v>80</v>
      </c>
      <c r="D80" s="29" t="s">
        <v>66</v>
      </c>
      <c r="E80" s="29" t="n">
        <v>546</v>
      </c>
      <c r="F80" s="29" t="n">
        <v>535</v>
      </c>
      <c r="G80" s="29"/>
      <c r="H80" s="29" t="n">
        <f aca="false">E80-K80-N80</f>
        <v>483</v>
      </c>
      <c r="I80" s="29" t="n">
        <f aca="false">F80-L80-O80</f>
        <v>515</v>
      </c>
      <c r="J80" s="29" t="n">
        <f aca="false">G80-M80-P80</f>
        <v>0</v>
      </c>
      <c r="K80" s="29" t="n">
        <v>29</v>
      </c>
      <c r="L80" s="29" t="n">
        <v>6</v>
      </c>
      <c r="M80" s="29"/>
      <c r="N80" s="29" t="n">
        <v>34</v>
      </c>
      <c r="O80" s="29" t="n">
        <v>14</v>
      </c>
      <c r="P80" s="29"/>
      <c r="Q80" s="29" t="n">
        <f aca="false">+J80+I80+H80</f>
        <v>998</v>
      </c>
      <c r="R80" s="29" t="n">
        <v>35</v>
      </c>
      <c r="S80" s="29" t="n">
        <v>48</v>
      </c>
      <c r="T80" s="29" t="n">
        <v>1081</v>
      </c>
      <c r="U80" s="31" t="n">
        <f aca="false">(R80+S80)/T80*100</f>
        <v>7.67807585568918</v>
      </c>
    </row>
    <row r="81" customFormat="false" ht="12.8" hidden="false" customHeight="false" outlineLevel="0" collapsed="false">
      <c r="A81" s="7" t="n">
        <v>76</v>
      </c>
      <c r="B81" s="7" t="n">
        <v>31</v>
      </c>
      <c r="C81" s="9" t="n">
        <v>81</v>
      </c>
      <c r="D81" s="32" t="s">
        <v>105</v>
      </c>
      <c r="E81" s="32" t="n">
        <v>329</v>
      </c>
      <c r="F81" s="32" t="n">
        <v>85</v>
      </c>
      <c r="G81" s="32"/>
      <c r="H81" s="32" t="n">
        <f aca="false">E81-K81-N81</f>
        <v>293</v>
      </c>
      <c r="I81" s="32" t="n">
        <f aca="false">F81-L81-O81</f>
        <v>83</v>
      </c>
      <c r="J81" s="32" t="n">
        <f aca="false">G81-M81-P81</f>
        <v>0</v>
      </c>
      <c r="K81" s="32" t="n">
        <v>11</v>
      </c>
      <c r="L81" s="32" t="n">
        <v>1</v>
      </c>
      <c r="M81" s="32"/>
      <c r="N81" s="32" t="n">
        <v>25</v>
      </c>
      <c r="O81" s="32" t="n">
        <v>1</v>
      </c>
      <c r="P81" s="32"/>
      <c r="Q81" s="32" t="n">
        <f aca="false">+J81+I81+H81</f>
        <v>376</v>
      </c>
      <c r="R81" s="32" t="n">
        <v>12</v>
      </c>
      <c r="S81" s="32" t="n">
        <v>26</v>
      </c>
      <c r="T81" s="32" t="n">
        <v>414</v>
      </c>
      <c r="U81" s="34" t="n">
        <f aca="false">(R81+S81)/T81*100</f>
        <v>9.17874396135266</v>
      </c>
    </row>
    <row r="82" customFormat="false" ht="12.8" hidden="false" customHeight="false" outlineLevel="0" collapsed="false">
      <c r="A82" s="5" t="n">
        <v>76</v>
      </c>
      <c r="B82" s="5" t="n">
        <v>31</v>
      </c>
      <c r="C82" s="5" t="n">
        <v>82</v>
      </c>
      <c r="D82" s="29" t="s">
        <v>106</v>
      </c>
      <c r="E82" s="29" t="n">
        <v>263</v>
      </c>
      <c r="F82" s="29" t="n">
        <v>21</v>
      </c>
      <c r="G82" s="29" t="n">
        <v>20</v>
      </c>
      <c r="H82" s="29" t="n">
        <f aca="false">E82-K82-N82</f>
        <v>254</v>
      </c>
      <c r="I82" s="29" t="n">
        <f aca="false">F82-L82-O82</f>
        <v>21</v>
      </c>
      <c r="J82" s="29" t="n">
        <f aca="false">G82-M82-P82</f>
        <v>20</v>
      </c>
      <c r="K82" s="29" t="n">
        <v>9</v>
      </c>
      <c r="L82" s="29"/>
      <c r="M82" s="29"/>
      <c r="N82" s="29"/>
      <c r="O82" s="29"/>
      <c r="P82" s="29"/>
      <c r="Q82" s="29" t="n">
        <f aca="false">+J82+I82+H82</f>
        <v>295</v>
      </c>
      <c r="R82" s="29" t="n">
        <v>9</v>
      </c>
      <c r="S82" s="29"/>
      <c r="T82" s="29" t="n">
        <v>304</v>
      </c>
      <c r="U82" s="31" t="n">
        <f aca="false">(R82+S82)/T82*100</f>
        <v>2.96052631578947</v>
      </c>
    </row>
    <row r="83" customFormat="false" ht="12.8" hidden="false" customHeight="false" outlineLevel="0" collapsed="false">
      <c r="A83" s="7" t="n">
        <v>93</v>
      </c>
      <c r="B83" s="7" t="n">
        <v>6</v>
      </c>
      <c r="C83" s="7" t="n">
        <v>83</v>
      </c>
      <c r="D83" s="32" t="s">
        <v>117</v>
      </c>
      <c r="E83" s="32" t="n">
        <v>433</v>
      </c>
      <c r="F83" s="32" t="n">
        <v>434</v>
      </c>
      <c r="G83" s="32" t="n">
        <v>100</v>
      </c>
      <c r="H83" s="32" t="n">
        <f aca="false">E83-K83-N83</f>
        <v>389</v>
      </c>
      <c r="I83" s="32" t="n">
        <f aca="false">F83-L83-O83</f>
        <v>389</v>
      </c>
      <c r="J83" s="32" t="n">
        <f aca="false">G83-M83-P83</f>
        <v>85</v>
      </c>
      <c r="K83" s="32" t="n">
        <v>24</v>
      </c>
      <c r="L83" s="32" t="n">
        <v>31</v>
      </c>
      <c r="M83" s="32"/>
      <c r="N83" s="32" t="n">
        <v>20</v>
      </c>
      <c r="O83" s="32" t="n">
        <v>14</v>
      </c>
      <c r="P83" s="32" t="n">
        <v>15</v>
      </c>
      <c r="Q83" s="32" t="n">
        <f aca="false">+J83+I83+H83</f>
        <v>863</v>
      </c>
      <c r="R83" s="32" t="n">
        <v>55</v>
      </c>
      <c r="S83" s="32" t="n">
        <v>49</v>
      </c>
      <c r="T83" s="32" t="n">
        <v>967</v>
      </c>
      <c r="U83" s="34" t="n">
        <f aca="false">(R83+S83)/T83*100</f>
        <v>10.7549120992761</v>
      </c>
    </row>
    <row r="84" customFormat="false" ht="12.8" hidden="false" customHeight="false" outlineLevel="0" collapsed="false">
      <c r="A84" s="5" t="n">
        <v>93</v>
      </c>
      <c r="B84" s="5" t="n">
        <v>13</v>
      </c>
      <c r="C84" s="10" t="n">
        <v>84</v>
      </c>
      <c r="D84" s="29" t="s">
        <v>115</v>
      </c>
      <c r="E84" s="29" t="n">
        <v>210</v>
      </c>
      <c r="F84" s="29" t="n">
        <v>322</v>
      </c>
      <c r="G84" s="29"/>
      <c r="H84" s="29" t="n">
        <f aca="false">E84-K84-N84</f>
        <v>173</v>
      </c>
      <c r="I84" s="29" t="n">
        <f aca="false">F84-L84-O84</f>
        <v>298</v>
      </c>
      <c r="J84" s="29" t="n">
        <f aca="false">G84-M84-P84</f>
        <v>0</v>
      </c>
      <c r="K84" s="29" t="n">
        <v>14</v>
      </c>
      <c r="L84" s="29" t="n">
        <v>13</v>
      </c>
      <c r="M84" s="29"/>
      <c r="N84" s="29" t="n">
        <v>23</v>
      </c>
      <c r="O84" s="29" t="n">
        <v>11</v>
      </c>
      <c r="P84" s="29"/>
      <c r="Q84" s="29" t="n">
        <f aca="false">+J84+I84+H84</f>
        <v>471</v>
      </c>
      <c r="R84" s="29" t="n">
        <v>27</v>
      </c>
      <c r="S84" s="29" t="n">
        <v>34</v>
      </c>
      <c r="T84" s="29" t="n">
        <v>532</v>
      </c>
      <c r="U84" s="31" t="n">
        <f aca="false">(R84+S84)/T84*100</f>
        <v>11.4661654135338</v>
      </c>
    </row>
    <row r="85" customFormat="false" ht="12.8" hidden="false" customHeight="false" outlineLevel="0" collapsed="false">
      <c r="A85" s="7" t="n">
        <v>52</v>
      </c>
      <c r="B85" s="7" t="n">
        <v>44</v>
      </c>
      <c r="C85" s="9" t="n">
        <v>85</v>
      </c>
      <c r="D85" s="32" t="s">
        <v>111</v>
      </c>
      <c r="E85" s="32" t="n">
        <v>483</v>
      </c>
      <c r="F85" s="32" t="n">
        <v>424</v>
      </c>
      <c r="G85" s="32"/>
      <c r="H85" s="32" t="n">
        <f aca="false">E85-K85-N85</f>
        <v>445</v>
      </c>
      <c r="I85" s="32" t="n">
        <f aca="false">F85-L85-O85</f>
        <v>360</v>
      </c>
      <c r="J85" s="32" t="n">
        <f aca="false">G85-M85-P85</f>
        <v>0</v>
      </c>
      <c r="K85" s="32" t="n">
        <v>30</v>
      </c>
      <c r="L85" s="32" t="n">
        <v>51</v>
      </c>
      <c r="M85" s="32"/>
      <c r="N85" s="32" t="n">
        <v>8</v>
      </c>
      <c r="O85" s="32" t="n">
        <v>13</v>
      </c>
      <c r="P85" s="32"/>
      <c r="Q85" s="32" t="n">
        <f aca="false">+J85+I85+H85</f>
        <v>805</v>
      </c>
      <c r="R85" s="32" t="n">
        <v>81</v>
      </c>
      <c r="S85" s="32" t="n">
        <v>21</v>
      </c>
      <c r="T85" s="32" t="n">
        <v>907</v>
      </c>
      <c r="U85" s="34" t="n">
        <f aca="false">(R85+S85)/T85*100</f>
        <v>11.2458654906284</v>
      </c>
    </row>
    <row r="86" customFormat="false" ht="12.8" hidden="false" customHeight="false" outlineLevel="0" collapsed="false">
      <c r="A86" s="5" t="n">
        <v>75</v>
      </c>
      <c r="B86" s="5" t="n">
        <v>86</v>
      </c>
      <c r="C86" s="5" t="n">
        <v>86</v>
      </c>
      <c r="D86" s="29" t="s">
        <v>93</v>
      </c>
      <c r="E86" s="29" t="n">
        <v>269</v>
      </c>
      <c r="F86" s="29" t="n">
        <v>226</v>
      </c>
      <c r="G86" s="29" t="n">
        <v>114</v>
      </c>
      <c r="H86" s="29" t="n">
        <f aca="false">E86-K86-N86</f>
        <v>250</v>
      </c>
      <c r="I86" s="29" t="n">
        <f aca="false">F86-L86-O86</f>
        <v>221</v>
      </c>
      <c r="J86" s="29" t="n">
        <f aca="false">G86-M86-P86</f>
        <v>110</v>
      </c>
      <c r="K86" s="29" t="n">
        <v>12</v>
      </c>
      <c r="L86" s="29" t="n">
        <v>1</v>
      </c>
      <c r="M86" s="29" t="n">
        <v>2</v>
      </c>
      <c r="N86" s="29" t="n">
        <v>7</v>
      </c>
      <c r="O86" s="29" t="n">
        <v>4</v>
      </c>
      <c r="P86" s="29" t="n">
        <v>2</v>
      </c>
      <c r="Q86" s="29" t="n">
        <f aca="false">+J86+I86+H86</f>
        <v>581</v>
      </c>
      <c r="R86" s="29" t="n">
        <v>15</v>
      </c>
      <c r="S86" s="29" t="n">
        <v>13</v>
      </c>
      <c r="T86" s="29" t="n">
        <v>609</v>
      </c>
      <c r="U86" s="31" t="n">
        <f aca="false">(R86+S86)/T86*100</f>
        <v>4.59770114942529</v>
      </c>
    </row>
    <row r="87" customFormat="false" ht="12.8" hidden="false" customHeight="false" outlineLevel="0" collapsed="false">
      <c r="A87" s="7" t="n">
        <v>75</v>
      </c>
      <c r="B87" s="7" t="n">
        <v>87</v>
      </c>
      <c r="C87" s="7" t="n">
        <v>87</v>
      </c>
      <c r="D87" s="32" t="s">
        <v>89</v>
      </c>
      <c r="E87" s="32" t="n">
        <v>323</v>
      </c>
      <c r="F87" s="32" t="n">
        <v>210</v>
      </c>
      <c r="G87" s="32" t="n">
        <v>34</v>
      </c>
      <c r="H87" s="32" t="n">
        <f aca="false">E87-K87-N87</f>
        <v>317</v>
      </c>
      <c r="I87" s="32" t="n">
        <f aca="false">F87-L87-O87</f>
        <v>207</v>
      </c>
      <c r="J87" s="32" t="n">
        <f aca="false">G87-M87-P87</f>
        <v>32</v>
      </c>
      <c r="K87" s="32" t="n">
        <v>5</v>
      </c>
      <c r="L87" s="32"/>
      <c r="M87" s="32"/>
      <c r="N87" s="32" t="n">
        <v>1</v>
      </c>
      <c r="O87" s="32" t="n">
        <v>3</v>
      </c>
      <c r="P87" s="32" t="n">
        <v>2</v>
      </c>
      <c r="Q87" s="32" t="n">
        <f aca="false">+J87+I87+H87</f>
        <v>556</v>
      </c>
      <c r="R87" s="32" t="n">
        <v>5</v>
      </c>
      <c r="S87" s="32" t="n">
        <v>6</v>
      </c>
      <c r="T87" s="32" t="n">
        <v>567</v>
      </c>
      <c r="U87" s="34" t="n">
        <f aca="false">(R87+S87)/T87*100</f>
        <v>1.94003527336861</v>
      </c>
    </row>
    <row r="88" customFormat="false" ht="12.8" hidden="false" customHeight="false" outlineLevel="0" collapsed="false">
      <c r="A88" s="5" t="n">
        <v>44</v>
      </c>
      <c r="B88" s="5" t="n">
        <v>57</v>
      </c>
      <c r="C88" s="10" t="n">
        <v>88</v>
      </c>
      <c r="D88" s="29" t="s">
        <v>57</v>
      </c>
      <c r="E88" s="29" t="n">
        <v>421</v>
      </c>
      <c r="F88" s="29" t="n">
        <v>599</v>
      </c>
      <c r="G88" s="29"/>
      <c r="H88" s="29" t="n">
        <f aca="false">E88-K88-N88</f>
        <v>396</v>
      </c>
      <c r="I88" s="29" t="n">
        <f aca="false">F88-L88-O88</f>
        <v>555</v>
      </c>
      <c r="J88" s="29" t="n">
        <f aca="false">G88-M88-P88</f>
        <v>0</v>
      </c>
      <c r="K88" s="29" t="n">
        <v>8</v>
      </c>
      <c r="L88" s="29" t="n">
        <v>12</v>
      </c>
      <c r="M88" s="29"/>
      <c r="N88" s="29" t="n">
        <v>17</v>
      </c>
      <c r="O88" s="29" t="n">
        <v>32</v>
      </c>
      <c r="P88" s="29"/>
      <c r="Q88" s="29" t="n">
        <f aca="false">+J88+I88+H88</f>
        <v>951</v>
      </c>
      <c r="R88" s="29" t="n">
        <v>20</v>
      </c>
      <c r="S88" s="29" t="n">
        <v>49</v>
      </c>
      <c r="T88" s="29" t="n">
        <v>1020</v>
      </c>
      <c r="U88" s="31" t="n">
        <f aca="false">(R88+S88)/T88*100</f>
        <v>6.76470588235294</v>
      </c>
    </row>
    <row r="89" customFormat="false" ht="12.8" hidden="false" customHeight="false" outlineLevel="0" collapsed="false">
      <c r="A89" s="7" t="n">
        <v>27</v>
      </c>
      <c r="B89" s="7" t="n">
        <v>21</v>
      </c>
      <c r="C89" s="7" t="n">
        <v>89</v>
      </c>
      <c r="D89" s="32" t="s">
        <v>43</v>
      </c>
      <c r="E89" s="32" t="n">
        <v>536</v>
      </c>
      <c r="F89" s="32"/>
      <c r="G89" s="32" t="n">
        <v>82</v>
      </c>
      <c r="H89" s="32" t="n">
        <f aca="false">E89-K89-N89</f>
        <v>515</v>
      </c>
      <c r="I89" s="32" t="n">
        <f aca="false">F89-L89-O89</f>
        <v>0</v>
      </c>
      <c r="J89" s="32" t="n">
        <f aca="false">G89-M89-P89</f>
        <v>66</v>
      </c>
      <c r="K89" s="32" t="n">
        <v>15</v>
      </c>
      <c r="L89" s="32"/>
      <c r="M89" s="32" t="n">
        <v>16</v>
      </c>
      <c r="N89" s="32" t="n">
        <v>6</v>
      </c>
      <c r="O89" s="32"/>
      <c r="P89" s="32"/>
      <c r="Q89" s="32" t="n">
        <f aca="false">+J89+I89+H89</f>
        <v>581</v>
      </c>
      <c r="R89" s="32" t="n">
        <v>31</v>
      </c>
      <c r="S89" s="32" t="n">
        <v>6</v>
      </c>
      <c r="T89" s="32" t="n">
        <v>618</v>
      </c>
      <c r="U89" s="34" t="n">
        <f aca="false">(R89+S89)/T89*100</f>
        <v>5.98705501618123</v>
      </c>
    </row>
    <row r="90" customFormat="false" ht="12.8" hidden="false" customHeight="false" outlineLevel="0" collapsed="false">
      <c r="A90" s="5" t="n">
        <v>27</v>
      </c>
      <c r="B90" s="5" t="n">
        <v>25</v>
      </c>
      <c r="C90" s="10" t="n">
        <v>90</v>
      </c>
      <c r="D90" s="29" t="s">
        <v>512</v>
      </c>
      <c r="E90" s="29" t="n">
        <v>247</v>
      </c>
      <c r="F90" s="29" t="n">
        <v>62</v>
      </c>
      <c r="G90" s="29"/>
      <c r="H90" s="29" t="n">
        <f aca="false">E90-K90-N90</f>
        <v>242</v>
      </c>
      <c r="I90" s="29" t="n">
        <f aca="false">F90-L90-O90</f>
        <v>60</v>
      </c>
      <c r="J90" s="29" t="n">
        <f aca="false">G90-M90-P90</f>
        <v>0</v>
      </c>
      <c r="K90" s="29"/>
      <c r="L90" s="29"/>
      <c r="M90" s="29"/>
      <c r="N90" s="29" t="n">
        <v>5</v>
      </c>
      <c r="O90" s="29" t="n">
        <v>2</v>
      </c>
      <c r="P90" s="29"/>
      <c r="Q90" s="29" t="n">
        <f aca="false">+J90+I90+H90</f>
        <v>302</v>
      </c>
      <c r="R90" s="29"/>
      <c r="S90" s="29" t="n">
        <v>7</v>
      </c>
      <c r="T90" s="29" t="n">
        <v>309</v>
      </c>
      <c r="U90" s="31" t="n">
        <f aca="false">(R90+S90)/T90*100</f>
        <v>2.26537216828479</v>
      </c>
    </row>
    <row r="91" customFormat="false" ht="12.8" hidden="false" customHeight="false" outlineLevel="0" collapsed="false">
      <c r="A91" s="7" t="n">
        <v>11</v>
      </c>
      <c r="B91" s="7" t="n">
        <v>91</v>
      </c>
      <c r="C91" s="9" t="n">
        <v>91</v>
      </c>
      <c r="D91" s="32" t="s">
        <v>71</v>
      </c>
      <c r="E91" s="32" t="n">
        <v>933</v>
      </c>
      <c r="F91" s="32" t="n">
        <v>931</v>
      </c>
      <c r="G91" s="32"/>
      <c r="H91" s="32" t="n">
        <f aca="false">E91-K91-N91</f>
        <v>726</v>
      </c>
      <c r="I91" s="32" t="n">
        <f aca="false">F91-L91-O91</f>
        <v>679</v>
      </c>
      <c r="J91" s="32" t="n">
        <f aca="false">G91-M91-P91</f>
        <v>0</v>
      </c>
      <c r="K91" s="32" t="n">
        <v>159</v>
      </c>
      <c r="L91" s="32" t="n">
        <v>208</v>
      </c>
      <c r="M91" s="32"/>
      <c r="N91" s="32" t="n">
        <v>48</v>
      </c>
      <c r="O91" s="32" t="n">
        <v>44</v>
      </c>
      <c r="P91" s="32"/>
      <c r="Q91" s="32" t="n">
        <f aca="false">+J91+I91+H91</f>
        <v>1405</v>
      </c>
      <c r="R91" s="32" t="n">
        <v>367</v>
      </c>
      <c r="S91" s="32" t="n">
        <v>92</v>
      </c>
      <c r="T91" s="32" t="n">
        <v>1864</v>
      </c>
      <c r="U91" s="34" t="n">
        <f aca="false">(R91+S91)/T91*100</f>
        <v>24.6244635193133</v>
      </c>
    </row>
    <row r="92" customFormat="false" ht="12.8" hidden="false" customHeight="false" outlineLevel="0" collapsed="false">
      <c r="A92" s="5" t="n">
        <v>11</v>
      </c>
      <c r="B92" s="5" t="n">
        <v>92</v>
      </c>
      <c r="C92" s="10" t="n">
        <v>92</v>
      </c>
      <c r="D92" s="29" t="s">
        <v>74</v>
      </c>
      <c r="E92" s="29" t="n">
        <v>392</v>
      </c>
      <c r="F92" s="29" t="n">
        <v>499</v>
      </c>
      <c r="G92" s="29"/>
      <c r="H92" s="29" t="n">
        <f aca="false">E92-K92-N92</f>
        <v>341</v>
      </c>
      <c r="I92" s="29" t="n">
        <f aca="false">F92-L92-O92</f>
        <v>442</v>
      </c>
      <c r="J92" s="29" t="n">
        <f aca="false">G92-M92-P92</f>
        <v>0</v>
      </c>
      <c r="K92" s="29" t="n">
        <v>34</v>
      </c>
      <c r="L92" s="29" t="n">
        <v>43</v>
      </c>
      <c r="M92" s="29"/>
      <c r="N92" s="29" t="n">
        <v>17</v>
      </c>
      <c r="O92" s="29" t="n">
        <v>14</v>
      </c>
      <c r="P92" s="29"/>
      <c r="Q92" s="29" t="n">
        <f aca="false">+J92+I92+H92</f>
        <v>783</v>
      </c>
      <c r="R92" s="29" t="n">
        <v>77</v>
      </c>
      <c r="S92" s="29" t="n">
        <v>31</v>
      </c>
      <c r="T92" s="29" t="n">
        <v>891</v>
      </c>
      <c r="U92" s="31" t="n">
        <f aca="false">(R92+S92)/T92*100</f>
        <v>12.1212121212121</v>
      </c>
    </row>
    <row r="93" customFormat="false" ht="12.8" hidden="false" customHeight="false" outlineLevel="0" collapsed="false">
      <c r="A93" s="7" t="n">
        <v>11</v>
      </c>
      <c r="B93" s="7" t="n">
        <v>93</v>
      </c>
      <c r="C93" s="7" t="n">
        <v>93</v>
      </c>
      <c r="D93" s="32" t="s">
        <v>69</v>
      </c>
      <c r="E93" s="32" t="n">
        <v>754</v>
      </c>
      <c r="F93" s="32" t="n">
        <v>434</v>
      </c>
      <c r="G93" s="32" t="n">
        <v>97</v>
      </c>
      <c r="H93" s="32" t="n">
        <f aca="false">E93-K93-N93</f>
        <v>679</v>
      </c>
      <c r="I93" s="32" t="n">
        <f aca="false">F93-L93-O93</f>
        <v>383</v>
      </c>
      <c r="J93" s="32" t="n">
        <f aca="false">G93-M93-P93</f>
        <v>83</v>
      </c>
      <c r="K93" s="32" t="n">
        <v>54</v>
      </c>
      <c r="L93" s="32" t="n">
        <v>34</v>
      </c>
      <c r="M93" s="32" t="n">
        <v>9</v>
      </c>
      <c r="N93" s="32" t="n">
        <v>21</v>
      </c>
      <c r="O93" s="32" t="n">
        <v>17</v>
      </c>
      <c r="P93" s="32" t="n">
        <v>5</v>
      </c>
      <c r="Q93" s="32" t="n">
        <f aca="false">+J93+I93+H93</f>
        <v>1145</v>
      </c>
      <c r="R93" s="32" t="n">
        <v>97</v>
      </c>
      <c r="S93" s="32" t="n">
        <v>43</v>
      </c>
      <c r="T93" s="32" t="n">
        <v>1285</v>
      </c>
      <c r="U93" s="34" t="n">
        <f aca="false">(R93+S93)/T93*100</f>
        <v>10.8949416342412</v>
      </c>
    </row>
    <row r="94" customFormat="false" ht="12.8" hidden="false" customHeight="false" outlineLevel="0" collapsed="false">
      <c r="A94" s="5" t="n">
        <v>11</v>
      </c>
      <c r="B94" s="5" t="n">
        <v>94</v>
      </c>
      <c r="C94" s="10" t="n">
        <v>94</v>
      </c>
      <c r="D94" s="29" t="s">
        <v>72</v>
      </c>
      <c r="E94" s="29" t="n">
        <v>506</v>
      </c>
      <c r="F94" s="29" t="n">
        <v>967</v>
      </c>
      <c r="G94" s="29"/>
      <c r="H94" s="29" t="n">
        <f aca="false">E94-K94-N94</f>
        <v>464</v>
      </c>
      <c r="I94" s="29" t="n">
        <f aca="false">F94-L94-O94</f>
        <v>744</v>
      </c>
      <c r="J94" s="29" t="n">
        <f aca="false">G94-M94-P94</f>
        <v>0</v>
      </c>
      <c r="K94" s="29" t="n">
        <v>27</v>
      </c>
      <c r="L94" s="29" t="n">
        <v>182</v>
      </c>
      <c r="M94" s="29"/>
      <c r="N94" s="29" t="n">
        <v>15</v>
      </c>
      <c r="O94" s="29" t="n">
        <v>41</v>
      </c>
      <c r="P94" s="29"/>
      <c r="Q94" s="29" t="n">
        <f aca="false">+J94+I94+H94</f>
        <v>1208</v>
      </c>
      <c r="R94" s="29" t="n">
        <v>209</v>
      </c>
      <c r="S94" s="29" t="n">
        <v>56</v>
      </c>
      <c r="T94" s="29" t="n">
        <v>1473</v>
      </c>
      <c r="U94" s="31" t="n">
        <f aca="false">(R94+S94)/T94*100</f>
        <v>17.9904955872369</v>
      </c>
    </row>
    <row r="95" customFormat="false" ht="12.8" hidden="false" customHeight="false" outlineLevel="0" collapsed="false">
      <c r="A95" s="7" t="n">
        <v>11</v>
      </c>
      <c r="B95" s="7" t="n">
        <v>95</v>
      </c>
      <c r="C95" s="9" t="n">
        <v>95</v>
      </c>
      <c r="D95" s="32" t="s">
        <v>70</v>
      </c>
      <c r="E95" s="32" t="n">
        <v>576</v>
      </c>
      <c r="F95" s="32" t="n">
        <v>504</v>
      </c>
      <c r="G95" s="32"/>
      <c r="H95" s="32" t="n">
        <f aca="false">E95-K95-N95</f>
        <v>517</v>
      </c>
      <c r="I95" s="32" t="n">
        <f aca="false">F95-L95-O95</f>
        <v>413</v>
      </c>
      <c r="J95" s="32" t="n">
        <f aca="false">G95-M95-P95</f>
        <v>0</v>
      </c>
      <c r="K95" s="32" t="n">
        <v>38</v>
      </c>
      <c r="L95" s="32" t="n">
        <v>56</v>
      </c>
      <c r="M95" s="32"/>
      <c r="N95" s="32" t="n">
        <v>21</v>
      </c>
      <c r="O95" s="32" t="n">
        <v>35</v>
      </c>
      <c r="P95" s="32"/>
      <c r="Q95" s="32" t="n">
        <f aca="false">+J95+I95+H95</f>
        <v>930</v>
      </c>
      <c r="R95" s="32" t="n">
        <v>94</v>
      </c>
      <c r="S95" s="32" t="n">
        <v>56</v>
      </c>
      <c r="T95" s="32" t="n">
        <v>1080</v>
      </c>
      <c r="U95" s="34" t="n">
        <f aca="false">(R95+S95)/T95*100</f>
        <v>13.8888888888889</v>
      </c>
    </row>
    <row r="96" customFormat="false" ht="12.8" hidden="false" customHeight="false" outlineLevel="0" collapsed="false">
      <c r="A96" s="62" t="s">
        <v>118</v>
      </c>
      <c r="B96" s="62" t="s">
        <v>118</v>
      </c>
      <c r="C96" s="62" t="s">
        <v>118</v>
      </c>
      <c r="D96" s="63" t="s">
        <v>23</v>
      </c>
      <c r="E96" s="63" t="n">
        <v>46484</v>
      </c>
      <c r="F96" s="63" t="n">
        <v>35750</v>
      </c>
      <c r="G96" s="63" t="n">
        <v>4834</v>
      </c>
      <c r="H96" s="63" t="n">
        <v>41701</v>
      </c>
      <c r="I96" s="63" t="n">
        <v>32014</v>
      </c>
      <c r="J96" s="63" t="n">
        <v>4466</v>
      </c>
      <c r="K96" s="63" t="n">
        <v>2951</v>
      </c>
      <c r="L96" s="63" t="n">
        <v>2317</v>
      </c>
      <c r="M96" s="63" t="n">
        <v>213</v>
      </c>
      <c r="N96" s="63" t="n">
        <v>1832</v>
      </c>
      <c r="O96" s="63" t="n">
        <v>1419</v>
      </c>
      <c r="P96" s="63" t="n">
        <v>155</v>
      </c>
      <c r="Q96" s="63" t="n">
        <v>78181</v>
      </c>
      <c r="R96" s="63" t="n">
        <v>5481</v>
      </c>
      <c r="S96" s="63" t="n">
        <v>3406</v>
      </c>
      <c r="T96" s="63" t="n">
        <v>87068</v>
      </c>
      <c r="U96" s="64" t="n">
        <v>10.2069646712914</v>
      </c>
    </row>
  </sheetData>
  <autoFilter ref="A1:U9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4"/>
  <sheetViews>
    <sheetView showFormulas="false" showGridLines="true" showRowColHeaders="true" showZeros="true" rightToLeft="false" tabSelected="false" showOutlineSymbols="true" defaultGridColor="true" view="normal" topLeftCell="B1" colorId="64" zoomScale="140" zoomScaleNormal="140" zoomScalePageLayoutView="100" workbookViewId="0">
      <selection pane="topLeft" activeCell="R2" activeCellId="0" sqref="R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65" width="6.41"/>
    <col collapsed="false" customWidth="true" hidden="false" outlineLevel="0" max="2" min="2" style="65" width="23.65"/>
    <col collapsed="false" customWidth="true" hidden="false" outlineLevel="0" max="3" min="3" style="65" width="12.5"/>
    <col collapsed="false" customWidth="true" hidden="false" outlineLevel="0" max="4" min="4" style="65" width="16.33"/>
    <col collapsed="false" customWidth="true" hidden="false" outlineLevel="0" max="5" min="5" style="65" width="14.42"/>
    <col collapsed="false" customWidth="true" hidden="false" outlineLevel="0" max="6" min="6" style="65" width="12.33"/>
    <col collapsed="false" customWidth="true" hidden="false" outlineLevel="0" max="7" min="7" style="65" width="11.29"/>
    <col collapsed="false" customWidth="true" hidden="false" outlineLevel="0" max="8" min="8" style="65" width="11.46"/>
    <col collapsed="false" customWidth="true" hidden="false" outlineLevel="0" max="9" min="9" style="65" width="13.2"/>
    <col collapsed="false" customWidth="true" hidden="false" outlineLevel="0" max="10" min="10" style="65" width="12.15"/>
    <col collapsed="false" customWidth="true" hidden="false" outlineLevel="0" max="11" min="11" style="65" width="11.29"/>
    <col collapsed="false" customWidth="true" hidden="false" outlineLevel="0" max="12" min="12" style="65" width="11.46"/>
    <col collapsed="false" customWidth="true" hidden="false" outlineLevel="0" max="13" min="13" style="65" width="13.2"/>
    <col collapsed="false" customWidth="true" hidden="false" outlineLevel="0" max="14" min="14" style="65" width="12.15"/>
    <col collapsed="false" customWidth="true" hidden="false" outlineLevel="0" max="15" min="15" style="65" width="11.29"/>
    <col collapsed="false" customWidth="true" hidden="false" outlineLevel="0" max="16" min="16" style="65" width="11.46"/>
    <col collapsed="false" customWidth="true" hidden="false" outlineLevel="0" max="17" min="17" style="65" width="13.2"/>
    <col collapsed="false" customWidth="true" hidden="false" outlineLevel="0" max="18" min="18" style="65" width="12.15"/>
    <col collapsed="false" customWidth="true" hidden="false" outlineLevel="0" max="19" min="19" style="65" width="11.46"/>
    <col collapsed="false" customWidth="true" hidden="false" outlineLevel="0" max="20" min="20" style="65" width="11.63"/>
    <col collapsed="false" customWidth="true" hidden="false" outlineLevel="0" max="21" min="21" style="65" width="13.38"/>
    <col collapsed="false" customWidth="true" hidden="false" outlineLevel="0" max="22" min="22" style="65" width="7.28"/>
    <col collapsed="false" customWidth="true" hidden="false" outlineLevel="0" max="23" min="23" style="65" width="12.15"/>
    <col collapsed="false" customWidth="true" hidden="false" outlineLevel="0" max="24" min="24" style="65" width="12.33"/>
    <col collapsed="false" customWidth="true" hidden="false" outlineLevel="0" max="25" min="25" style="65" width="14.07"/>
    <col collapsed="false" customWidth="true" hidden="false" outlineLevel="0" max="26" min="26" style="65" width="12.68"/>
  </cols>
  <sheetData>
    <row r="1" customFormat="false" ht="12.8" hidden="false" customHeight="false" outlineLevel="0" collapsed="false">
      <c r="A1" s="66" t="s">
        <v>513</v>
      </c>
      <c r="B1" s="66" t="s">
        <v>514</v>
      </c>
      <c r="C1" s="66" t="s">
        <v>515</v>
      </c>
      <c r="D1" s="66" t="s">
        <v>516</v>
      </c>
      <c r="E1" s="66" t="s">
        <v>517</v>
      </c>
      <c r="F1" s="66" t="s">
        <v>518</v>
      </c>
      <c r="G1" s="66" t="s">
        <v>519</v>
      </c>
      <c r="H1" s="66" t="s">
        <v>520</v>
      </c>
      <c r="I1" s="66" t="s">
        <v>521</v>
      </c>
      <c r="J1" s="66" t="s">
        <v>522</v>
      </c>
      <c r="K1" s="66" t="s">
        <v>523</v>
      </c>
      <c r="L1" s="66" t="s">
        <v>524</v>
      </c>
      <c r="M1" s="66" t="s">
        <v>525</v>
      </c>
      <c r="N1" s="66" t="s">
        <v>526</v>
      </c>
      <c r="O1" s="66" t="s">
        <v>527</v>
      </c>
      <c r="P1" s="66" t="s">
        <v>528</v>
      </c>
      <c r="Q1" s="66" t="s">
        <v>529</v>
      </c>
      <c r="R1" s="66" t="s">
        <v>530</v>
      </c>
      <c r="S1" s="66" t="s">
        <v>501</v>
      </c>
      <c r="T1" s="66" t="s">
        <v>531</v>
      </c>
      <c r="U1" s="66" t="s">
        <v>532</v>
      </c>
      <c r="V1" s="66" t="s">
        <v>533</v>
      </c>
      <c r="W1" s="66" t="s">
        <v>534</v>
      </c>
      <c r="X1" s="66" t="s">
        <v>535</v>
      </c>
      <c r="Y1" s="66" t="s">
        <v>536</v>
      </c>
      <c r="Z1" s="66" t="s">
        <v>537</v>
      </c>
      <c r="AA1" s="66" t="s">
        <v>538</v>
      </c>
      <c r="AB1" s="66" t="s">
        <v>539</v>
      </c>
      <c r="AC1" s="19" t="s">
        <v>540</v>
      </c>
      <c r="AD1" s="19" t="s">
        <v>541</v>
      </c>
      <c r="AE1" s="19" t="s">
        <v>542</v>
      </c>
    </row>
    <row r="2" customFormat="false" ht="12.8" hidden="false" customHeight="false" outlineLevel="0" collapsed="false">
      <c r="A2" s="67" t="n">
        <v>11</v>
      </c>
      <c r="B2" s="67" t="s">
        <v>543</v>
      </c>
      <c r="C2" s="67" t="n">
        <v>5432</v>
      </c>
      <c r="D2" s="67" t="n">
        <v>7407</v>
      </c>
      <c r="E2" s="67" t="n">
        <v>473</v>
      </c>
      <c r="F2" s="67" t="n">
        <v>13312</v>
      </c>
      <c r="G2" s="67" t="n">
        <f aca="false">+O2-K2</f>
        <v>2979</v>
      </c>
      <c r="H2" s="67" t="n">
        <f aca="false">+P2-L2</f>
        <v>3765</v>
      </c>
      <c r="I2" s="67" t="n">
        <f aca="false">+Q2-M2</f>
        <v>238</v>
      </c>
      <c r="J2" s="67" t="n">
        <f aca="false">+R2-N2</f>
        <v>6982</v>
      </c>
      <c r="K2" s="67" t="n">
        <v>12</v>
      </c>
      <c r="L2" s="67" t="n">
        <v>447</v>
      </c>
      <c r="M2" s="67" t="n">
        <v>105</v>
      </c>
      <c r="N2" s="67" t="n">
        <v>564</v>
      </c>
      <c r="O2" s="67" t="n">
        <f aca="false">+C2-S2-W2</f>
        <v>2991</v>
      </c>
      <c r="P2" s="67" t="n">
        <f aca="false">+D2-T2-X2</f>
        <v>4212</v>
      </c>
      <c r="Q2" s="67" t="n">
        <f aca="false">+E2-U2-Y2</f>
        <v>343</v>
      </c>
      <c r="R2" s="67" t="n">
        <f aca="false">+F2-V2-Z2</f>
        <v>7546</v>
      </c>
      <c r="S2" s="67" t="n">
        <v>1884</v>
      </c>
      <c r="T2" s="67" t="n">
        <v>2628</v>
      </c>
      <c r="U2" s="67" t="n">
        <v>103</v>
      </c>
      <c r="V2" s="67" t="n">
        <v>4615</v>
      </c>
      <c r="W2" s="67" t="n">
        <v>557</v>
      </c>
      <c r="X2" s="67" t="n">
        <v>567</v>
      </c>
      <c r="Y2" s="67" t="n">
        <v>27</v>
      </c>
      <c r="Z2" s="67" t="n">
        <v>1151</v>
      </c>
      <c r="AA2" s="68" t="n">
        <f aca="false">N2/F2*100</f>
        <v>4.23677884615385</v>
      </c>
      <c r="AB2" s="68" t="n">
        <f aca="false">+J2/F2*100</f>
        <v>52.4489182692308</v>
      </c>
      <c r="AC2" s="22" t="n">
        <f aca="false">+R2/$F2*100</f>
        <v>56.6856971153846</v>
      </c>
      <c r="AD2" s="22" t="n">
        <f aca="false">+V2/$F2*100</f>
        <v>34.66796875</v>
      </c>
      <c r="AE2" s="22" t="n">
        <f aca="false">+Z2/$F2*100</f>
        <v>8.64633413461538</v>
      </c>
    </row>
    <row r="3" customFormat="false" ht="12.8" hidden="false" customHeight="false" outlineLevel="0" collapsed="false">
      <c r="A3" s="69" t="n">
        <v>24</v>
      </c>
      <c r="B3" s="69" t="s">
        <v>544</v>
      </c>
      <c r="C3" s="69" t="n">
        <v>2534</v>
      </c>
      <c r="D3" s="69" t="n">
        <v>1377</v>
      </c>
      <c r="E3" s="69" t="n">
        <v>204</v>
      </c>
      <c r="F3" s="69" t="n">
        <v>4115</v>
      </c>
      <c r="G3" s="69" t="n">
        <f aca="false">+O3-K3</f>
        <v>1836</v>
      </c>
      <c r="H3" s="69" t="n">
        <f aca="false">+P3-L3</f>
        <v>713</v>
      </c>
      <c r="I3" s="69" t="n">
        <f aca="false">+Q3-M3</f>
        <v>77</v>
      </c>
      <c r="J3" s="69" t="n">
        <f aca="false">+R3-N3</f>
        <v>2626</v>
      </c>
      <c r="K3" s="69" t="n">
        <v>28</v>
      </c>
      <c r="L3" s="69" t="n">
        <v>490</v>
      </c>
      <c r="M3" s="69" t="n">
        <v>97</v>
      </c>
      <c r="N3" s="69" t="n">
        <f aca="false">SUM(K3:M3)</f>
        <v>615</v>
      </c>
      <c r="O3" s="69" t="n">
        <f aca="false">+C3-S3-W3</f>
        <v>1864</v>
      </c>
      <c r="P3" s="69" t="n">
        <f aca="false">+D3-T3-X3</f>
        <v>1203</v>
      </c>
      <c r="Q3" s="69" t="n">
        <f aca="false">+E3-U3-Y3</f>
        <v>174</v>
      </c>
      <c r="R3" s="69" t="n">
        <f aca="false">+F3-V3-Z3</f>
        <v>3241</v>
      </c>
      <c r="S3" s="69" t="n">
        <v>500</v>
      </c>
      <c r="T3" s="69" t="n">
        <v>124</v>
      </c>
      <c r="U3" s="69" t="n">
        <v>21</v>
      </c>
      <c r="V3" s="69" t="n">
        <v>645</v>
      </c>
      <c r="W3" s="69" t="n">
        <v>170</v>
      </c>
      <c r="X3" s="69" t="n">
        <v>50</v>
      </c>
      <c r="Y3" s="69" t="n">
        <v>9</v>
      </c>
      <c r="Z3" s="69" t="n">
        <v>229</v>
      </c>
      <c r="AA3" s="70" t="n">
        <f aca="false">N3/F3*100</f>
        <v>14.9453219927096</v>
      </c>
      <c r="AB3" s="70" t="n">
        <f aca="false">+J3/F3*100</f>
        <v>63.8153098420413</v>
      </c>
      <c r="AC3" s="22" t="n">
        <f aca="false">+R3/$F3*100</f>
        <v>78.7606318347509</v>
      </c>
      <c r="AD3" s="22" t="n">
        <f aca="false">+V3/$F3*100</f>
        <v>15.6743620899149</v>
      </c>
      <c r="AE3" s="22" t="n">
        <f aca="false">+Z3/$F3*100</f>
        <v>5.56500607533414</v>
      </c>
    </row>
    <row r="4" customFormat="false" ht="12.8" hidden="false" customHeight="false" outlineLevel="0" collapsed="false">
      <c r="A4" s="69" t="n">
        <v>27</v>
      </c>
      <c r="B4" s="69" t="s">
        <v>545</v>
      </c>
      <c r="C4" s="69" t="n">
        <v>3247</v>
      </c>
      <c r="D4" s="69" t="n">
        <v>1995</v>
      </c>
      <c r="E4" s="69" t="n">
        <v>329</v>
      </c>
      <c r="F4" s="69" t="n">
        <v>5571</v>
      </c>
      <c r="G4" s="69" t="n">
        <f aca="false">+O4-K4</f>
        <v>2403</v>
      </c>
      <c r="H4" s="69" t="n">
        <f aca="false">+P4-L4</f>
        <v>1450</v>
      </c>
      <c r="I4" s="69" t="n">
        <f aca="false">+Q4-M4</f>
        <v>189</v>
      </c>
      <c r="J4" s="69" t="n">
        <f aca="false">+R4-N4</f>
        <v>4043</v>
      </c>
      <c r="K4" s="69" t="n">
        <v>17</v>
      </c>
      <c r="L4" s="69" t="n">
        <v>239</v>
      </c>
      <c r="M4" s="69" t="n">
        <v>79</v>
      </c>
      <c r="N4" s="69" t="n">
        <v>334</v>
      </c>
      <c r="O4" s="69" t="n">
        <f aca="false">+C4-S4-W4</f>
        <v>2420</v>
      </c>
      <c r="P4" s="69" t="n">
        <f aca="false">+D4-T4-X4</f>
        <v>1689</v>
      </c>
      <c r="Q4" s="69" t="n">
        <f aca="false">+E4-U4-Y4</f>
        <v>268</v>
      </c>
      <c r="R4" s="69" t="n">
        <f aca="false">+F4-V4-Z4</f>
        <v>4377</v>
      </c>
      <c r="S4" s="69" t="n">
        <v>636</v>
      </c>
      <c r="T4" s="69" t="n">
        <v>211</v>
      </c>
      <c r="U4" s="69" t="n">
        <v>44</v>
      </c>
      <c r="V4" s="69" t="n">
        <v>891</v>
      </c>
      <c r="W4" s="69" t="n">
        <v>191</v>
      </c>
      <c r="X4" s="69" t="n">
        <v>95</v>
      </c>
      <c r="Y4" s="69" t="n">
        <v>17</v>
      </c>
      <c r="Z4" s="69" t="n">
        <v>303</v>
      </c>
      <c r="AA4" s="68" t="n">
        <f aca="false">N4/F4*100</f>
        <v>5.99533297433136</v>
      </c>
      <c r="AB4" s="68" t="n">
        <f aca="false">+J4/F4*100</f>
        <v>72.5722491473703</v>
      </c>
      <c r="AC4" s="22" t="n">
        <f aca="false">+R4/$F4*100</f>
        <v>78.5675821217017</v>
      </c>
      <c r="AD4" s="22" t="n">
        <f aca="false">+V4/$F4*100</f>
        <v>15.9935379644588</v>
      </c>
      <c r="AE4" s="22" t="n">
        <f aca="false">+Z4/$F4*100</f>
        <v>5.43887991383953</v>
      </c>
    </row>
    <row r="5" customFormat="false" ht="12.8" hidden="false" customHeight="false" outlineLevel="0" collapsed="false">
      <c r="A5" s="69" t="n">
        <v>28</v>
      </c>
      <c r="B5" s="69" t="s">
        <v>546</v>
      </c>
      <c r="C5" s="69" t="n">
        <v>2636</v>
      </c>
      <c r="D5" s="69" t="n">
        <v>2087</v>
      </c>
      <c r="E5" s="69" t="n">
        <v>276</v>
      </c>
      <c r="F5" s="69" t="n">
        <v>4999</v>
      </c>
      <c r="G5" s="69" t="n">
        <f aca="false">+O5-K5</f>
        <v>1785</v>
      </c>
      <c r="H5" s="69" t="n">
        <f aca="false">+P5-L5</f>
        <v>1364</v>
      </c>
      <c r="I5" s="69" t="n">
        <f aca="false">+Q5-M5</f>
        <v>108</v>
      </c>
      <c r="J5" s="69" t="n">
        <f aca="false">+R5-N5</f>
        <v>3257</v>
      </c>
      <c r="K5" s="69" t="n">
        <v>1</v>
      </c>
      <c r="L5" s="69" t="n">
        <v>323</v>
      </c>
      <c r="M5" s="69" t="n">
        <v>126</v>
      </c>
      <c r="N5" s="69" t="n">
        <v>450</v>
      </c>
      <c r="O5" s="69" t="n">
        <f aca="false">+C5-S5-W5</f>
        <v>1786</v>
      </c>
      <c r="P5" s="69" t="n">
        <f aca="false">+D5-T5-X5</f>
        <v>1687</v>
      </c>
      <c r="Q5" s="69" t="n">
        <f aca="false">+E5-U5-Y5</f>
        <v>234</v>
      </c>
      <c r="R5" s="69" t="n">
        <f aca="false">+F5-V5-Z5</f>
        <v>3707</v>
      </c>
      <c r="S5" s="69" t="n">
        <v>623</v>
      </c>
      <c r="T5" s="69" t="n">
        <v>293</v>
      </c>
      <c r="U5" s="69" t="n">
        <v>35</v>
      </c>
      <c r="V5" s="69" t="n">
        <v>951</v>
      </c>
      <c r="W5" s="69" t="n">
        <v>227</v>
      </c>
      <c r="X5" s="69" t="n">
        <v>107</v>
      </c>
      <c r="Y5" s="69" t="n">
        <v>7</v>
      </c>
      <c r="Z5" s="69" t="n">
        <v>341</v>
      </c>
      <c r="AA5" s="70" t="n">
        <f aca="false">N5/F5*100</f>
        <v>9.00180036007201</v>
      </c>
      <c r="AB5" s="70" t="n">
        <f aca="false">+J5/F5*100</f>
        <v>65.1530306061212</v>
      </c>
      <c r="AC5" s="22" t="n">
        <f aca="false">+R5/$F5*100</f>
        <v>74.1548309661932</v>
      </c>
      <c r="AD5" s="22" t="n">
        <f aca="false">+V5/$F5*100</f>
        <v>19.0238047609522</v>
      </c>
      <c r="AE5" s="22" t="n">
        <f aca="false">+Z5/$F5*100</f>
        <v>6.82136427285457</v>
      </c>
    </row>
    <row r="6" customFormat="false" ht="12.8" hidden="false" customHeight="false" outlineLevel="0" collapsed="false">
      <c r="A6" s="69" t="n">
        <v>32</v>
      </c>
      <c r="B6" s="69" t="s">
        <v>547</v>
      </c>
      <c r="C6" s="69" t="n">
        <v>2844</v>
      </c>
      <c r="D6" s="69" t="n">
        <v>2528</v>
      </c>
      <c r="E6" s="69" t="n">
        <v>279</v>
      </c>
      <c r="F6" s="69" t="n">
        <v>5651</v>
      </c>
      <c r="G6" s="69" t="n">
        <f aca="false">+O6-K6</f>
        <v>2032</v>
      </c>
      <c r="H6" s="69" t="n">
        <f aca="false">+P6-L6</f>
        <v>1770</v>
      </c>
      <c r="I6" s="69" t="n">
        <f aca="false">+Q6-M6</f>
        <v>144</v>
      </c>
      <c r="J6" s="69" t="n">
        <f aca="false">+R6-N6</f>
        <v>3946</v>
      </c>
      <c r="K6" s="69" t="n">
        <v>7</v>
      </c>
      <c r="L6" s="69" t="n">
        <v>333</v>
      </c>
      <c r="M6" s="69" t="n">
        <v>60</v>
      </c>
      <c r="N6" s="69" t="n">
        <v>400</v>
      </c>
      <c r="O6" s="69" t="n">
        <f aca="false">+C6-S6-W6</f>
        <v>2039</v>
      </c>
      <c r="P6" s="69" t="n">
        <f aca="false">+D6-T6-X6</f>
        <v>2103</v>
      </c>
      <c r="Q6" s="69" t="n">
        <f aca="false">+E6-U6-Y6</f>
        <v>204</v>
      </c>
      <c r="R6" s="69" t="n">
        <f aca="false">+F6-V6-Z6</f>
        <v>4346</v>
      </c>
      <c r="S6" s="69" t="n">
        <v>547</v>
      </c>
      <c r="T6" s="69" t="n">
        <v>304</v>
      </c>
      <c r="U6" s="69" t="n">
        <v>58</v>
      </c>
      <c r="V6" s="69" t="n">
        <v>909</v>
      </c>
      <c r="W6" s="69" t="n">
        <v>258</v>
      </c>
      <c r="X6" s="69" t="n">
        <v>121</v>
      </c>
      <c r="Y6" s="69" t="n">
        <v>17</v>
      </c>
      <c r="Z6" s="69" t="n">
        <v>396</v>
      </c>
      <c r="AA6" s="68" t="n">
        <f aca="false">N6/F6*100</f>
        <v>7.07839320474252</v>
      </c>
      <c r="AB6" s="68" t="n">
        <f aca="false">+J6/F6*100</f>
        <v>69.828348964785</v>
      </c>
      <c r="AC6" s="22" t="n">
        <f aca="false">+R6/$F6*100</f>
        <v>76.9067421695275</v>
      </c>
      <c r="AD6" s="22" t="n">
        <f aca="false">+V6/$F6*100</f>
        <v>16.0856485577774</v>
      </c>
      <c r="AE6" s="22" t="n">
        <f aca="false">+Z6/$F6*100</f>
        <v>7.0076092726951</v>
      </c>
    </row>
    <row r="7" customFormat="false" ht="12.8" hidden="false" customHeight="false" outlineLevel="0" collapsed="false">
      <c r="A7" s="67" t="n">
        <v>44</v>
      </c>
      <c r="B7" s="67" t="s">
        <v>548</v>
      </c>
      <c r="C7" s="67" t="n">
        <v>5563</v>
      </c>
      <c r="D7" s="67" t="n">
        <v>6677</v>
      </c>
      <c r="E7" s="67" t="n">
        <v>736</v>
      </c>
      <c r="F7" s="67" t="n">
        <v>12976</v>
      </c>
      <c r="G7" s="67" t="n">
        <f aca="false">+O7-K7</f>
        <v>3951</v>
      </c>
      <c r="H7" s="67" t="n">
        <f aca="false">+P7-L7</f>
        <v>4426</v>
      </c>
      <c r="I7" s="67" t="n">
        <f aca="false">+Q7-M7</f>
        <v>431</v>
      </c>
      <c r="J7" s="67" t="n">
        <f aca="false">+R7-N7</f>
        <v>8798</v>
      </c>
      <c r="K7" s="67" t="n">
        <v>23</v>
      </c>
      <c r="L7" s="67" t="n">
        <v>1078</v>
      </c>
      <c r="M7" s="67" t="n">
        <v>219</v>
      </c>
      <c r="N7" s="67" t="n">
        <v>1320</v>
      </c>
      <c r="O7" s="67" t="n">
        <f aca="false">+C7-S7-W7</f>
        <v>3974</v>
      </c>
      <c r="P7" s="67" t="n">
        <f aca="false">+D7-T7-X7</f>
        <v>5504</v>
      </c>
      <c r="Q7" s="67" t="n">
        <f aca="false">+E7-U7-Y7</f>
        <v>650</v>
      </c>
      <c r="R7" s="67" t="n">
        <f aca="false">+F7-V7-Z7</f>
        <v>10118</v>
      </c>
      <c r="S7" s="67" t="n">
        <v>1169</v>
      </c>
      <c r="T7" s="67" t="n">
        <v>789</v>
      </c>
      <c r="U7" s="67" t="n">
        <v>65</v>
      </c>
      <c r="V7" s="67" t="n">
        <v>2023</v>
      </c>
      <c r="W7" s="67" t="n">
        <v>420</v>
      </c>
      <c r="X7" s="67" t="n">
        <v>384</v>
      </c>
      <c r="Y7" s="67" t="n">
        <v>21</v>
      </c>
      <c r="Z7" s="67" t="n">
        <v>835</v>
      </c>
      <c r="AA7" s="70" t="n">
        <f aca="false">N7/F7*100</f>
        <v>10.1726263871763</v>
      </c>
      <c r="AB7" s="70" t="n">
        <f aca="false">+J7/F7*100</f>
        <v>67.8020961775586</v>
      </c>
      <c r="AC7" s="22" t="n">
        <f aca="false">+R7/$F7*100</f>
        <v>77.9747225647349</v>
      </c>
      <c r="AD7" s="22" t="n">
        <f aca="false">+V7/$F7*100</f>
        <v>15.5903205918619</v>
      </c>
      <c r="AE7" s="22" t="n">
        <f aca="false">+Z7/$F7*100</f>
        <v>6.43495684340321</v>
      </c>
    </row>
    <row r="8" customFormat="false" ht="12.8" hidden="false" customHeight="false" outlineLevel="0" collapsed="false">
      <c r="A8" s="67" t="n">
        <v>52</v>
      </c>
      <c r="B8" s="67" t="s">
        <v>549</v>
      </c>
      <c r="C8" s="67" t="n">
        <v>2958</v>
      </c>
      <c r="D8" s="67" t="n">
        <v>2438</v>
      </c>
      <c r="E8" s="67" t="n">
        <v>259</v>
      </c>
      <c r="F8" s="67" t="n">
        <v>5655</v>
      </c>
      <c r="G8" s="67" t="n">
        <f aca="false">+O8-K8</f>
        <v>1814</v>
      </c>
      <c r="H8" s="67" t="n">
        <f aca="false">+P8-L8</f>
        <v>1495</v>
      </c>
      <c r="I8" s="67" t="n">
        <f aca="false">+Q8-M8</f>
        <v>153</v>
      </c>
      <c r="J8" s="67" t="n">
        <f aca="false">+R8-N8</f>
        <v>3462</v>
      </c>
      <c r="K8" s="67" t="n">
        <v>2</v>
      </c>
      <c r="L8" s="67" t="n">
        <v>166</v>
      </c>
      <c r="M8" s="67" t="n">
        <v>29</v>
      </c>
      <c r="N8" s="67" t="n">
        <f aca="false">+K8+L8+M8</f>
        <v>197</v>
      </c>
      <c r="O8" s="67" t="n">
        <f aca="false">+C8-S8-W8</f>
        <v>1816</v>
      </c>
      <c r="P8" s="67" t="n">
        <f aca="false">+D8-T8-X8</f>
        <v>1661</v>
      </c>
      <c r="Q8" s="67" t="n">
        <f aca="false">+E8-U8-Y8</f>
        <v>182</v>
      </c>
      <c r="R8" s="67" t="n">
        <f aca="false">+F8-V8-Z8</f>
        <v>3659</v>
      </c>
      <c r="S8" s="67" t="n">
        <v>710</v>
      </c>
      <c r="T8" s="67" t="n">
        <v>500</v>
      </c>
      <c r="U8" s="67" t="n">
        <v>44</v>
      </c>
      <c r="V8" s="67" t="n">
        <v>1254</v>
      </c>
      <c r="W8" s="67" t="n">
        <v>432</v>
      </c>
      <c r="X8" s="67" t="n">
        <v>277</v>
      </c>
      <c r="Y8" s="67" t="n">
        <v>33</v>
      </c>
      <c r="Z8" s="67" t="n">
        <v>742</v>
      </c>
      <c r="AA8" s="68" t="n">
        <f aca="false">N8/F8*100</f>
        <v>3.48364279398762</v>
      </c>
      <c r="AB8" s="68" t="n">
        <f aca="false">+J8/F8*100</f>
        <v>61.2201591511936</v>
      </c>
      <c r="AC8" s="22" t="n">
        <f aca="false">+R8/$F8*100</f>
        <v>64.7038019451813</v>
      </c>
      <c r="AD8" s="22" t="n">
        <f aca="false">+V8/$F8*100</f>
        <v>22.1750663129973</v>
      </c>
      <c r="AE8" s="22" t="n">
        <f aca="false">+Z8/$F8*100</f>
        <v>13.1211317418214</v>
      </c>
    </row>
    <row r="9" customFormat="false" ht="12.8" hidden="false" customHeight="false" outlineLevel="0" collapsed="false">
      <c r="A9" s="67" t="n">
        <v>53</v>
      </c>
      <c r="B9" s="67" t="s">
        <v>550</v>
      </c>
      <c r="C9" s="67" t="n">
        <v>2496</v>
      </c>
      <c r="D9" s="67" t="n">
        <v>1186</v>
      </c>
      <c r="E9" s="67" t="n">
        <v>333</v>
      </c>
      <c r="F9" s="67" t="n">
        <v>4015</v>
      </c>
      <c r="G9" s="67" t="n">
        <f aca="false">+O9-K9</f>
        <v>1575</v>
      </c>
      <c r="H9" s="67" t="n">
        <f aca="false">+P9-L9</f>
        <v>720</v>
      </c>
      <c r="I9" s="67" t="n">
        <f aca="false">+Q9-M9</f>
        <v>198</v>
      </c>
      <c r="J9" s="67" t="n">
        <f aca="false">+R9-N9</f>
        <v>2493</v>
      </c>
      <c r="K9" s="67"/>
      <c r="L9" s="67" t="n">
        <v>199</v>
      </c>
      <c r="M9" s="67" t="n">
        <v>68</v>
      </c>
      <c r="N9" s="67" t="n">
        <v>267</v>
      </c>
      <c r="O9" s="67" t="n">
        <f aca="false">+C9-S9-W9</f>
        <v>1575</v>
      </c>
      <c r="P9" s="67" t="n">
        <f aca="false">+D9-T9-X9</f>
        <v>919</v>
      </c>
      <c r="Q9" s="67" t="n">
        <f aca="false">+E9-U9-Y9</f>
        <v>266</v>
      </c>
      <c r="R9" s="67" t="n">
        <f aca="false">+F9-V9-Z9</f>
        <v>2760</v>
      </c>
      <c r="S9" s="67" t="n">
        <v>738</v>
      </c>
      <c r="T9" s="67" t="n">
        <v>200</v>
      </c>
      <c r="U9" s="67" t="n">
        <v>45</v>
      </c>
      <c r="V9" s="67" t="n">
        <v>983</v>
      </c>
      <c r="W9" s="67" t="n">
        <v>183</v>
      </c>
      <c r="X9" s="67" t="n">
        <v>67</v>
      </c>
      <c r="Y9" s="67" t="n">
        <v>22</v>
      </c>
      <c r="Z9" s="67" t="n">
        <v>272</v>
      </c>
      <c r="AA9" s="70" t="n">
        <f aca="false">N9/F9*100</f>
        <v>6.65006226650062</v>
      </c>
      <c r="AB9" s="70" t="n">
        <f aca="false">+J9/F9*100</f>
        <v>62.0921544209215</v>
      </c>
      <c r="AC9" s="22" t="n">
        <f aca="false">+R9/$F9*100</f>
        <v>68.7422166874222</v>
      </c>
      <c r="AD9" s="22" t="n">
        <f aca="false">+V9/$F9*100</f>
        <v>24.4831880448319</v>
      </c>
      <c r="AE9" s="22" t="n">
        <f aca="false">+Z9/$F9*100</f>
        <v>6.77459526774595</v>
      </c>
    </row>
    <row r="10" customFormat="false" ht="12.8" hidden="false" customHeight="false" outlineLevel="0" collapsed="false">
      <c r="A10" s="67" t="n">
        <v>75</v>
      </c>
      <c r="B10" s="67" t="s">
        <v>551</v>
      </c>
      <c r="C10" s="67" t="n">
        <v>4699</v>
      </c>
      <c r="D10" s="67" t="n">
        <v>2647</v>
      </c>
      <c r="E10" s="67" t="n">
        <v>609</v>
      </c>
      <c r="F10" s="67" t="n">
        <v>7955</v>
      </c>
      <c r="G10" s="67" t="n">
        <f aca="false">+O10-K10</f>
        <v>3006</v>
      </c>
      <c r="H10" s="67" t="n">
        <f aca="false">+P10-L10</f>
        <v>1762</v>
      </c>
      <c r="I10" s="67" t="n">
        <f aca="false">+Q10-M10</f>
        <v>368</v>
      </c>
      <c r="J10" s="67" t="n">
        <f aca="false">+R10-N10</f>
        <v>5136</v>
      </c>
      <c r="K10" s="67" t="n">
        <v>5</v>
      </c>
      <c r="L10" s="67" t="n">
        <v>413</v>
      </c>
      <c r="M10" s="67" t="n">
        <v>113</v>
      </c>
      <c r="N10" s="67" t="n">
        <v>531</v>
      </c>
      <c r="O10" s="67" t="n">
        <f aca="false">+C10-S10-W10</f>
        <v>3011</v>
      </c>
      <c r="P10" s="67" t="n">
        <f aca="false">+D10-T10-X10</f>
        <v>2175</v>
      </c>
      <c r="Q10" s="67" t="n">
        <f aca="false">+E10-U10-Y10</f>
        <v>481</v>
      </c>
      <c r="R10" s="67" t="n">
        <f aca="false">+F10-V10-Z10</f>
        <v>5667</v>
      </c>
      <c r="S10" s="67" t="n">
        <v>1295</v>
      </c>
      <c r="T10" s="67" t="n">
        <v>325</v>
      </c>
      <c r="U10" s="67" t="n">
        <v>97</v>
      </c>
      <c r="V10" s="67" t="n">
        <v>1717</v>
      </c>
      <c r="W10" s="67" t="n">
        <v>393</v>
      </c>
      <c r="X10" s="67" t="n">
        <v>147</v>
      </c>
      <c r="Y10" s="67" t="n">
        <v>31</v>
      </c>
      <c r="Z10" s="67" t="n">
        <v>571</v>
      </c>
      <c r="AA10" s="68" t="n">
        <f aca="false">N10/F10*100</f>
        <v>6.67504714016342</v>
      </c>
      <c r="AB10" s="68" t="n">
        <f aca="false">+J10/F10*100</f>
        <v>64.5631678189818</v>
      </c>
      <c r="AC10" s="22" t="n">
        <f aca="false">+R10/$F10*100</f>
        <v>71.2382149591452</v>
      </c>
      <c r="AD10" s="22" t="n">
        <f aca="false">+V10/$F10*100</f>
        <v>21.5839094908862</v>
      </c>
      <c r="AE10" s="22" t="n">
        <f aca="false">+Z10/$F10*100</f>
        <v>7.17787554996857</v>
      </c>
    </row>
    <row r="11" customFormat="false" ht="12.8" hidden="false" customHeight="false" outlineLevel="0" collapsed="false">
      <c r="A11" s="69" t="n">
        <v>76</v>
      </c>
      <c r="B11" s="69" t="s">
        <v>552</v>
      </c>
      <c r="C11" s="69" t="n">
        <v>4657</v>
      </c>
      <c r="D11" s="69" t="n">
        <v>2492</v>
      </c>
      <c r="E11" s="69" t="n">
        <v>589</v>
      </c>
      <c r="F11" s="69" t="n">
        <v>7738</v>
      </c>
      <c r="G11" s="69" t="n">
        <f aca="false">+O11-K11</f>
        <v>3066</v>
      </c>
      <c r="H11" s="69" t="n">
        <f aca="false">+P11-L11</f>
        <v>1495</v>
      </c>
      <c r="I11" s="69" t="n">
        <f aca="false">+Q11-M11</f>
        <v>364</v>
      </c>
      <c r="J11" s="69" t="n">
        <f aca="false">+R11-N11</f>
        <v>4925</v>
      </c>
      <c r="K11" s="69" t="n">
        <v>2</v>
      </c>
      <c r="L11" s="69" t="n">
        <v>213</v>
      </c>
      <c r="M11" s="69" t="n">
        <v>118</v>
      </c>
      <c r="N11" s="69" t="n">
        <v>333</v>
      </c>
      <c r="O11" s="69" t="n">
        <f aca="false">+C11-S11-W11</f>
        <v>3068</v>
      </c>
      <c r="P11" s="69" t="n">
        <f aca="false">+D11-T11-X11</f>
        <v>1708</v>
      </c>
      <c r="Q11" s="69" t="n">
        <f aca="false">+E11-U11-Y11</f>
        <v>482</v>
      </c>
      <c r="R11" s="69" t="n">
        <f aca="false">+F11-V11-Z11</f>
        <v>5258</v>
      </c>
      <c r="S11" s="69" t="n">
        <v>1126</v>
      </c>
      <c r="T11" s="69" t="n">
        <v>511</v>
      </c>
      <c r="U11" s="69" t="n">
        <v>81</v>
      </c>
      <c r="V11" s="69" t="n">
        <v>1718</v>
      </c>
      <c r="W11" s="69" t="n">
        <v>463</v>
      </c>
      <c r="X11" s="69" t="n">
        <v>273</v>
      </c>
      <c r="Y11" s="69" t="n">
        <v>26</v>
      </c>
      <c r="Z11" s="69" t="n">
        <v>762</v>
      </c>
      <c r="AA11" s="70" t="n">
        <f aca="false">N11/F11*100</f>
        <v>4.30343758077023</v>
      </c>
      <c r="AB11" s="70" t="n">
        <f aca="false">+J11/F11*100</f>
        <v>63.6469371930732</v>
      </c>
      <c r="AC11" s="22" t="n">
        <f aca="false">+R11/$F11*100</f>
        <v>67.9503747738434</v>
      </c>
      <c r="AD11" s="22" t="n">
        <f aca="false">+V11/$F11*100</f>
        <v>22.2021194107004</v>
      </c>
      <c r="AE11" s="22" t="n">
        <f aca="false">+Z11/$F11*100</f>
        <v>9.84750581545619</v>
      </c>
    </row>
    <row r="12" customFormat="false" ht="12.8" hidden="false" customHeight="false" outlineLevel="0" collapsed="false">
      <c r="A12" s="67" t="n">
        <v>84</v>
      </c>
      <c r="B12" s="67" t="s">
        <v>553</v>
      </c>
      <c r="C12" s="67" t="n">
        <v>6196</v>
      </c>
      <c r="D12" s="67" t="n">
        <v>5061</v>
      </c>
      <c r="E12" s="67" t="n">
        <v>650</v>
      </c>
      <c r="F12" s="67" t="n">
        <v>11907</v>
      </c>
      <c r="G12" s="67" t="n">
        <f aca="false">+O12-K12</f>
        <v>4150</v>
      </c>
      <c r="H12" s="67" t="n">
        <f aca="false">+P12-L12</f>
        <v>3239</v>
      </c>
      <c r="I12" s="67" t="n">
        <f aca="false">+Q12-M12</f>
        <v>296</v>
      </c>
      <c r="J12" s="67" t="n">
        <f aca="false">+R12-N12</f>
        <v>7685</v>
      </c>
      <c r="K12" s="67" t="n">
        <v>29</v>
      </c>
      <c r="L12" s="67" t="n">
        <v>879</v>
      </c>
      <c r="M12" s="67" t="n">
        <v>266</v>
      </c>
      <c r="N12" s="67" t="n">
        <v>1174</v>
      </c>
      <c r="O12" s="67" t="n">
        <f aca="false">+C12-S12-W12</f>
        <v>4179</v>
      </c>
      <c r="P12" s="67" t="n">
        <f aca="false">+D12-T12-X12</f>
        <v>4118</v>
      </c>
      <c r="Q12" s="67" t="n">
        <f aca="false">+E12-U12-Y12</f>
        <v>562</v>
      </c>
      <c r="R12" s="67" t="n">
        <f aca="false">+F12-V12-Z12</f>
        <v>8859</v>
      </c>
      <c r="S12" s="67" t="n">
        <v>1465</v>
      </c>
      <c r="T12" s="67" t="n">
        <v>651</v>
      </c>
      <c r="U12" s="67" t="n">
        <v>43</v>
      </c>
      <c r="V12" s="67" t="n">
        <v>2159</v>
      </c>
      <c r="W12" s="67" t="n">
        <v>552</v>
      </c>
      <c r="X12" s="67" t="n">
        <v>292</v>
      </c>
      <c r="Y12" s="67" t="n">
        <v>45</v>
      </c>
      <c r="Z12" s="67" t="n">
        <v>889</v>
      </c>
      <c r="AA12" s="68" t="n">
        <f aca="false">N12/F12*100</f>
        <v>9.85974636768288</v>
      </c>
      <c r="AB12" s="68" t="n">
        <f aca="false">+J12/F12*100</f>
        <v>64.5418661291677</v>
      </c>
      <c r="AC12" s="22" t="n">
        <f aca="false">+R12/$F12*100</f>
        <v>74.4016124968506</v>
      </c>
      <c r="AD12" s="22" t="n">
        <f aca="false">+V12/$F12*100</f>
        <v>18.1321911480642</v>
      </c>
      <c r="AE12" s="22" t="n">
        <f aca="false">+Z12/$F12*100</f>
        <v>7.46619635508525</v>
      </c>
    </row>
    <row r="13" customFormat="false" ht="12.8" hidden="false" customHeight="false" outlineLevel="0" collapsed="false">
      <c r="A13" s="69" t="n">
        <v>93</v>
      </c>
      <c r="B13" s="69" t="s">
        <v>554</v>
      </c>
      <c r="C13" s="69" t="n">
        <v>3217</v>
      </c>
      <c r="D13" s="69" t="n">
        <v>2953</v>
      </c>
      <c r="E13" s="69" t="n">
        <v>279</v>
      </c>
      <c r="F13" s="69" t="n">
        <v>6449</v>
      </c>
      <c r="G13" s="69" t="n">
        <f aca="false">+O13-K13</f>
        <v>1911</v>
      </c>
      <c r="H13" s="69" t="n">
        <f aca="false">+P13-L13</f>
        <v>2042</v>
      </c>
      <c r="I13" s="69" t="n">
        <f aca="false">+Q13-M13</f>
        <v>130</v>
      </c>
      <c r="J13" s="69" t="n">
        <f aca="false">+R13-N13</f>
        <v>4083</v>
      </c>
      <c r="K13" s="69" t="n">
        <v>10</v>
      </c>
      <c r="L13" s="69" t="n">
        <v>129</v>
      </c>
      <c r="M13" s="69" t="n">
        <v>119</v>
      </c>
      <c r="N13" s="69" t="n">
        <v>258</v>
      </c>
      <c r="O13" s="69" t="n">
        <f aca="false">+C13-S13-W13</f>
        <v>1921</v>
      </c>
      <c r="P13" s="69" t="n">
        <f aca="false">+D13-T13-X13</f>
        <v>2171</v>
      </c>
      <c r="Q13" s="69" t="n">
        <f aca="false">+E13-U13-Y13</f>
        <v>249</v>
      </c>
      <c r="R13" s="69" t="n">
        <f aca="false">+F13-V13-Z13</f>
        <v>4341</v>
      </c>
      <c r="S13" s="69" t="n">
        <v>963</v>
      </c>
      <c r="T13" s="69" t="n">
        <v>571</v>
      </c>
      <c r="U13" s="69" t="n">
        <v>18</v>
      </c>
      <c r="V13" s="69" t="n">
        <v>1552</v>
      </c>
      <c r="W13" s="69" t="n">
        <v>333</v>
      </c>
      <c r="X13" s="69" t="n">
        <v>211</v>
      </c>
      <c r="Y13" s="69" t="n">
        <v>12</v>
      </c>
      <c r="Z13" s="69" t="n">
        <v>556</v>
      </c>
      <c r="AA13" s="70" t="n">
        <f aca="false">N13/F13*100</f>
        <v>4.00062025120174</v>
      </c>
      <c r="AB13" s="70" t="n">
        <f aca="false">+J13/F13*100</f>
        <v>63.312141417274</v>
      </c>
      <c r="AC13" s="22" t="n">
        <f aca="false">+R13/$F13*100</f>
        <v>67.3127616684757</v>
      </c>
      <c r="AD13" s="22" t="n">
        <f aca="false">+V13/$F13*100</f>
        <v>24.0657466273841</v>
      </c>
      <c r="AE13" s="22" t="n">
        <f aca="false">+Z13/$F13*100</f>
        <v>8.62149170414018</v>
      </c>
    </row>
    <row r="14" customFormat="false" ht="12.8" hidden="false" customHeight="false" outlineLevel="0" collapsed="false">
      <c r="A14" s="71"/>
      <c r="B14" s="71" t="s">
        <v>132</v>
      </c>
      <c r="C14" s="71" t="n">
        <f aca="false">SUM(C2:C13)</f>
        <v>46479</v>
      </c>
      <c r="D14" s="71" t="n">
        <f aca="false">SUM(D2:D13)</f>
        <v>38848</v>
      </c>
      <c r="E14" s="71" t="n">
        <f aca="false">SUM(E2:E13)</f>
        <v>5016</v>
      </c>
      <c r="F14" s="71" t="n">
        <f aca="false">SUM(F2:F13)</f>
        <v>90343</v>
      </c>
      <c r="G14" s="71" t="n">
        <f aca="false">+O14-K14</f>
        <v>30508</v>
      </c>
      <c r="H14" s="71" t="n">
        <f aca="false">+P14-L14</f>
        <v>24241</v>
      </c>
      <c r="I14" s="71" t="n">
        <f aca="false">+Q14-M14</f>
        <v>2696</v>
      </c>
      <c r="J14" s="71" t="n">
        <f aca="false">+R14-N14</f>
        <v>57435</v>
      </c>
      <c r="K14" s="71" t="n">
        <v>136</v>
      </c>
      <c r="L14" s="71" t="n">
        <v>4909</v>
      </c>
      <c r="M14" s="71" t="n">
        <v>1399</v>
      </c>
      <c r="N14" s="71" t="n">
        <v>6444</v>
      </c>
      <c r="O14" s="71" t="n">
        <f aca="false">SUM(O2:O13)</f>
        <v>30644</v>
      </c>
      <c r="P14" s="71" t="n">
        <f aca="false">SUM(P2:P13)</f>
        <v>29150</v>
      </c>
      <c r="Q14" s="71" t="n">
        <f aca="false">SUM(Q2:Q13)</f>
        <v>4095</v>
      </c>
      <c r="R14" s="71" t="n">
        <f aca="false">SUM(R2:R13)</f>
        <v>63879</v>
      </c>
      <c r="S14" s="71" t="n">
        <f aca="false">SUM(S2:S13)</f>
        <v>11656</v>
      </c>
      <c r="T14" s="71" t="n">
        <f aca="false">SUM(T2:T13)</f>
        <v>7107</v>
      </c>
      <c r="U14" s="71" t="n">
        <f aca="false">SUM(U2:U13)</f>
        <v>654</v>
      </c>
      <c r="V14" s="71" t="n">
        <f aca="false">SUM(V2:V13)</f>
        <v>19417</v>
      </c>
      <c r="W14" s="71" t="n">
        <f aca="false">SUM(W2:W13)</f>
        <v>4179</v>
      </c>
      <c r="X14" s="71" t="n">
        <f aca="false">SUM(X2:X13)</f>
        <v>2591</v>
      </c>
      <c r="Y14" s="71" t="n">
        <f aca="false">SUM(Y2:Y13)</f>
        <v>267</v>
      </c>
      <c r="Z14" s="71" t="n">
        <f aca="false">SUM(Z2:Z13)</f>
        <v>7047</v>
      </c>
      <c r="AA14" s="72" t="n">
        <f aca="false">N14/F14*100</f>
        <v>7.13281604551543</v>
      </c>
      <c r="AB14" s="72" t="n">
        <f aca="false">+J14/F14*100</f>
        <v>63.5743776496242</v>
      </c>
      <c r="AC14" s="22" t="n">
        <f aca="false">+R14/$F14*100</f>
        <v>70.7071936951396</v>
      </c>
      <c r="AD14" s="22" t="n">
        <f aca="false">+V14/$F14*100</f>
        <v>21.4925340092758</v>
      </c>
      <c r="AE14" s="22" t="n">
        <f aca="false">+Z14/$F14*100</f>
        <v>7.80027229558461</v>
      </c>
    </row>
  </sheetData>
  <autoFilter ref="A1:Z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18522</TotalTime>
  <Application>LibreOffice/25.2.4.3$MacOSX_X86_64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2024-01-25T12:46:05Z</dcterms:created>
  <dc:creator/>
  <dc:description/>
  <dc:language>fr-FR</dc:language>
  <cp:lastModifiedBy/>
  <dcterms:modified xsi:type="dcterms:W3CDTF">2026-02-23T08:29:46Z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